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lex\FEHIDRO\FEHIDRO TJ_2024\Projeto Erosão - Walter Carmargo Schutzer\_Licitação\"/>
    </mc:Choice>
  </mc:AlternateContent>
  <bookViews>
    <workbookView xWindow="0" yWindow="0" windowWidth="2040" windowHeight="1185"/>
  </bookViews>
  <sheets>
    <sheet name="Orçamento" sheetId="1" r:id="rId1"/>
    <sheet name="Cronograma" sheetId="8" r:id="rId2"/>
    <sheet name="BDI" sheetId="9" r:id="rId3"/>
  </sheets>
  <externalReferences>
    <externalReference r:id="rId4"/>
    <externalReference r:id="rId5"/>
    <externalReference r:id="rId6"/>
  </externalReferences>
  <definedNames>
    <definedName name="AC">[1]DADOS!$A$12:$D$16</definedName>
    <definedName name="_xlnm.Print_Area" localSheetId="2">BDI!$E$8:$P$54</definedName>
    <definedName name="_xlnm.Print_Area" localSheetId="1">Cronograma!$A$1:$K$32</definedName>
    <definedName name="_xlnm.Print_Area" localSheetId="0">Orçamento!$A$1:$I$59</definedName>
    <definedName name="BDI.Opcao" hidden="1">[2]DADOS!$F$18</definedName>
    <definedName name="BDI.TipoObra" hidden="1">[2]BDI!$A$138:$A$146</definedName>
    <definedName name="COMPOSIÇÕES">[3]COMPOSIÇÕES!$C$10:$H$65</definedName>
    <definedName name="COTAÇÕES">#REF!</definedName>
    <definedName name="CPU">#REF!</definedName>
    <definedName name="DESONERACAO" hidden="1">IF(OR(Import.Desoneracao="DESONERADO",Import.Desoneracao="SIM"),"SIM","NÃO")</definedName>
    <definedName name="DF">[1]DADOS!$A$32:$D$37</definedName>
    <definedName name="HTML_CodePage">437</definedName>
    <definedName name="HTML_Control">{"'Armação'!$A$1:$A$2"}</definedName>
    <definedName name="HTML_Description">""</definedName>
    <definedName name="HTML_Email">""</definedName>
    <definedName name="HTML_Header">"Armação"</definedName>
    <definedName name="HTML_LastUpdate">"21/03/98"</definedName>
    <definedName name="HTML_LineAfter">0</definedName>
    <definedName name="HTML_LineBefore">0</definedName>
    <definedName name="HTML_Name">"Gustavo"</definedName>
    <definedName name="HTML_OBDlg2">1</definedName>
    <definedName name="HTML_OBDlg4">1</definedName>
    <definedName name="HTML_OS">0</definedName>
    <definedName name="HTML_PathFile">"C:\Meus Documentos\MeuHTML.htm"</definedName>
    <definedName name="HTML_Title">"Modêlo Tabela de Armação"</definedName>
    <definedName name="Import.Desoneracao" hidden="1">OFFSET([2]DADOS!$G$18,0,-1)</definedName>
    <definedName name="LUCRO">[1]DADOS!$A$39:$D$44</definedName>
    <definedName name="PO">[1]ORÇAMENTO!$A$10:$K$133</definedName>
    <definedName name="RISCO">[1]DADOS!$A$25:$D$30</definedName>
    <definedName name="SG">[1]DADOS!$A$17:$D$23</definedName>
    <definedName name="TIP_OBRA">[1]DADOS!$A$4:$A$9</definedName>
    <definedName name="_xlnm.Print_Titles" localSheetId="0">Orçamento!$1:$6</definedName>
    <definedName name="VALOR_BDI">[1]DADOS!$A$4:$D$9</definedName>
  </definedNames>
  <calcPr calcId="152511"/>
</workbook>
</file>

<file path=xl/calcChain.xml><?xml version="1.0" encoding="utf-8"?>
<calcChain xmlns="http://schemas.openxmlformats.org/spreadsheetml/2006/main">
  <c r="F16" i="9" l="1"/>
  <c r="H41" i="1" l="1"/>
  <c r="F50" i="1"/>
  <c r="G50" i="1" s="1"/>
  <c r="F49" i="1"/>
  <c r="F46" i="1"/>
  <c r="G46" i="1" s="1"/>
  <c r="F45" i="1"/>
  <c r="G45" i="1" s="1"/>
  <c r="F42" i="1"/>
  <c r="F41" i="1"/>
  <c r="G41" i="1" s="1"/>
  <c r="F40" i="1"/>
  <c r="G40" i="1" s="1"/>
  <c r="H40" i="1" s="1"/>
  <c r="F39" i="1"/>
  <c r="F38" i="1"/>
  <c r="F37" i="1"/>
  <c r="F36" i="1"/>
  <c r="G36" i="1" s="1"/>
  <c r="H36" i="1" s="1"/>
  <c r="F35" i="1"/>
  <c r="G35" i="1" s="1"/>
  <c r="H35" i="1" s="1"/>
  <c r="F34" i="1"/>
  <c r="F33" i="1"/>
  <c r="F32" i="1"/>
  <c r="F31" i="1"/>
  <c r="G31" i="1" s="1"/>
  <c r="H31" i="1" s="1"/>
  <c r="F30" i="1"/>
  <c r="F27" i="1"/>
  <c r="G27" i="1" s="1"/>
  <c r="F26" i="1"/>
  <c r="G26" i="1" s="1"/>
  <c r="F25" i="1"/>
  <c r="G25" i="1" s="1"/>
  <c r="F24" i="1"/>
  <c r="F23" i="1"/>
  <c r="G23" i="1" s="1"/>
  <c r="F22" i="1"/>
  <c r="G22" i="1" s="1"/>
  <c r="F21" i="1"/>
  <c r="G21" i="1" s="1"/>
  <c r="F20" i="1"/>
  <c r="F19" i="1"/>
  <c r="G19" i="1" s="1"/>
  <c r="F18" i="1"/>
  <c r="F9" i="1"/>
  <c r="G9" i="1" s="1"/>
  <c r="F10" i="1"/>
  <c r="G10" i="1" s="1"/>
  <c r="F11" i="1"/>
  <c r="F12" i="1"/>
  <c r="G12" i="1" s="1"/>
  <c r="F13" i="1"/>
  <c r="G13" i="1" s="1"/>
  <c r="F14" i="1"/>
  <c r="G14" i="1" s="1"/>
  <c r="F15" i="1"/>
  <c r="G15" i="1" s="1"/>
  <c r="F8" i="1"/>
  <c r="G8" i="1" s="1"/>
  <c r="F47" i="1"/>
  <c r="H45" i="1"/>
  <c r="H27" i="1"/>
  <c r="H21" i="1"/>
  <c r="G49" i="1" l="1"/>
  <c r="H49" i="1" s="1"/>
  <c r="G39" i="1"/>
  <c r="H39" i="1" s="1"/>
  <c r="G32" i="1"/>
  <c r="H32" i="1"/>
  <c r="F43" i="1"/>
  <c r="G33" i="1"/>
  <c r="H33" i="1" s="1"/>
  <c r="G37" i="1"/>
  <c r="H37" i="1" s="1"/>
  <c r="H30" i="1"/>
  <c r="G30" i="1"/>
  <c r="G34" i="1"/>
  <c r="H34" i="1"/>
  <c r="G38" i="1"/>
  <c r="H38" i="1" s="1"/>
  <c r="G42" i="1"/>
  <c r="H42" i="1" s="1"/>
  <c r="F28" i="1"/>
  <c r="G18" i="1"/>
  <c r="H18" i="1" s="1"/>
  <c r="H22" i="1"/>
  <c r="H23" i="1"/>
  <c r="H20" i="1"/>
  <c r="G20" i="1"/>
  <c r="G24" i="1"/>
  <c r="H24" i="1" s="1"/>
  <c r="H19" i="1"/>
  <c r="H26" i="1"/>
  <c r="F51" i="1"/>
  <c r="H25" i="1"/>
  <c r="H12" i="1"/>
  <c r="F16" i="1"/>
  <c r="H50" i="1"/>
  <c r="G47" i="1"/>
  <c r="D36" i="1"/>
  <c r="D33" i="1"/>
  <c r="D26" i="1"/>
  <c r="D25" i="1"/>
  <c r="D23" i="1"/>
  <c r="D22" i="1"/>
  <c r="D20" i="1"/>
  <c r="D19" i="1"/>
  <c r="H9" i="1"/>
  <c r="H11" i="1"/>
  <c r="H13" i="1"/>
  <c r="H15" i="1"/>
  <c r="H51" i="1" l="1"/>
  <c r="G43" i="1"/>
  <c r="H28" i="1"/>
  <c r="G51" i="1"/>
  <c r="H46" i="1"/>
  <c r="H47" i="1" s="1"/>
  <c r="H43" i="1"/>
  <c r="G28" i="1"/>
  <c r="H14" i="1"/>
  <c r="H10" i="1"/>
  <c r="G47" i="9" l="1"/>
  <c r="I34" i="9"/>
  <c r="G48" i="9" s="1"/>
  <c r="N47" i="9" l="1"/>
  <c r="I51" i="9" s="1"/>
  <c r="E3" i="8"/>
  <c r="B15" i="8"/>
  <c r="B13" i="8"/>
  <c r="B11" i="8"/>
  <c r="B9" i="8"/>
  <c r="B7" i="8"/>
  <c r="C15" i="8" l="1"/>
  <c r="I15" i="8" s="1"/>
  <c r="E2" i="8" l="1"/>
  <c r="C7" i="8" l="1"/>
  <c r="D7" i="8" l="1"/>
  <c r="G16" i="1"/>
  <c r="G53" i="1" s="1"/>
  <c r="H8" i="1"/>
  <c r="H16" i="1" s="1"/>
  <c r="J16" i="1" s="1"/>
  <c r="E7" i="8" l="1"/>
  <c r="K15" i="8"/>
  <c r="M15" i="8" s="1"/>
  <c r="C13" i="8" l="1"/>
  <c r="I13" i="8" s="1"/>
  <c r="C9" i="8" l="1"/>
  <c r="G9" i="8" l="1"/>
  <c r="F9" i="8"/>
  <c r="E9" i="8"/>
  <c r="H9" i="8"/>
  <c r="D9" i="8"/>
  <c r="D19" i="8" s="1"/>
  <c r="K13" i="8"/>
  <c r="M13" i="8" s="1"/>
  <c r="I9" i="8" l="1"/>
  <c r="K7" i="8"/>
  <c r="M7" i="8" s="1"/>
  <c r="F53" i="1"/>
  <c r="C11" i="8" l="1"/>
  <c r="G11" i="8" l="1"/>
  <c r="F11" i="8"/>
  <c r="E11" i="8"/>
  <c r="H11" i="8"/>
  <c r="H18" i="8" s="1"/>
  <c r="H53" i="1"/>
  <c r="I11" i="8" l="1"/>
  <c r="I18" i="8" s="1"/>
  <c r="I19" i="8" s="1"/>
  <c r="I20" i="8" s="1"/>
  <c r="E19" i="8"/>
  <c r="H19" i="8"/>
  <c r="H20" i="8" s="1"/>
  <c r="K9" i="8"/>
  <c r="M9" i="8" s="1"/>
  <c r="D18" i="8"/>
  <c r="D20" i="8" s="1"/>
  <c r="G18" i="8"/>
  <c r="F18" i="8"/>
  <c r="F19" i="8" s="1"/>
  <c r="F20" i="8" s="1"/>
  <c r="E18" i="8"/>
  <c r="C18" i="8"/>
  <c r="C20" i="8" s="1"/>
  <c r="E20" i="8" l="1"/>
  <c r="G19" i="8"/>
  <c r="G20" i="8" s="1"/>
  <c r="K18" i="8"/>
  <c r="D21" i="8"/>
  <c r="G23" i="8"/>
  <c r="G21" i="8"/>
  <c r="K11" i="8"/>
  <c r="M11" i="8" s="1"/>
  <c r="K19" i="8" l="1"/>
  <c r="D23" i="8"/>
  <c r="K23" i="8" s="1"/>
  <c r="K21" i="8"/>
  <c r="D22" i="8" l="1"/>
  <c r="K20" i="8"/>
  <c r="G22" i="8" l="1"/>
  <c r="J22" i="8"/>
  <c r="K22" i="8" l="1"/>
</calcChain>
</file>

<file path=xl/sharedStrings.xml><?xml version="1.0" encoding="utf-8"?>
<sst xmlns="http://schemas.openxmlformats.org/spreadsheetml/2006/main" count="228" uniqueCount="182">
  <si>
    <t>TOMADOR:</t>
  </si>
  <si>
    <t>SAAE - Serviço Autônomo de Água e Esgoto de São Carlos</t>
  </si>
  <si>
    <t>FUNDO ESTADUAL DE RECURSOS HÍDRICOS - FEHIDRO</t>
  </si>
  <si>
    <t>EMPREENDIMENTO:</t>
  </si>
  <si>
    <t>Nº</t>
  </si>
  <si>
    <t>ITEM</t>
  </si>
  <si>
    <t>QUANT.</t>
  </si>
  <si>
    <t>VALOR TOTAL</t>
  </si>
  <si>
    <t>FONTE DO RECURSO</t>
  </si>
  <si>
    <t>FEHIDRO</t>
  </si>
  <si>
    <t>CONTRAPARTIDA</t>
  </si>
  <si>
    <t>OUTRAS FONTES FINANCIADORAS</t>
  </si>
  <si>
    <t>1.1</t>
  </si>
  <si>
    <t>2.0</t>
  </si>
  <si>
    <t>3.0</t>
  </si>
  <si>
    <t>3.1</t>
  </si>
  <si>
    <t>3.2</t>
  </si>
  <si>
    <t>4.0</t>
  </si>
  <si>
    <t>TOTAIS</t>
  </si>
  <si>
    <t>DISCRIMINAÇÃO</t>
  </si>
  <si>
    <t>ÚLTIMA</t>
  </si>
  <si>
    <t>Total (em R$)</t>
  </si>
  <si>
    <t>DE  ATIVIDADES</t>
  </si>
  <si>
    <t>DESEMBOLSO APROVADO  (Preenchido pelo AgenteTécnico, define número e valor de cada parcela)</t>
  </si>
  <si>
    <t>CONTRAPARTIDA APROVADA  (Preenchido pelo AgenteTécnico, define número e valor de cada parcela))</t>
  </si>
  <si>
    <t>1.0</t>
  </si>
  <si>
    <t>3.3</t>
  </si>
  <si>
    <t>Total Geral</t>
  </si>
  <si>
    <t>4.1</t>
  </si>
  <si>
    <t>Sub total 1.0</t>
  </si>
  <si>
    <t>Sub total 2.0</t>
  </si>
  <si>
    <t>Sub total 3.0</t>
  </si>
  <si>
    <t>Serviços Preliminares</t>
  </si>
  <si>
    <t>realizado até</t>
  </si>
  <si>
    <t>GOVERNO DO ESTADO DE SÃO PAULO</t>
  </si>
  <si>
    <t>ANEXO VIII DO MPO
PLANILHA DE ORÇAMENTO</t>
  </si>
  <si>
    <t>Sub total 4.0</t>
  </si>
  <si>
    <t>5.0</t>
  </si>
  <si>
    <t>Sub total 6.0</t>
  </si>
  <si>
    <t>unid.</t>
  </si>
  <si>
    <t>5.1</t>
  </si>
  <si>
    <t>5.2</t>
  </si>
  <si>
    <t>SECRETARIA DE INFRAESTRUTURA
E MEIO AMBIENTE</t>
  </si>
  <si>
    <t>RESPONSÁVEL TÉCNICO</t>
  </si>
  <si>
    <t xml:space="preserve">RESPONSÁVEL LEGAL </t>
  </si>
  <si>
    <t>ALEX FABIANO CIACCI</t>
  </si>
  <si>
    <t>ANEXO VII DO MPO
CRONOGRAMA FÍSICO- FINANCEIRO</t>
  </si>
  <si>
    <t xml:space="preserve">TOMADOR:  </t>
  </si>
  <si>
    <t xml:space="preserve">  /    /     </t>
  </si>
  <si>
    <t>Programação Financeira Preliminar (Preenchida pelo Proponente) - Utilize as colunas ao lado para indicar as parcelas previstas, conf. o desenvolvimento do empreendimento e/ou o processo licitatório, sendo a última de no mínimo 10% do valor FEHIDRO.</t>
  </si>
  <si>
    <t>Responsável Técnico</t>
  </si>
  <si>
    <t>Representante Legal Tomador</t>
  </si>
  <si>
    <t>Nome:</t>
  </si>
  <si>
    <t>Nome(1):</t>
  </si>
  <si>
    <t>Reg. Profissional:</t>
  </si>
  <si>
    <t>RG:</t>
  </si>
  <si>
    <t>Assinatura:</t>
  </si>
  <si>
    <t>Somente no caso do Proponente Tomador onde mais de um Dirigente assina o contrato.</t>
  </si>
  <si>
    <t>Nome(2):</t>
  </si>
  <si>
    <t>Eng. Alex Fabiano Ciacci</t>
  </si>
  <si>
    <t>1.2</t>
  </si>
  <si>
    <t>Un.</t>
  </si>
  <si>
    <t>3.6</t>
  </si>
  <si>
    <t>3.10</t>
  </si>
  <si>
    <t>4.2</t>
  </si>
  <si>
    <t>2.1</t>
  </si>
  <si>
    <t>2.2</t>
  </si>
  <si>
    <t>m²</t>
  </si>
  <si>
    <t xml:space="preserve">A Realizar em (x) Mes(es)    (   ) Bimestre(s)    (   ) Trimestre(s)   </t>
  </si>
  <si>
    <t>FINANCIAMENTO (MAXIMO 90%)</t>
  </si>
  <si>
    <t>Serviços Complementares</t>
  </si>
  <si>
    <t>MARIEL POZZI OLMO</t>
  </si>
  <si>
    <t>DEMONSTRATIVO DE BDI</t>
  </si>
  <si>
    <t xml:space="preserve">CÁLCULO DO BDI  - Obras e Serviços  </t>
  </si>
  <si>
    <t>VALORES ADOTADOS:</t>
  </si>
  <si>
    <t>Min</t>
  </si>
  <si>
    <t>Médio</t>
  </si>
  <si>
    <t>Máx.</t>
  </si>
  <si>
    <t>AC</t>
  </si>
  <si>
    <t>ADMINISTRAÇÃO CENTRAL</t>
  </si>
  <si>
    <t>%</t>
  </si>
  <si>
    <t>DF</t>
  </si>
  <si>
    <t>DESPESAS FINANCEIRAS</t>
  </si>
  <si>
    <t>S + G</t>
  </si>
  <si>
    <t>SEGUROS E GARANTIAS</t>
  </si>
  <si>
    <t>R</t>
  </si>
  <si>
    <t>RISCO</t>
  </si>
  <si>
    <t>ISS (PMNF)</t>
  </si>
  <si>
    <t>I</t>
  </si>
  <si>
    <t>PIS</t>
  </si>
  <si>
    <t>COFINS</t>
  </si>
  <si>
    <t>Desoneração</t>
  </si>
  <si>
    <t xml:space="preserve">TOTAL "C" = </t>
  </si>
  <si>
    <t>L</t>
  </si>
  <si>
    <t>LUCRO</t>
  </si>
  <si>
    <t>FÓRMULA DE CÁLCULO:</t>
  </si>
  <si>
    <t xml:space="preserve">BDI = </t>
  </si>
  <si>
    <t>(1 + AC + S + R + G) x (1 + DF) x (1 + L)</t>
  </si>
  <si>
    <t xml:space="preserve"> -</t>
  </si>
  <si>
    <t>x</t>
  </si>
  <si>
    <t>( 1 - I)</t>
  </si>
  <si>
    <t>CÁLCULO:</t>
  </si>
  <si>
    <t>BDI =</t>
  </si>
  <si>
    <t xml:space="preserve"> =</t>
  </si>
  <si>
    <t>O VALOR DO BDI ADOTADO É DE :</t>
  </si>
  <si>
    <r>
      <t xml:space="preserve">Os cálculos estão em conformidade ao </t>
    </r>
    <r>
      <rPr>
        <b/>
        <sz val="10"/>
        <color indexed="8"/>
        <rFont val="Calibri"/>
        <family val="2"/>
      </rPr>
      <t>" ACORDÃO Nº 2622/2013 - TCU - PLENÁRIO "</t>
    </r>
  </si>
  <si>
    <t>data base : jan/2024</t>
  </si>
  <si>
    <t>SECRETARIA DE SANEAMENTO
E RECURSOS HÍDRICOS</t>
  </si>
  <si>
    <t>Data Base 01/2024</t>
  </si>
  <si>
    <t>Mariel Pozzi Olmo</t>
  </si>
  <si>
    <t xml:space="preserve"> RG nº 27.518.442-0                                  CPF Nº 221.060.978,08</t>
  </si>
  <si>
    <t>CREA nº 5061119656</t>
  </si>
  <si>
    <t>VALORES EM R$</t>
  </si>
  <si>
    <t>VALOR UNIT.</t>
  </si>
  <si>
    <t>3.4</t>
  </si>
  <si>
    <t>RECUPERAÇÃO DA ÁREA DEGRADADA E CONTROLE DE EROSÃO NAS PROXIMIDADES DA RUA DR. WALTER DE CAMARGO SHULTZER, PRÓXIMO AO Nº 310, BAIRRO CHÁCARA SÃO CAETANO NO MUNICÍPIO DE SÃO CARLOS - SP</t>
  </si>
  <si>
    <t>1.3</t>
  </si>
  <si>
    <t>1.4</t>
  </si>
  <si>
    <t>1.5</t>
  </si>
  <si>
    <t>1.6</t>
  </si>
  <si>
    <t>1.7</t>
  </si>
  <si>
    <t>1.8</t>
  </si>
  <si>
    <t>Locação de container tipo sanitário com 2 vasos sanitários, 2 lavatórios, 2 mictórios e 4 pontos para chuveiro - área mínima de 13,80 m² (CPOS/CDHU 02.02.140)</t>
  </si>
  <si>
    <t>Locação de container tipo depósito - área mínima de 13,80 m²  (CPOS/CDHU 02.02.150)</t>
  </si>
  <si>
    <t>Tapume fixo para fechamento de áreas, com portão (CPOS/CDHU 02.03.120)</t>
  </si>
  <si>
    <t>Limpeza mecanizada do terreno, inclusive troncos até 15 cm de diâmetro, com caminhão à disposição dentro e fora da obra, com transporte no raio de até 1 km  (CPOS/CDHU 02.09.140)</t>
  </si>
  <si>
    <t>BARREIRA DE SEGURANçA PARA O.A.E CONF. PP-DE-C01/293  (DER 26.11.08.01)</t>
  </si>
  <si>
    <t>TOPOGRAFO TEMPORARIO (DER 35.04.51)</t>
  </si>
  <si>
    <t>ABERTURA DE PICADA COM LARGURA SUFICIENTE PARA LEVANTAMENTO TOPOGRÁFICO (DER 21.02.21.01)</t>
  </si>
  <si>
    <t>m</t>
  </si>
  <si>
    <t>h</t>
  </si>
  <si>
    <t>Unid  /Mês</t>
  </si>
  <si>
    <t>2.3</t>
  </si>
  <si>
    <t>2.4</t>
  </si>
  <si>
    <t>2.5</t>
  </si>
  <si>
    <t>2.6</t>
  </si>
  <si>
    <t>2.7</t>
  </si>
  <si>
    <t>2.8</t>
  </si>
  <si>
    <t>2.9</t>
  </si>
  <si>
    <t>2.10</t>
  </si>
  <si>
    <t>m³</t>
  </si>
  <si>
    <t>m³XKm</t>
  </si>
  <si>
    <t>m³ X km</t>
  </si>
  <si>
    <t>Escavação e carga mecanizada em solo de 2ª categoria, em campo aberto (CPOS/CDHU 07.01.060)</t>
  </si>
  <si>
    <t>Transporte de solos de 1ª e 2ª categora até 10 Km -  Saindo da Obra com destino ao bota fora (DER 22.03.04)</t>
  </si>
  <si>
    <t>Espalhamento de solo (1ª e 2ª Cat.) no bota fora (DER 22.02.09)</t>
  </si>
  <si>
    <t>Transporte de material de 1ª e 2ª cat. Saindo da jazida com destino a obra, com DMT ate 10Km (DER 22.03.04.99)</t>
  </si>
  <si>
    <t>Espalhamento de solo (1ª e 2ª Cat.) em obra (DER 22.06.05.99)</t>
  </si>
  <si>
    <t>Compactação do subleito mínimo de 95% do PN (CPOS/CDHU 54.01.050)</t>
  </si>
  <si>
    <t>Escavação/desmonte de material de 3ª Cat. Na Jazida. (DER 22.02.04)</t>
  </si>
  <si>
    <t>Transporte  de material de 3ª catergora da Jazida até a obra (fundação de rachão) (DER 22.03.08)</t>
  </si>
  <si>
    <t>Lastro e/ou fundação em rachão mecanizado (CPOS/CDHU 11.18.140)</t>
  </si>
  <si>
    <t>3.5</t>
  </si>
  <si>
    <t>3.7</t>
  </si>
  <si>
    <t>3.8</t>
  </si>
  <si>
    <t>3.9</t>
  </si>
  <si>
    <t>3.11</t>
  </si>
  <si>
    <t>3.12</t>
  </si>
  <si>
    <t>3.13</t>
  </si>
  <si>
    <t>kg</t>
  </si>
  <si>
    <t>Tela metálica (DER 25.07.05)</t>
  </si>
  <si>
    <t>Concreto Projetado (DER 25.09.10)</t>
  </si>
  <si>
    <t>Gabião tipo caixa Largura de 50cm (DER 25.11.04.01 )</t>
  </si>
  <si>
    <t>Transporte de material 3ª Categoria  (20 - kM) - GABIÃO CAIXA (DER 22.03.08)</t>
  </si>
  <si>
    <t>Manta Geotextil   não tecido (DER 24.14.01.08)</t>
  </si>
  <si>
    <t>Gabião tipo colchão esp. 17cm  -  Tela Galvanizada (DER 24.09.05.02)</t>
  </si>
  <si>
    <t>Transporte de material 3ª Categoria  (20 - kM) - GABIÃO COLCHÃO (DER 22.03.08)</t>
  </si>
  <si>
    <t>Tubo de Concreto D=1,000m  Classe  - PA4 (DER 24.16.18)</t>
  </si>
  <si>
    <t>Plantio de grama proc. Hidrossemeadura (DER 30.01.07)</t>
  </si>
  <si>
    <t>Alvenaria bloco de concreto (DER 24.11.05)</t>
  </si>
  <si>
    <t>Canaleta de concreto 40 cm (DER 24.18.01)</t>
  </si>
  <si>
    <t>Concreto de  FCK 20 Mpa (DER 25.09.04)</t>
  </si>
  <si>
    <t>Guia de concreto Fck 20 Mpa (DER 24.19.05.01)</t>
  </si>
  <si>
    <t>m²xmês</t>
  </si>
  <si>
    <t>Terraplanagem e Movimentação de Terra</t>
  </si>
  <si>
    <t>Estrutura / Fundação</t>
  </si>
  <si>
    <t>Publicidade</t>
  </si>
  <si>
    <t>Desmobilização de construção provisória (CPOS/CDHU 02.01.200)</t>
  </si>
  <si>
    <t>Limpeza  Areas externas  pisos  pavimentos e terra (DER 34.03.06)</t>
  </si>
  <si>
    <t>Produção de vídeo publicitário profissional elaborado por empresa especializada em serviço de design e diagramação de vídeo e publicação, de no mínimo 1 minuto e no máximo 3 minutos de duração. (COTAÇÃO)</t>
  </si>
  <si>
    <t>Produção de Press Release profissional elaborado por empresa especializada, de no mínimo 1 e no máximo 2 páginas. (COTAÇÃO)</t>
  </si>
  <si>
    <t>Placa de identificação para obra (Sabesp 70000002)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</si>
</sst>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164" formatCode="0.0"/>
    <numFmt numFmtId="165" formatCode="dd\-mmm\-yy"/>
    <numFmt numFmtId="166" formatCode="_(&quot;Cr$&quot;* #,##0.00_);_(&quot;Cr$&quot;* \(#,##0.00\);_(&quot;Cr$&quot;* &quot;-&quot;??_);_(@_)"/>
    <numFmt numFmtId="167" formatCode="_(* #,##0.00_);_(* \(#,##0.00\);_(* &quot;-&quot;??_);_(@_)"/>
    <numFmt numFmtId="168" formatCode="#,##0.00_ ;\-#,##0.00\ "/>
    <numFmt numFmtId="169" formatCode="_(* #,##0.00_);_(* \(#,##0.00\);_(* \-??_);_(@_)"/>
    <numFmt numFmtId="170" formatCode="_(&quot;R$ &quot;* #,##0.00_);_(&quot;R$ &quot;* \(#,##0.00\);_(&quot;R$ &quot;* \-??_);_(@_)"/>
  </numFmts>
  <fonts count="51" x14ac:knownFonts="1">
    <font>
      <sz val="10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b/>
      <sz val="8"/>
      <color rgb="FF003366"/>
      <name val="Verdana"/>
      <family val="2"/>
      <charset val="1"/>
    </font>
    <font>
      <sz val="8"/>
      <color rgb="FF003366"/>
      <name val="Verdana"/>
      <family val="2"/>
      <charset val="1"/>
    </font>
    <font>
      <b/>
      <i/>
      <sz val="8"/>
      <color rgb="FF003366"/>
      <name val="Verdana"/>
      <family val="2"/>
      <charset val="1"/>
    </font>
    <font>
      <b/>
      <sz val="8"/>
      <color rgb="FF003366"/>
      <name val="Verdana"/>
      <family val="2"/>
    </font>
    <font>
      <sz val="8"/>
      <color rgb="FF003366"/>
      <name val="Verdana"/>
      <family val="2"/>
    </font>
    <font>
      <b/>
      <i/>
      <sz val="10"/>
      <color rgb="FF003366"/>
      <name val="Verdana"/>
      <family val="2"/>
      <charset val="1"/>
    </font>
    <font>
      <b/>
      <sz val="12"/>
      <color rgb="FF003366"/>
      <name val="Verdana"/>
      <family val="2"/>
    </font>
    <font>
      <b/>
      <i/>
      <sz val="12"/>
      <color rgb="FF003366"/>
      <name val="Verdana"/>
      <family val="2"/>
      <charset val="1"/>
    </font>
    <font>
      <sz val="10"/>
      <color rgb="FF000000"/>
      <name val="Calibri"/>
      <family val="2"/>
      <charset val="1"/>
    </font>
    <font>
      <b/>
      <sz val="14"/>
      <color indexed="56"/>
      <name val="Verdana"/>
      <family val="2"/>
    </font>
    <font>
      <sz val="10"/>
      <color indexed="56"/>
      <name val="Verdana"/>
      <family val="2"/>
    </font>
    <font>
      <b/>
      <sz val="11"/>
      <color indexed="56"/>
      <name val="Verdana"/>
      <family val="2"/>
    </font>
    <font>
      <b/>
      <sz val="11"/>
      <color indexed="10"/>
      <name val="Verdana"/>
      <family val="2"/>
    </font>
    <font>
      <b/>
      <sz val="9"/>
      <color indexed="56"/>
      <name val="Verdana"/>
      <family val="2"/>
    </font>
    <font>
      <b/>
      <sz val="10"/>
      <color indexed="56"/>
      <name val="Verdana"/>
      <family val="2"/>
    </font>
    <font>
      <b/>
      <sz val="8"/>
      <color indexed="56"/>
      <name val="Verdana"/>
      <family val="2"/>
    </font>
    <font>
      <sz val="11"/>
      <color indexed="56"/>
      <name val="Verdana"/>
      <family val="2"/>
    </font>
    <font>
      <sz val="10"/>
      <color indexed="10"/>
      <name val="Verdana"/>
      <family val="2"/>
    </font>
    <font>
      <b/>
      <sz val="16"/>
      <color indexed="56"/>
      <name val="Verdana"/>
      <family val="2"/>
    </font>
    <font>
      <sz val="13"/>
      <color indexed="56"/>
      <name val="Verdana"/>
      <family val="2"/>
    </font>
    <font>
      <b/>
      <sz val="12"/>
      <color indexed="56"/>
      <name val="Verdana"/>
      <family val="2"/>
    </font>
    <font>
      <b/>
      <sz val="12"/>
      <color indexed="10"/>
      <name val="Verdana"/>
      <family val="2"/>
    </font>
    <font>
      <sz val="12"/>
      <color indexed="56"/>
      <name val="Verdana"/>
      <family val="2"/>
    </font>
    <font>
      <sz val="16"/>
      <color indexed="56"/>
      <name val="Verdana"/>
      <family val="2"/>
    </font>
    <font>
      <b/>
      <sz val="16"/>
      <color indexed="10"/>
      <name val="Verdana"/>
      <family val="2"/>
    </font>
    <font>
      <b/>
      <sz val="20"/>
      <color indexed="56"/>
      <name val="Verdana"/>
      <family val="2"/>
    </font>
    <font>
      <sz val="14"/>
      <color indexed="56"/>
      <name val="Verdana"/>
      <family val="2"/>
    </font>
    <font>
      <b/>
      <i/>
      <sz val="11"/>
      <color indexed="56"/>
      <name val="Verdana"/>
      <family val="2"/>
    </font>
    <font>
      <sz val="10"/>
      <color indexed="8"/>
      <name val="Arial"/>
      <family val="2"/>
    </font>
    <font>
      <b/>
      <i/>
      <sz val="12"/>
      <color indexed="10"/>
      <name val="Verdana"/>
      <family val="2"/>
    </font>
    <font>
      <sz val="14"/>
      <color theme="3"/>
      <name val="Arial"/>
      <family val="2"/>
    </font>
    <font>
      <b/>
      <sz val="11"/>
      <color rgb="FFFF0000"/>
      <name val="Verdana"/>
      <family val="2"/>
    </font>
    <font>
      <b/>
      <sz val="11"/>
      <color rgb="FFFF0000"/>
      <name val="Verdana"/>
      <family val="2"/>
      <charset val="1"/>
    </font>
    <font>
      <sz val="10"/>
      <name val="Arial"/>
      <family val="2"/>
    </font>
    <font>
      <sz val="28"/>
      <color indexed="8"/>
      <name val="Arial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Times New Roman"/>
      <family val="1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u/>
      <sz val="10"/>
      <color indexed="8"/>
      <name val="Calibri"/>
      <family val="2"/>
    </font>
    <font>
      <sz val="14"/>
      <color indexed="8"/>
      <name val="Calibri"/>
      <family val="2"/>
    </font>
    <font>
      <sz val="8"/>
      <color indexed="8"/>
      <name val="Arial"/>
      <family val="2"/>
    </font>
    <font>
      <b/>
      <sz val="11"/>
      <color rgb="FF003366"/>
      <name val="Verdana"/>
      <family val="2"/>
      <charset val="1"/>
    </font>
    <font>
      <sz val="11"/>
      <color rgb="FF003366"/>
      <name val="Verdana"/>
      <family val="2"/>
      <charset val="1"/>
    </font>
    <font>
      <sz val="20"/>
      <color rgb="FF000000"/>
      <name val="Calibri"/>
      <family val="2"/>
      <charset val="1"/>
    </font>
    <font>
      <sz val="14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5">
    <border>
      <left/>
      <right/>
      <top/>
      <bottom/>
      <diagonal/>
    </border>
    <border>
      <left style="medium">
        <color rgb="FF003366"/>
      </left>
      <right style="medium">
        <color rgb="FF003366"/>
      </right>
      <top style="medium">
        <color rgb="FF003366"/>
      </top>
      <bottom style="medium">
        <color rgb="FF003366"/>
      </bottom>
      <diagonal/>
    </border>
    <border>
      <left style="medium">
        <color rgb="FF003366"/>
      </left>
      <right style="medium">
        <color rgb="FF003366"/>
      </right>
      <top/>
      <bottom style="medium">
        <color rgb="FF003366"/>
      </bottom>
      <diagonal/>
    </border>
    <border>
      <left style="medium">
        <color rgb="FF003366"/>
      </left>
      <right style="medium">
        <color rgb="FF003366"/>
      </right>
      <top/>
      <bottom style="thin">
        <color rgb="FF003366"/>
      </bottom>
      <diagonal/>
    </border>
    <border>
      <left style="medium">
        <color rgb="FF003366"/>
      </left>
      <right style="medium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rgb="FF003366"/>
      </left>
      <right/>
      <top style="thin">
        <color rgb="FF003366"/>
      </top>
      <bottom style="thin">
        <color rgb="FF003366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/>
      <right/>
      <top style="thin">
        <color rgb="FF003366"/>
      </top>
      <bottom style="thin">
        <color rgb="FF003366"/>
      </bottom>
      <diagonal/>
    </border>
    <border>
      <left style="medium">
        <color rgb="FF003366"/>
      </left>
      <right/>
      <top style="thin">
        <color rgb="FF003366"/>
      </top>
      <bottom style="thin">
        <color rgb="FF003366"/>
      </bottom>
      <diagonal/>
    </border>
    <border>
      <left/>
      <right style="medium">
        <color rgb="FF003366"/>
      </right>
      <top style="thin">
        <color rgb="FF003366"/>
      </top>
      <bottom style="thin">
        <color rgb="FF003366"/>
      </bottom>
      <diagonal/>
    </border>
    <border>
      <left style="medium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/>
      <right style="medium">
        <color rgb="FF003366"/>
      </right>
      <top/>
      <bottom style="thin">
        <color rgb="FF003366"/>
      </bottom>
      <diagonal/>
    </border>
    <border>
      <left style="medium">
        <color indexed="56"/>
      </left>
      <right/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/>
      <diagonal/>
    </border>
    <border>
      <left style="medium">
        <color indexed="56"/>
      </left>
      <right/>
      <top style="medium">
        <color indexed="56"/>
      </top>
      <bottom style="thin">
        <color indexed="56"/>
      </bottom>
      <diagonal/>
    </border>
    <border>
      <left/>
      <right/>
      <top style="medium">
        <color indexed="56"/>
      </top>
      <bottom style="thin">
        <color indexed="56"/>
      </bottom>
      <diagonal/>
    </border>
    <border>
      <left style="medium">
        <color indexed="56"/>
      </left>
      <right style="medium">
        <color indexed="56"/>
      </right>
      <top style="medium">
        <color indexed="56"/>
      </top>
      <bottom/>
      <diagonal/>
    </border>
    <border>
      <left style="medium">
        <color indexed="56"/>
      </left>
      <right/>
      <top/>
      <bottom/>
      <diagonal/>
    </border>
    <border>
      <left/>
      <right style="medium">
        <color indexed="56"/>
      </right>
      <top/>
      <bottom/>
      <diagonal/>
    </border>
    <border>
      <left style="medium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medium">
        <color indexed="56"/>
      </right>
      <top/>
      <bottom/>
      <diagonal/>
    </border>
    <border>
      <left style="medium">
        <color indexed="56"/>
      </left>
      <right/>
      <top/>
      <bottom style="medium">
        <color indexed="56"/>
      </bottom>
      <diagonal/>
    </border>
    <border>
      <left/>
      <right style="medium">
        <color indexed="56"/>
      </right>
      <top/>
      <bottom style="medium">
        <color indexed="56"/>
      </bottom>
      <diagonal/>
    </border>
    <border>
      <left/>
      <right/>
      <top/>
      <bottom style="medium">
        <color indexed="56"/>
      </bottom>
      <diagonal/>
    </border>
    <border>
      <left style="thin">
        <color indexed="56"/>
      </left>
      <right/>
      <top style="thin">
        <color indexed="56"/>
      </top>
      <bottom style="medium">
        <color indexed="56"/>
      </bottom>
      <diagonal/>
    </border>
    <border>
      <left/>
      <right/>
      <top style="thin">
        <color indexed="56"/>
      </top>
      <bottom style="medium">
        <color indexed="56"/>
      </bottom>
      <diagonal/>
    </border>
    <border>
      <left/>
      <right style="medium">
        <color indexed="56"/>
      </right>
      <top style="thin">
        <color indexed="56"/>
      </top>
      <bottom style="medium">
        <color indexed="56"/>
      </bottom>
      <diagonal/>
    </border>
    <border>
      <left style="medium">
        <color indexed="56"/>
      </left>
      <right style="medium">
        <color indexed="56"/>
      </right>
      <top/>
      <bottom style="medium">
        <color indexed="56"/>
      </bottom>
      <diagonal/>
    </border>
    <border>
      <left/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thin">
        <color indexed="56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indexed="56"/>
      </left>
      <right style="medium">
        <color indexed="56"/>
      </right>
      <top style="thin">
        <color indexed="56"/>
      </top>
      <bottom style="medium">
        <color indexed="56"/>
      </bottom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medium">
        <color indexed="56"/>
      </bottom>
      <diagonal/>
    </border>
    <border>
      <left/>
      <right/>
      <top/>
      <bottom style="thick">
        <color indexed="56"/>
      </bottom>
      <diagonal/>
    </border>
    <border>
      <left style="thin">
        <color indexed="56"/>
      </left>
      <right/>
      <top style="medium">
        <color indexed="56"/>
      </top>
      <bottom style="thin">
        <color indexed="56"/>
      </bottom>
      <diagonal/>
    </border>
    <border>
      <left/>
      <right style="medium">
        <color indexed="56"/>
      </right>
      <top style="medium">
        <color indexed="56"/>
      </top>
      <bottom style="thin">
        <color indexed="56"/>
      </bottom>
      <diagonal/>
    </border>
    <border>
      <left/>
      <right/>
      <top style="medium">
        <color indexed="56"/>
      </top>
      <bottom/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medium">
        <color indexed="56"/>
      </left>
      <right style="medium">
        <color indexed="56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thin">
        <color indexed="38"/>
      </bottom>
      <diagonal/>
    </border>
    <border>
      <left style="medium">
        <color indexed="56"/>
      </left>
      <right style="medium">
        <color indexed="56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56"/>
      </left>
      <right style="medium">
        <color indexed="56"/>
      </right>
      <top style="thin">
        <color indexed="38"/>
      </top>
      <bottom style="medium">
        <color indexed="56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56"/>
      </left>
      <right style="medium">
        <color indexed="56"/>
      </right>
      <top style="thin">
        <color indexed="8"/>
      </top>
      <bottom style="medium">
        <color indexed="56"/>
      </bottom>
      <diagonal/>
    </border>
    <border>
      <left/>
      <right style="thin">
        <color indexed="8"/>
      </right>
      <top/>
      <bottom/>
      <diagonal/>
    </border>
    <border>
      <left style="medium">
        <color indexed="56"/>
      </left>
      <right style="thick">
        <color indexed="8"/>
      </right>
      <top style="medium">
        <color indexed="56"/>
      </top>
      <bottom style="medium">
        <color indexed="56"/>
      </bottom>
      <diagonal/>
    </border>
    <border>
      <left style="thick">
        <color indexed="8"/>
      </left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indexed="56"/>
      </left>
      <right style="thick">
        <color indexed="8"/>
      </right>
      <top style="medium">
        <color indexed="56"/>
      </top>
      <bottom/>
      <diagonal/>
    </border>
    <border>
      <left style="thick">
        <color indexed="8"/>
      </left>
      <right style="medium">
        <color indexed="56"/>
      </right>
      <top style="medium">
        <color indexed="56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64"/>
      </bottom>
      <diagonal/>
    </border>
    <border>
      <left/>
      <right/>
      <top style="medium">
        <color indexed="56"/>
      </top>
      <bottom style="medium">
        <color indexed="64"/>
      </bottom>
      <diagonal/>
    </border>
    <border>
      <left style="medium">
        <color indexed="56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56"/>
      </right>
      <top style="medium">
        <color indexed="56"/>
      </top>
      <bottom style="medium">
        <color indexed="5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56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/>
      <top style="thin">
        <color indexed="56"/>
      </top>
      <bottom style="thin">
        <color indexed="56"/>
      </bottom>
      <diagonal/>
    </border>
    <border>
      <left style="medium">
        <color indexed="56"/>
      </left>
      <right/>
      <top style="thin">
        <color indexed="56"/>
      </top>
      <bottom/>
      <diagonal/>
    </border>
    <border>
      <left/>
      <right/>
      <top style="thin">
        <color indexed="56"/>
      </top>
      <bottom/>
      <diagonal/>
    </border>
    <border>
      <left/>
      <right style="medium">
        <color indexed="56"/>
      </right>
      <top style="thin">
        <color indexed="56"/>
      </top>
      <bottom/>
      <diagonal/>
    </border>
    <border>
      <left/>
      <right/>
      <top/>
      <bottom style="thin">
        <color indexed="56"/>
      </bottom>
      <diagonal/>
    </border>
    <border>
      <left/>
      <right style="medium">
        <color indexed="56"/>
      </right>
      <top/>
      <bottom style="thin">
        <color indexed="56"/>
      </bottom>
      <diagonal/>
    </border>
    <border>
      <left style="medium">
        <color indexed="56"/>
      </left>
      <right/>
      <top style="thin">
        <color indexed="56"/>
      </top>
      <bottom style="medium">
        <color indexed="56"/>
      </bottom>
      <diagonal/>
    </border>
    <border>
      <left/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medium">
        <color indexed="56"/>
      </left>
      <right style="medium">
        <color indexed="56"/>
      </right>
      <top style="thin">
        <color indexed="8"/>
      </top>
      <bottom/>
      <diagonal/>
    </border>
    <border>
      <left style="medium">
        <color indexed="56"/>
      </left>
      <right style="medium">
        <color indexed="56"/>
      </right>
      <top style="thin">
        <color indexed="38"/>
      </top>
      <bottom/>
      <diagonal/>
    </border>
    <border>
      <left/>
      <right style="medium">
        <color indexed="56"/>
      </right>
      <top style="medium">
        <color indexed="56"/>
      </top>
      <bottom style="medium">
        <color indexed="64"/>
      </bottom>
      <diagonal/>
    </border>
    <border>
      <left style="thin">
        <color indexed="56"/>
      </left>
      <right/>
      <top/>
      <bottom style="thin">
        <color indexed="56"/>
      </bottom>
      <diagonal/>
    </border>
    <border>
      <left style="medium">
        <color indexed="56"/>
      </left>
      <right style="medium">
        <color indexed="56"/>
      </right>
      <top style="thin">
        <color rgb="FF003366"/>
      </top>
      <bottom style="thin">
        <color rgb="FF003366"/>
      </bottom>
      <diagonal/>
    </border>
    <border>
      <left style="medium">
        <color indexed="56"/>
      </left>
      <right style="medium">
        <color indexed="56"/>
      </right>
      <top/>
      <bottom style="thin">
        <color rgb="FF003366"/>
      </bottom>
      <diagonal/>
    </border>
    <border>
      <left/>
      <right style="medium">
        <color rgb="FF003366"/>
      </right>
      <top style="medium">
        <color rgb="FF003366"/>
      </top>
      <bottom style="medium">
        <color rgb="FF003366"/>
      </bottom>
      <diagonal/>
    </border>
    <border>
      <left/>
      <right/>
      <top/>
      <bottom style="thick">
        <color auto="1"/>
      </bottom>
      <diagonal/>
    </border>
    <border>
      <left style="medium">
        <color rgb="FF003366"/>
      </left>
      <right/>
      <top style="medium">
        <color rgb="FF003366"/>
      </top>
      <bottom style="medium">
        <color rgb="FF003366"/>
      </bottom>
      <diagonal/>
    </border>
    <border>
      <left/>
      <right/>
      <top style="medium">
        <color rgb="FF003366"/>
      </top>
      <bottom style="medium">
        <color rgb="FF00336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/>
      <top/>
      <bottom style="thin">
        <color rgb="FF003366"/>
      </bottom>
      <diagonal/>
    </border>
    <border>
      <left/>
      <right style="thin">
        <color rgb="FF003366"/>
      </right>
      <top/>
      <bottom style="thin">
        <color rgb="FF003366"/>
      </bottom>
      <diagonal/>
    </border>
    <border>
      <left style="medium">
        <color indexed="5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medium">
        <color indexed="56"/>
      </right>
      <top/>
      <bottom style="thin">
        <color rgb="FF003366"/>
      </bottom>
      <diagonal/>
    </border>
    <border>
      <left style="medium">
        <color indexed="5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medium">
        <color indexed="56"/>
      </left>
      <right style="medium">
        <color rgb="FF003366"/>
      </right>
      <top style="thin">
        <color rgb="FF003366"/>
      </top>
      <bottom style="thin">
        <color rgb="FF003366"/>
      </bottom>
      <diagonal/>
    </border>
    <border>
      <left style="medium">
        <color rgb="FF003366"/>
      </left>
      <right style="medium">
        <color indexed="56"/>
      </right>
      <top style="thin">
        <color rgb="FF003366"/>
      </top>
      <bottom style="thin">
        <color rgb="FF003366"/>
      </bottom>
      <diagonal/>
    </border>
    <border>
      <left style="medium">
        <color indexed="56"/>
      </left>
      <right style="medium">
        <color rgb="FF003366"/>
      </right>
      <top style="medium">
        <color rgb="FF003366"/>
      </top>
      <bottom style="medium">
        <color rgb="FF003366"/>
      </bottom>
      <diagonal/>
    </border>
    <border>
      <left/>
      <right style="medium">
        <color indexed="56"/>
      </right>
      <top style="medium">
        <color rgb="FF003366"/>
      </top>
      <bottom style="medium">
        <color rgb="FF003366"/>
      </bottom>
      <diagonal/>
    </border>
    <border>
      <left/>
      <right style="medium">
        <color indexed="56"/>
      </right>
      <top/>
      <bottom style="thick">
        <color auto="1"/>
      </bottom>
      <diagonal/>
    </border>
    <border>
      <left/>
      <right style="thin">
        <color indexed="56"/>
      </right>
      <top style="medium">
        <color indexed="56"/>
      </top>
      <bottom style="thin">
        <color indexed="56"/>
      </bottom>
      <diagonal/>
    </border>
  </borders>
  <cellStyleXfs count="10">
    <xf numFmtId="0" fontId="0" fillId="0" borderId="0"/>
    <xf numFmtId="0" fontId="2" fillId="0" borderId="0"/>
    <xf numFmtId="44" fontId="12" fillId="0" borderId="0" applyFont="0" applyFill="0" applyBorder="0" applyAlignment="0" applyProtection="0"/>
    <xf numFmtId="0" fontId="32" fillId="0" borderId="0" applyProtection="0"/>
    <xf numFmtId="0" fontId="32" fillId="0" borderId="0"/>
    <xf numFmtId="0" fontId="37" fillId="0" borderId="0"/>
    <xf numFmtId="0" fontId="1" fillId="0" borderId="0"/>
    <xf numFmtId="0" fontId="37" fillId="0" borderId="0"/>
    <xf numFmtId="169" fontId="37" fillId="0" borderId="0" applyBorder="0" applyProtection="0"/>
    <xf numFmtId="170" fontId="37" fillId="0" borderId="0" applyBorder="0" applyProtection="0"/>
  </cellStyleXfs>
  <cellXfs count="318">
    <xf numFmtId="0" fontId="0" fillId="0" borderId="0" xfId="0"/>
    <xf numFmtId="0" fontId="3" fillId="0" borderId="0" xfId="0" applyFont="1"/>
    <xf numFmtId="0" fontId="4" fillId="0" borderId="0" xfId="1" applyFont="1" applyBorder="1" applyAlignment="1"/>
    <xf numFmtId="164" fontId="5" fillId="0" borderId="4" xfId="1" applyNumberFormat="1" applyFont="1" applyBorder="1" applyAlignment="1" applyProtection="1">
      <alignment horizontal="center" wrapText="1"/>
      <protection hidden="1"/>
    </xf>
    <xf numFmtId="0" fontId="4" fillId="0" borderId="1" xfId="1" applyFont="1" applyBorder="1" applyAlignment="1" applyProtection="1">
      <alignment horizontal="center"/>
      <protection locked="0"/>
    </xf>
    <xf numFmtId="2" fontId="5" fillId="0" borderId="0" xfId="1" applyNumberFormat="1" applyFont="1"/>
    <xf numFmtId="0" fontId="4" fillId="0" borderId="0" xfId="1" applyFont="1" applyBorder="1" applyAlignment="1">
      <alignment horizontal="center"/>
    </xf>
    <xf numFmtId="2" fontId="6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4" fontId="4" fillId="0" borderId="3" xfId="1" applyNumberFormat="1" applyFont="1" applyBorder="1" applyAlignment="1" applyProtection="1">
      <alignment horizontal="center" vertical="center"/>
      <protection locked="0"/>
    </xf>
    <xf numFmtId="164" fontId="5" fillId="0" borderId="6" xfId="1" applyNumberFormat="1" applyFont="1" applyBorder="1" applyAlignment="1" applyProtection="1">
      <alignment wrapText="1"/>
      <protection hidden="1"/>
    </xf>
    <xf numFmtId="4" fontId="4" fillId="0" borderId="3" xfId="1" applyNumberFormat="1" applyFont="1" applyBorder="1" applyAlignment="1" applyProtection="1">
      <alignment horizontal="center" vertical="center"/>
      <protection hidden="1"/>
    </xf>
    <xf numFmtId="4" fontId="5" fillId="0" borderId="4" xfId="1" applyNumberFormat="1" applyFont="1" applyBorder="1" applyAlignment="1" applyProtection="1">
      <alignment horizontal="center"/>
      <protection hidden="1"/>
    </xf>
    <xf numFmtId="0" fontId="3" fillId="0" borderId="0" xfId="0" applyFont="1" applyFill="1"/>
    <xf numFmtId="4" fontId="5" fillId="0" borderId="0" xfId="1" applyNumberFormat="1" applyFont="1" applyFill="1" applyBorder="1" applyAlignment="1"/>
    <xf numFmtId="0" fontId="17" fillId="0" borderId="19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right" vertical="center" wrapText="1"/>
    </xf>
    <xf numFmtId="0" fontId="21" fillId="0" borderId="37" xfId="0" applyFont="1" applyBorder="1"/>
    <xf numFmtId="0" fontId="14" fillId="0" borderId="0" xfId="0" applyFont="1" applyBorder="1"/>
    <xf numFmtId="0" fontId="14" fillId="0" borderId="13" xfId="3" applyFont="1" applyFill="1" applyBorder="1" applyAlignment="1">
      <alignment shrinkToFit="1"/>
    </xf>
    <xf numFmtId="0" fontId="14" fillId="0" borderId="0" xfId="3" applyFont="1" applyBorder="1"/>
    <xf numFmtId="0" fontId="14" fillId="0" borderId="40" xfId="3" applyFont="1" applyBorder="1"/>
    <xf numFmtId="0" fontId="14" fillId="0" borderId="23" xfId="3" applyFont="1" applyFill="1" applyBorder="1" applyAlignment="1">
      <alignment shrinkToFit="1"/>
    </xf>
    <xf numFmtId="0" fontId="14" fillId="0" borderId="25" xfId="3" applyFont="1" applyFill="1" applyBorder="1" applyAlignment="1">
      <alignment shrinkToFit="1"/>
    </xf>
    <xf numFmtId="0" fontId="23" fillId="0" borderId="33" xfId="3" applyFont="1" applyFill="1" applyBorder="1" applyAlignment="1">
      <alignment shrinkToFit="1"/>
    </xf>
    <xf numFmtId="0" fontId="23" fillId="0" borderId="0" xfId="3" applyFont="1" applyFill="1" applyBorder="1" applyAlignment="1">
      <alignment shrinkToFit="1"/>
    </xf>
    <xf numFmtId="0" fontId="23" fillId="0" borderId="34" xfId="3" applyFont="1" applyFill="1" applyBorder="1" applyAlignment="1">
      <alignment shrinkToFit="1"/>
    </xf>
    <xf numFmtId="0" fontId="22" fillId="0" borderId="16" xfId="3" applyFont="1" applyFill="1" applyBorder="1" applyAlignment="1" applyProtection="1">
      <alignment horizontal="center" shrinkToFit="1"/>
      <protection locked="0"/>
    </xf>
    <xf numFmtId="0" fontId="22" fillId="0" borderId="16" xfId="3" applyFont="1" applyFill="1" applyBorder="1" applyAlignment="1" applyProtection="1">
      <alignment horizontal="center" vertical="center" shrinkToFit="1"/>
      <protection locked="0"/>
    </xf>
    <xf numFmtId="0" fontId="26" fillId="0" borderId="0" xfId="3" applyFont="1" applyBorder="1"/>
    <xf numFmtId="166" fontId="22" fillId="0" borderId="30" xfId="3" applyNumberFormat="1" applyFont="1" applyFill="1" applyBorder="1" applyAlignment="1" applyProtection="1">
      <alignment horizontal="center" vertical="center" shrinkToFit="1"/>
      <protection locked="0"/>
    </xf>
    <xf numFmtId="165" fontId="22" fillId="0" borderId="30" xfId="3" applyNumberFormat="1" applyFont="1" applyFill="1" applyBorder="1" applyAlignment="1" applyProtection="1">
      <alignment horizontal="center" vertical="center" shrinkToFit="1"/>
      <protection locked="0"/>
    </xf>
    <xf numFmtId="1" fontId="22" fillId="0" borderId="36" xfId="3" applyNumberFormat="1" applyFont="1" applyFill="1" applyBorder="1" applyAlignment="1" applyProtection="1">
      <alignment horizontal="center" shrinkToFit="1"/>
      <protection locked="0"/>
    </xf>
    <xf numFmtId="1" fontId="22" fillId="0" borderId="33" xfId="3" applyNumberFormat="1" applyFont="1" applyFill="1" applyBorder="1" applyAlignment="1" applyProtection="1">
      <alignment horizontal="center" shrinkToFit="1"/>
      <protection locked="0"/>
    </xf>
    <xf numFmtId="0" fontId="24" fillId="0" borderId="0" xfId="3" applyFont="1" applyBorder="1"/>
    <xf numFmtId="0" fontId="18" fillId="0" borderId="0" xfId="3" applyFont="1" applyBorder="1"/>
    <xf numFmtId="39" fontId="22" fillId="0" borderId="36" xfId="3" applyNumberFormat="1" applyFont="1" applyFill="1" applyBorder="1" applyAlignment="1" applyProtection="1">
      <alignment shrinkToFit="1"/>
      <protection locked="0"/>
    </xf>
    <xf numFmtId="39" fontId="22" fillId="0" borderId="36" xfId="3" applyNumberFormat="1" applyFont="1" applyFill="1" applyBorder="1" applyAlignment="1" applyProtection="1">
      <alignment horizontal="center" vertical="center" shrinkToFit="1"/>
      <protection locked="0"/>
    </xf>
    <xf numFmtId="39" fontId="22" fillId="0" borderId="16" xfId="3" applyNumberFormat="1" applyFont="1" applyFill="1" applyBorder="1" applyAlignment="1" applyProtection="1">
      <alignment shrinkToFit="1"/>
      <protection locked="0"/>
    </xf>
    <xf numFmtId="39" fontId="22" fillId="0" borderId="16" xfId="3" applyNumberFormat="1" applyFont="1" applyFill="1" applyBorder="1" applyAlignment="1" applyProtection="1">
      <alignment horizontal="center" vertical="center" shrinkToFit="1"/>
      <protection locked="0"/>
    </xf>
    <xf numFmtId="0" fontId="24" fillId="0" borderId="0" xfId="3" applyFont="1" applyFill="1" applyBorder="1" applyAlignment="1" applyProtection="1">
      <alignment horizontal="left" vertical="center" wrapText="1"/>
      <protection locked="0"/>
    </xf>
    <xf numFmtId="0" fontId="24" fillId="0" borderId="12" xfId="3" applyFont="1" applyFill="1" applyBorder="1" applyAlignment="1" applyProtection="1">
      <alignment horizontal="left" vertical="center" wrapText="1"/>
      <protection locked="0"/>
    </xf>
    <xf numFmtId="39" fontId="28" fillId="0" borderId="69" xfId="3" applyNumberFormat="1" applyFont="1" applyFill="1" applyBorder="1" applyAlignment="1" applyProtection="1">
      <alignment shrinkToFit="1"/>
      <protection locked="0"/>
    </xf>
    <xf numFmtId="39" fontId="22" fillId="0" borderId="70" xfId="3" applyNumberFormat="1" applyFont="1" applyFill="1" applyBorder="1" applyAlignment="1" applyProtection="1">
      <alignment shrinkToFit="1"/>
      <protection locked="0"/>
    </xf>
    <xf numFmtId="39" fontId="28" fillId="0" borderId="71" xfId="3" applyNumberFormat="1" applyFont="1" applyFill="1" applyBorder="1" applyAlignment="1" applyProtection="1">
      <alignment horizontal="right" shrinkToFit="1"/>
      <protection locked="0"/>
    </xf>
    <xf numFmtId="39" fontId="22" fillId="0" borderId="70" xfId="3" applyNumberFormat="1" applyFont="1" applyFill="1" applyBorder="1" applyAlignment="1" applyProtection="1">
      <alignment horizontal="right" shrinkToFit="1"/>
      <protection locked="0"/>
    </xf>
    <xf numFmtId="0" fontId="22" fillId="0" borderId="72" xfId="3" applyFont="1" applyFill="1" applyBorder="1" applyAlignment="1" applyProtection="1">
      <alignment shrinkToFit="1"/>
      <protection locked="0"/>
    </xf>
    <xf numFmtId="0" fontId="22" fillId="0" borderId="73" xfId="3" applyFont="1" applyFill="1" applyBorder="1" applyAlignment="1" applyProtection="1">
      <alignment shrinkToFit="1"/>
      <protection locked="0"/>
    </xf>
    <xf numFmtId="0" fontId="27" fillId="0" borderId="73" xfId="3" applyFont="1" applyFill="1" applyBorder="1" applyAlignment="1" applyProtection="1">
      <alignment shrinkToFit="1"/>
      <protection locked="0"/>
    </xf>
    <xf numFmtId="39" fontId="22" fillId="0" borderId="0" xfId="3" applyNumberFormat="1" applyFont="1" applyFill="1" applyBorder="1" applyAlignment="1" applyProtection="1">
      <alignment horizontal="right" shrinkToFit="1"/>
      <protection locked="0"/>
    </xf>
    <xf numFmtId="39" fontId="22" fillId="0" borderId="0" xfId="3" applyNumberFormat="1" applyFont="1" applyFill="1" applyBorder="1" applyAlignment="1" applyProtection="1">
      <alignment shrinkToFit="1"/>
      <protection locked="0"/>
    </xf>
    <xf numFmtId="0" fontId="14" fillId="0" borderId="0" xfId="3" applyFont="1" applyBorder="1" applyAlignment="1"/>
    <xf numFmtId="2" fontId="30" fillId="0" borderId="0" xfId="3" applyNumberFormat="1" applyFont="1" applyBorder="1" applyAlignment="1">
      <alignment shrinkToFit="1"/>
    </xf>
    <xf numFmtId="2" fontId="26" fillId="0" borderId="0" xfId="3" applyNumberFormat="1" applyFont="1" applyBorder="1"/>
    <xf numFmtId="2" fontId="20" fillId="0" borderId="0" xfId="3" applyNumberFormat="1" applyFont="1" applyBorder="1"/>
    <xf numFmtId="2" fontId="14" fillId="0" borderId="0" xfId="3" applyNumberFormat="1" applyFont="1" applyBorder="1"/>
    <xf numFmtId="0" fontId="14" fillId="0" borderId="0" xfId="3" applyFont="1" applyFill="1" applyBorder="1"/>
    <xf numFmtId="0" fontId="14" fillId="0" borderId="17" xfId="3" applyFont="1" applyBorder="1"/>
    <xf numFmtId="39" fontId="13" fillId="0" borderId="36" xfId="3" applyNumberFormat="1" applyFont="1" applyFill="1" applyBorder="1" applyAlignment="1" applyProtection="1">
      <alignment shrinkToFit="1"/>
      <protection locked="0"/>
    </xf>
    <xf numFmtId="39" fontId="13" fillId="0" borderId="16" xfId="3" applyNumberFormat="1" applyFont="1" applyFill="1" applyBorder="1" applyAlignment="1" applyProtection="1">
      <alignment shrinkToFit="1"/>
      <protection locked="0"/>
    </xf>
    <xf numFmtId="39" fontId="13" fillId="0" borderId="13" xfId="3" applyNumberFormat="1" applyFont="1" applyFill="1" applyBorder="1" applyAlignment="1" applyProtection="1">
      <alignment shrinkToFit="1"/>
      <protection locked="0"/>
    </xf>
    <xf numFmtId="39" fontId="30" fillId="0" borderId="46" xfId="3" applyNumberFormat="1" applyFont="1" applyFill="1" applyBorder="1" applyAlignment="1" applyProtection="1">
      <alignment shrinkToFit="1"/>
      <protection locked="0"/>
    </xf>
    <xf numFmtId="39" fontId="30" fillId="0" borderId="47" xfId="3" applyNumberFormat="1" applyFont="1" applyFill="1" applyBorder="1" applyAlignment="1" applyProtection="1">
      <alignment shrinkToFit="1"/>
      <protection locked="0"/>
    </xf>
    <xf numFmtId="39" fontId="30" fillId="0" borderId="51" xfId="3" applyNumberFormat="1" applyFont="1" applyFill="1" applyBorder="1" applyAlignment="1" applyProtection="1">
      <alignment shrinkToFit="1"/>
      <protection locked="0"/>
    </xf>
    <xf numFmtId="39" fontId="30" fillId="0" borderId="54" xfId="3" applyNumberFormat="1" applyFont="1" applyFill="1" applyBorder="1" applyAlignment="1" applyProtection="1">
      <alignment shrinkToFit="1"/>
      <protection locked="0"/>
    </xf>
    <xf numFmtId="39" fontId="13" fillId="0" borderId="54" xfId="3" applyNumberFormat="1" applyFont="1" applyFill="1" applyBorder="1" applyAlignment="1" applyProtection="1">
      <alignment shrinkToFit="1"/>
      <protection locked="0"/>
    </xf>
    <xf numFmtId="39" fontId="30" fillId="0" borderId="57" xfId="3" applyNumberFormat="1" applyFont="1" applyFill="1" applyBorder="1" applyAlignment="1" applyProtection="1">
      <alignment shrinkToFit="1"/>
      <protection locked="0"/>
    </xf>
    <xf numFmtId="39" fontId="13" fillId="0" borderId="51" xfId="3" applyNumberFormat="1" applyFont="1" applyFill="1" applyBorder="1" applyAlignment="1" applyProtection="1">
      <alignment shrinkToFit="1"/>
      <protection locked="0"/>
    </xf>
    <xf numFmtId="168" fontId="14" fillId="0" borderId="0" xfId="3" applyNumberFormat="1" applyFont="1" applyBorder="1"/>
    <xf numFmtId="0" fontId="14" fillId="0" borderId="0" xfId="4" applyFont="1" applyBorder="1"/>
    <xf numFmtId="0" fontId="13" fillId="0" borderId="41" xfId="4" applyFont="1" applyFill="1" applyBorder="1" applyAlignment="1" applyProtection="1">
      <alignment shrinkToFit="1"/>
      <protection locked="0"/>
    </xf>
    <xf numFmtId="39" fontId="13" fillId="0" borderId="41" xfId="4" applyNumberFormat="1" applyFont="1" applyFill="1" applyBorder="1" applyAlignment="1" applyProtection="1">
      <alignment horizontal="left" shrinkToFit="1"/>
      <protection locked="0"/>
    </xf>
    <xf numFmtId="0" fontId="30" fillId="0" borderId="0" xfId="4" applyFont="1" applyBorder="1"/>
    <xf numFmtId="39" fontId="13" fillId="0" borderId="74" xfId="4" applyNumberFormat="1" applyFont="1" applyFill="1" applyBorder="1" applyAlignment="1" applyProtection="1">
      <alignment horizontal="left" shrinkToFit="1"/>
      <protection locked="0"/>
    </xf>
    <xf numFmtId="39" fontId="22" fillId="0" borderId="13" xfId="3" applyNumberFormat="1" applyFont="1" applyFill="1" applyBorder="1" applyAlignment="1" applyProtection="1">
      <alignment horizontal="right" shrinkToFit="1"/>
      <protection locked="0"/>
    </xf>
    <xf numFmtId="4" fontId="5" fillId="4" borderId="0" xfId="1" applyNumberFormat="1" applyFont="1" applyFill="1" applyBorder="1" applyAlignment="1"/>
    <xf numFmtId="0" fontId="3" fillId="4" borderId="0" xfId="0" applyFont="1" applyFill="1"/>
    <xf numFmtId="164" fontId="5" fillId="0" borderId="4" xfId="1" applyNumberFormat="1" applyFont="1" applyBorder="1" applyAlignment="1" applyProtection="1">
      <alignment wrapText="1"/>
      <protection hidden="1"/>
    </xf>
    <xf numFmtId="4" fontId="7" fillId="0" borderId="3" xfId="1" applyNumberFormat="1" applyFont="1" applyBorder="1" applyAlignment="1" applyProtection="1">
      <alignment horizontal="center" vertical="center"/>
      <protection locked="0"/>
    </xf>
    <xf numFmtId="4" fontId="8" fillId="2" borderId="4" xfId="1" applyNumberFormat="1" applyFont="1" applyFill="1" applyBorder="1" applyAlignment="1" applyProtection="1">
      <alignment horizontal="center" vertical="center"/>
      <protection locked="0"/>
    </xf>
    <xf numFmtId="4" fontId="36" fillId="0" borderId="89" xfId="1" applyNumberFormat="1" applyFont="1" applyBorder="1" applyAlignment="1" applyProtection="1">
      <alignment horizontal="center" vertical="center"/>
      <protection locked="0"/>
    </xf>
    <xf numFmtId="39" fontId="30" fillId="0" borderId="53" xfId="3" applyNumberFormat="1" applyFont="1" applyFill="1" applyBorder="1" applyAlignment="1" applyProtection="1">
      <alignment vertical="center" shrinkToFit="1"/>
      <protection locked="0"/>
    </xf>
    <xf numFmtId="0" fontId="27" fillId="0" borderId="56" xfId="3" applyFont="1" applyFill="1" applyBorder="1" applyAlignment="1" applyProtection="1">
      <alignment horizontal="center" shrinkToFit="1"/>
      <protection locked="0"/>
    </xf>
    <xf numFmtId="0" fontId="27" fillId="0" borderId="56" xfId="3" applyFont="1" applyFill="1" applyBorder="1" applyAlignment="1" applyProtection="1">
      <alignment shrinkToFit="1"/>
      <protection locked="0"/>
    </xf>
    <xf numFmtId="39" fontId="27" fillId="0" borderId="56" xfId="3" applyNumberFormat="1" applyFont="1" applyFill="1" applyBorder="1" applyAlignment="1" applyProtection="1">
      <alignment vertical="top" shrinkToFit="1"/>
      <protection locked="0"/>
    </xf>
    <xf numFmtId="0" fontId="30" fillId="0" borderId="48" xfId="3" applyFont="1" applyBorder="1" applyAlignment="1"/>
    <xf numFmtId="0" fontId="37" fillId="0" borderId="0" xfId="5"/>
    <xf numFmtId="0" fontId="40" fillId="0" borderId="97" xfId="6" applyFont="1" applyBorder="1" applyAlignment="1">
      <alignment vertical="center"/>
    </xf>
    <xf numFmtId="0" fontId="40" fillId="0" borderId="95" xfId="6" applyFont="1" applyBorder="1" applyAlignment="1">
      <alignment vertical="center"/>
    </xf>
    <xf numFmtId="0" fontId="40" fillId="0" borderId="98" xfId="6" applyFont="1" applyBorder="1" applyAlignment="1">
      <alignment vertical="center"/>
    </xf>
    <xf numFmtId="0" fontId="40" fillId="0" borderId="0" xfId="6" applyFont="1" applyBorder="1" applyAlignment="1">
      <alignment vertical="center"/>
    </xf>
    <xf numFmtId="0" fontId="40" fillId="0" borderId="0" xfId="6" applyFont="1" applyAlignment="1">
      <alignment vertical="center"/>
    </xf>
    <xf numFmtId="0" fontId="41" fillId="0" borderId="0" xfId="6" applyFont="1"/>
    <xf numFmtId="0" fontId="42" fillId="0" borderId="0" xfId="6" applyFont="1" applyAlignment="1">
      <alignment vertical="center"/>
    </xf>
    <xf numFmtId="0" fontId="41" fillId="0" borderId="0" xfId="6" applyFont="1" applyAlignment="1"/>
    <xf numFmtId="0" fontId="40" fillId="0" borderId="0" xfId="6" applyFont="1" applyAlignment="1">
      <alignment horizontal="center"/>
    </xf>
    <xf numFmtId="0" fontId="42" fillId="0" borderId="0" xfId="6" applyFont="1" applyAlignment="1">
      <alignment horizontal="center" vertical="center"/>
    </xf>
    <xf numFmtId="0" fontId="40" fillId="0" borderId="67" xfId="6" applyFont="1" applyBorder="1" applyAlignment="1">
      <alignment vertical="center"/>
    </xf>
    <xf numFmtId="0" fontId="40" fillId="0" borderId="68" xfId="6" applyFont="1" applyBorder="1" applyAlignment="1">
      <alignment vertical="center"/>
    </xf>
    <xf numFmtId="0" fontId="42" fillId="0" borderId="68" xfId="6" applyFont="1" applyBorder="1" applyAlignment="1">
      <alignment horizontal="right" vertical="center"/>
    </xf>
    <xf numFmtId="0" fontId="40" fillId="0" borderId="69" xfId="6" applyFont="1" applyBorder="1" applyAlignment="1">
      <alignment vertical="center"/>
    </xf>
    <xf numFmtId="0" fontId="41" fillId="0" borderId="97" xfId="6" applyFont="1" applyBorder="1" applyAlignment="1"/>
    <xf numFmtId="10" fontId="40" fillId="0" borderId="0" xfId="6" applyNumberFormat="1" applyFont="1" applyAlignment="1">
      <alignment horizontal="center"/>
    </xf>
    <xf numFmtId="0" fontId="40" fillId="0" borderId="94" xfId="6" applyFont="1" applyBorder="1" applyAlignment="1">
      <alignment horizontal="center" vertical="center"/>
    </xf>
    <xf numFmtId="0" fontId="40" fillId="0" borderId="95" xfId="6" applyFont="1" applyBorder="1" applyAlignment="1">
      <alignment horizontal="center" vertical="center"/>
    </xf>
    <xf numFmtId="0" fontId="43" fillId="0" borderId="95" xfId="6" applyFont="1" applyBorder="1" applyAlignment="1">
      <alignment horizontal="right" vertical="center"/>
    </xf>
    <xf numFmtId="0" fontId="40" fillId="0" borderId="96" xfId="6" applyFont="1" applyBorder="1" applyAlignment="1">
      <alignment vertical="center"/>
    </xf>
    <xf numFmtId="0" fontId="40" fillId="0" borderId="97" xfId="6" applyFont="1" applyBorder="1" applyAlignment="1">
      <alignment horizontal="center" vertical="center"/>
    </xf>
    <xf numFmtId="0" fontId="43" fillId="0" borderId="0" xfId="6" applyFont="1" applyAlignment="1">
      <alignment horizontal="right" vertical="center"/>
    </xf>
    <xf numFmtId="0" fontId="42" fillId="0" borderId="67" xfId="6" applyFont="1" applyBorder="1" applyAlignment="1">
      <alignment horizontal="right" vertical="center"/>
    </xf>
    <xf numFmtId="0" fontId="40" fillId="0" borderId="68" xfId="6" applyFont="1" applyBorder="1" applyAlignment="1">
      <alignment horizontal="right" vertical="center"/>
    </xf>
    <xf numFmtId="0" fontId="40" fillId="0" borderId="94" xfId="6" applyFont="1" applyBorder="1" applyAlignment="1">
      <alignment vertical="center"/>
    </xf>
    <xf numFmtId="0" fontId="42" fillId="0" borderId="97" xfId="6" applyFont="1" applyBorder="1" applyAlignment="1">
      <alignment vertical="center"/>
    </xf>
    <xf numFmtId="0" fontId="44" fillId="0" borderId="0" xfId="6" applyFont="1" applyAlignment="1">
      <alignment horizontal="center" vertical="center"/>
    </xf>
    <xf numFmtId="0" fontId="45" fillId="0" borderId="0" xfId="6" applyFont="1" applyAlignment="1">
      <alignment vertical="center"/>
    </xf>
    <xf numFmtId="0" fontId="40" fillId="0" borderId="0" xfId="6" applyFont="1" applyAlignment="1">
      <alignment horizontal="center" vertical="center"/>
    </xf>
    <xf numFmtId="0" fontId="40" fillId="0" borderId="99" xfId="6" applyFont="1" applyBorder="1" applyAlignment="1">
      <alignment vertical="center"/>
    </xf>
    <xf numFmtId="0" fontId="40" fillId="0" borderId="100" xfId="6" applyFont="1" applyBorder="1" applyAlignment="1">
      <alignment vertical="center"/>
    </xf>
    <xf numFmtId="0" fontId="40" fillId="0" borderId="71" xfId="6" applyFont="1" applyBorder="1" applyAlignment="1">
      <alignment vertical="center"/>
    </xf>
    <xf numFmtId="0" fontId="46" fillId="0" borderId="102" xfId="6" applyFont="1" applyBorder="1" applyAlignment="1">
      <alignment horizontal="center"/>
    </xf>
    <xf numFmtId="4" fontId="42" fillId="0" borderId="0" xfId="6" applyNumberFormat="1" applyFont="1" applyAlignment="1">
      <alignment horizontal="right" vertical="center"/>
    </xf>
    <xf numFmtId="0" fontId="39" fillId="0" borderId="0" xfId="6" applyFont="1" applyAlignment="1">
      <alignment horizontal="right" vertical="center"/>
    </xf>
    <xf numFmtId="4" fontId="39" fillId="0" borderId="0" xfId="6" applyNumberFormat="1" applyFont="1" applyAlignment="1">
      <alignment vertical="center"/>
    </xf>
    <xf numFmtId="39" fontId="27" fillId="0" borderId="16" xfId="3" applyNumberFormat="1" applyFont="1" applyFill="1" applyBorder="1" applyAlignment="1" applyProtection="1">
      <alignment shrinkToFit="1"/>
      <protection locked="0"/>
    </xf>
    <xf numFmtId="164" fontId="8" fillId="0" borderId="109" xfId="1" applyNumberFormat="1" applyFont="1" applyBorder="1" applyAlignment="1" applyProtection="1">
      <alignment horizontal="center"/>
      <protection hidden="1"/>
    </xf>
    <xf numFmtId="4" fontId="5" fillId="0" borderId="110" xfId="1" applyNumberFormat="1" applyFont="1" applyBorder="1" applyAlignment="1">
      <alignment vertical="center"/>
    </xf>
    <xf numFmtId="4" fontId="5" fillId="0" borderId="110" xfId="1" applyNumberFormat="1" applyFont="1" applyBorder="1" applyAlignment="1">
      <alignment horizontal="center" vertical="center"/>
    </xf>
    <xf numFmtId="164" fontId="5" fillId="0" borderId="109" xfId="1" applyNumberFormat="1" applyFont="1" applyBorder="1" applyAlignment="1" applyProtection="1">
      <alignment horizontal="center"/>
      <protection hidden="1"/>
    </xf>
    <xf numFmtId="0" fontId="4" fillId="0" borderId="111" xfId="1" applyFont="1" applyBorder="1" applyAlignment="1" applyProtection="1">
      <alignment horizontal="center"/>
      <protection locked="0"/>
    </xf>
    <xf numFmtId="4" fontId="9" fillId="0" borderId="112" xfId="1" applyNumberFormat="1" applyFont="1" applyBorder="1" applyAlignment="1"/>
    <xf numFmtId="0" fontId="4" fillId="0" borderId="17" xfId="1" applyFont="1" applyBorder="1" applyAlignment="1">
      <alignment horizontal="center"/>
    </xf>
    <xf numFmtId="2" fontId="6" fillId="0" borderId="18" xfId="1" applyNumberFormat="1" applyFont="1" applyBorder="1" applyAlignment="1">
      <alignment horizontal="center"/>
    </xf>
    <xf numFmtId="0" fontId="4" fillId="0" borderId="17" xfId="1" applyFont="1" applyBorder="1" applyAlignment="1">
      <alignment horizontal="left"/>
    </xf>
    <xf numFmtId="0" fontId="3" fillId="0" borderId="17" xfId="0" applyFont="1" applyBorder="1"/>
    <xf numFmtId="0" fontId="3" fillId="0" borderId="0" xfId="0" applyFont="1" applyBorder="1"/>
    <xf numFmtId="0" fontId="3" fillId="0" borderId="18" xfId="0" applyFont="1" applyBorder="1"/>
    <xf numFmtId="0" fontId="3" fillId="0" borderId="24" xfId="0" applyFont="1" applyBorder="1"/>
    <xf numFmtId="0" fontId="14" fillId="0" borderId="26" xfId="0" applyFont="1" applyBorder="1"/>
    <xf numFmtId="0" fontId="3" fillId="0" borderId="26" xfId="0" applyFont="1" applyBorder="1"/>
    <xf numFmtId="0" fontId="3" fillId="0" borderId="25" xfId="0" applyFont="1" applyBorder="1"/>
    <xf numFmtId="164" fontId="47" fillId="3" borderId="106" xfId="1" applyNumberFormat="1" applyFont="1" applyFill="1" applyBorder="1" applyAlignment="1" applyProtection="1">
      <alignment horizontal="center"/>
      <protection hidden="1"/>
    </xf>
    <xf numFmtId="164" fontId="47" fillId="3" borderId="103" xfId="1" applyNumberFormat="1" applyFont="1" applyFill="1" applyBorder="1" applyAlignment="1" applyProtection="1">
      <alignment wrapText="1"/>
      <protection hidden="1"/>
    </xf>
    <xf numFmtId="164" fontId="48" fillId="3" borderId="103" xfId="1" applyNumberFormat="1" applyFont="1" applyFill="1" applyBorder="1" applyAlignment="1" applyProtection="1">
      <alignment horizontal="center" wrapText="1"/>
      <protection hidden="1"/>
    </xf>
    <xf numFmtId="4" fontId="48" fillId="3" borderId="103" xfId="1" applyNumberFormat="1" applyFont="1" applyFill="1" applyBorder="1" applyAlignment="1" applyProtection="1">
      <protection hidden="1"/>
    </xf>
    <xf numFmtId="4" fontId="48" fillId="3" borderId="104" xfId="1" applyNumberFormat="1" applyFont="1" applyFill="1" applyBorder="1" applyAlignment="1" applyProtection="1">
      <protection locked="0"/>
    </xf>
    <xf numFmtId="4" fontId="48" fillId="3" borderId="89" xfId="1" applyNumberFormat="1" applyFont="1" applyFill="1" applyBorder="1" applyAlignment="1" applyProtection="1">
      <protection locked="0"/>
    </xf>
    <xf numFmtId="4" fontId="48" fillId="3" borderId="105" xfId="1" applyNumberFormat="1" applyFont="1" applyFill="1" applyBorder="1" applyAlignment="1" applyProtection="1">
      <protection hidden="1"/>
    </xf>
    <xf numFmtId="4" fontId="48" fillId="3" borderId="103" xfId="1" applyNumberFormat="1" applyFont="1" applyFill="1" applyBorder="1" applyAlignment="1"/>
    <xf numFmtId="4" fontId="48" fillId="3" borderId="107" xfId="1" applyNumberFormat="1" applyFont="1" applyFill="1" applyBorder="1" applyAlignment="1"/>
    <xf numFmtId="164" fontId="48" fillId="4" borderId="108" xfId="1" applyNumberFormat="1" applyFont="1" applyFill="1" applyBorder="1" applyAlignment="1" applyProtection="1">
      <alignment horizontal="center"/>
      <protection hidden="1"/>
    </xf>
    <xf numFmtId="164" fontId="48" fillId="4" borderId="6" xfId="1" applyNumberFormat="1" applyFont="1" applyFill="1" applyBorder="1" applyAlignment="1" applyProtection="1">
      <alignment wrapText="1"/>
      <protection hidden="1"/>
    </xf>
    <xf numFmtId="164" fontId="48" fillId="4" borderId="4" xfId="1" applyNumberFormat="1" applyFont="1" applyFill="1" applyBorder="1" applyAlignment="1" applyProtection="1">
      <alignment horizontal="center" vertical="center" wrapText="1"/>
      <protection hidden="1"/>
    </xf>
    <xf numFmtId="4" fontId="48" fillId="4" borderId="6" xfId="1" applyNumberFormat="1" applyFont="1" applyFill="1" applyBorder="1" applyAlignment="1" applyProtection="1">
      <alignment horizontal="center" vertical="center"/>
      <protection hidden="1"/>
    </xf>
    <xf numFmtId="4" fontId="48" fillId="4" borderId="5" xfId="1" applyNumberFormat="1" applyFont="1" applyFill="1" applyBorder="1" applyAlignment="1" applyProtection="1">
      <alignment horizontal="center" vertical="center"/>
      <protection locked="0"/>
    </xf>
    <xf numFmtId="4" fontId="48" fillId="4" borderId="88" xfId="1" applyNumberFormat="1" applyFont="1" applyFill="1" applyBorder="1" applyAlignment="1" applyProtection="1">
      <alignment horizontal="center" vertical="center"/>
      <protection locked="0"/>
    </xf>
    <xf numFmtId="4" fontId="48" fillId="4" borderId="83" xfId="1" applyNumberFormat="1" applyFont="1" applyFill="1" applyBorder="1" applyAlignment="1" applyProtection="1">
      <alignment horizontal="center" vertical="center"/>
      <protection hidden="1"/>
    </xf>
    <xf numFmtId="4" fontId="48" fillId="4" borderId="6" xfId="1" applyNumberFormat="1" applyFont="1" applyFill="1" applyBorder="1" applyAlignment="1">
      <alignment horizontal="center" vertical="center"/>
    </xf>
    <xf numFmtId="17" fontId="26" fillId="0" borderId="36" xfId="0" applyNumberFormat="1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1" fontId="26" fillId="0" borderId="36" xfId="0" applyNumberFormat="1" applyFont="1" applyFill="1" applyBorder="1" applyAlignment="1">
      <alignment horizontal="center" vertical="center"/>
    </xf>
    <xf numFmtId="4" fontId="26" fillId="0" borderId="36" xfId="0" applyNumberFormat="1" applyFont="1" applyFill="1" applyBorder="1" applyAlignment="1">
      <alignment horizontal="center" vertical="center" wrapText="1"/>
    </xf>
    <xf numFmtId="44" fontId="35" fillId="0" borderId="2" xfId="2" applyFont="1" applyBorder="1" applyAlignment="1" applyProtection="1">
      <alignment horizontal="center"/>
      <protection locked="0"/>
    </xf>
    <xf numFmtId="0" fontId="49" fillId="0" borderId="0" xfId="0" applyFont="1" applyFill="1"/>
    <xf numFmtId="44" fontId="50" fillId="0" borderId="0" xfId="0" applyNumberFormat="1" applyFont="1"/>
    <xf numFmtId="164" fontId="48" fillId="4" borderId="6" xfId="1" applyNumberFormat="1" applyFont="1" applyFill="1" applyBorder="1" applyAlignment="1" applyProtection="1">
      <alignment vertical="center" wrapText="1"/>
      <protection hidden="1"/>
    </xf>
    <xf numFmtId="39" fontId="30" fillId="5" borderId="46" xfId="3" applyNumberFormat="1" applyFont="1" applyFill="1" applyBorder="1" applyAlignment="1" applyProtection="1">
      <alignment shrinkToFit="1"/>
      <protection locked="0"/>
    </xf>
    <xf numFmtId="39" fontId="30" fillId="5" borderId="51" xfId="3" applyNumberFormat="1" applyFont="1" applyFill="1" applyBorder="1" applyAlignment="1" applyProtection="1">
      <alignment shrinkToFit="1"/>
      <protection locked="0"/>
    </xf>
    <xf numFmtId="39" fontId="13" fillId="5" borderId="54" xfId="3" applyNumberFormat="1" applyFont="1" applyFill="1" applyBorder="1" applyAlignment="1" applyProtection="1">
      <alignment shrinkToFit="1"/>
      <protection locked="0"/>
    </xf>
    <xf numFmtId="39" fontId="30" fillId="5" borderId="54" xfId="3" applyNumberFormat="1" applyFont="1" applyFill="1" applyBorder="1" applyAlignment="1" applyProtection="1">
      <alignment shrinkToFit="1"/>
      <protection locked="0"/>
    </xf>
    <xf numFmtId="0" fontId="26" fillId="0" borderId="36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5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center" vertical="center" shrinkToFit="1"/>
    </xf>
    <xf numFmtId="0" fontId="18" fillId="0" borderId="25" xfId="0" applyFont="1" applyFill="1" applyBorder="1" applyAlignment="1">
      <alignment horizontal="center" vertical="center" shrinkToFit="1"/>
    </xf>
    <xf numFmtId="0" fontId="18" fillId="0" borderId="27" xfId="0" applyFont="1" applyFill="1" applyBorder="1" applyAlignment="1">
      <alignment horizontal="justify" vertical="center" wrapText="1"/>
    </xf>
    <xf numFmtId="0" fontId="18" fillId="0" borderId="28" xfId="0" applyFont="1" applyFill="1" applyBorder="1" applyAlignment="1">
      <alignment horizontal="justify" vertical="center" wrapText="1"/>
    </xf>
    <xf numFmtId="0" fontId="18" fillId="0" borderId="29" xfId="0" applyFont="1" applyFill="1" applyBorder="1" applyAlignment="1">
      <alignment horizontal="justify" vertical="center" wrapText="1"/>
    </xf>
    <xf numFmtId="0" fontId="24" fillId="0" borderId="36" xfId="0" applyFont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17" fontId="26" fillId="0" borderId="36" xfId="0" applyNumberFormat="1" applyFont="1" applyFill="1" applyBorder="1" applyAlignment="1">
      <alignment horizontal="center" vertical="center"/>
    </xf>
    <xf numFmtId="2" fontId="14" fillId="0" borderId="26" xfId="0" applyNumberFormat="1" applyFont="1" applyBorder="1" applyAlignment="1">
      <alignment horizontal="left"/>
    </xf>
    <xf numFmtId="164" fontId="10" fillId="0" borderId="8" xfId="1" applyNumberFormat="1" applyFont="1" applyBorder="1" applyAlignment="1" applyProtection="1">
      <alignment horizontal="center" wrapText="1"/>
      <protection hidden="1"/>
    </xf>
    <xf numFmtId="164" fontId="10" fillId="0" borderId="7" xfId="1" applyNumberFormat="1" applyFont="1" applyBorder="1" applyAlignment="1" applyProtection="1">
      <alignment horizontal="center" wrapText="1"/>
      <protection hidden="1"/>
    </xf>
    <xf numFmtId="164" fontId="10" fillId="0" borderId="9" xfId="1" applyNumberFormat="1" applyFont="1" applyBorder="1" applyAlignment="1" applyProtection="1">
      <alignment horizontal="center" wrapText="1"/>
      <protection hidden="1"/>
    </xf>
    <xf numFmtId="164" fontId="10" fillId="0" borderId="11" xfId="1" applyNumberFormat="1" applyFont="1" applyBorder="1" applyAlignment="1" applyProtection="1">
      <alignment horizontal="center" wrapText="1"/>
      <protection hidden="1"/>
    </xf>
    <xf numFmtId="2" fontId="14" fillId="0" borderId="0" xfId="0" applyNumberFormat="1" applyFont="1" applyBorder="1" applyAlignment="1">
      <alignment horizontal="left"/>
    </xf>
    <xf numFmtId="0" fontId="14" fillId="0" borderId="91" xfId="0" applyFont="1" applyBorder="1" applyAlignment="1">
      <alignment horizontal="center"/>
    </xf>
    <xf numFmtId="0" fontId="14" fillId="0" borderId="113" xfId="0" applyFont="1" applyBorder="1" applyAlignment="1">
      <alignment horizontal="center"/>
    </xf>
    <xf numFmtId="2" fontId="11" fillId="0" borderId="92" xfId="1" applyNumberFormat="1" applyFont="1" applyBorder="1" applyAlignment="1" applyProtection="1">
      <alignment horizontal="center"/>
      <protection locked="0"/>
    </xf>
    <xf numFmtId="2" fontId="11" fillId="0" borderId="93" xfId="1" applyNumberFormat="1" applyFont="1" applyBorder="1" applyAlignment="1" applyProtection="1">
      <alignment horizontal="center"/>
      <protection locked="0"/>
    </xf>
    <xf numFmtId="2" fontId="11" fillId="0" borderId="90" xfId="1" applyNumberFormat="1" applyFont="1" applyBorder="1" applyAlignment="1" applyProtection="1">
      <alignment horizontal="center"/>
      <protection locked="0"/>
    </xf>
    <xf numFmtId="39" fontId="13" fillId="0" borderId="49" xfId="3" applyNumberFormat="1" applyFont="1" applyFill="1" applyBorder="1" applyAlignment="1" applyProtection="1">
      <alignment vertical="center" shrinkToFit="1"/>
      <protection locked="0"/>
    </xf>
    <xf numFmtId="39" fontId="30" fillId="0" borderId="85" xfId="3" applyNumberFormat="1" applyFont="1" applyFill="1" applyBorder="1" applyAlignment="1" applyProtection="1">
      <alignment vertical="center" shrinkToFit="1"/>
      <protection locked="0"/>
    </xf>
    <xf numFmtId="39" fontId="13" fillId="0" borderId="10" xfId="3" applyNumberFormat="1" applyFont="1" applyFill="1" applyBorder="1" applyAlignment="1" applyProtection="1">
      <alignment vertical="center" shrinkToFit="1"/>
      <protection locked="0"/>
    </xf>
    <xf numFmtId="39" fontId="30" fillId="0" borderId="10" xfId="3" applyNumberFormat="1" applyFont="1" applyFill="1" applyBorder="1" applyAlignment="1" applyProtection="1">
      <alignment vertical="center" shrinkToFit="1"/>
      <protection locked="0"/>
    </xf>
    <xf numFmtId="17" fontId="34" fillId="0" borderId="38" xfId="3" applyNumberFormat="1" applyFont="1" applyBorder="1" applyAlignment="1">
      <alignment horizontal="center" vertical="center" shrinkToFit="1"/>
    </xf>
    <xf numFmtId="0" fontId="34" fillId="0" borderId="15" xfId="3" applyNumberFormat="1" applyFont="1" applyBorder="1" applyAlignment="1">
      <alignment horizontal="center" vertical="center" shrinkToFit="1"/>
    </xf>
    <xf numFmtId="0" fontId="34" fillId="0" borderId="39" xfId="3" applyNumberFormat="1" applyFont="1" applyBorder="1" applyAlignment="1">
      <alignment horizontal="center" vertical="center" shrinkToFit="1"/>
    </xf>
    <xf numFmtId="0" fontId="13" fillId="0" borderId="41" xfId="3" applyFont="1" applyFill="1" applyBorder="1" applyAlignment="1">
      <alignment horizontal="center" vertical="center" shrinkToFit="1"/>
    </xf>
    <xf numFmtId="0" fontId="13" fillId="0" borderId="42" xfId="3" applyFont="1" applyFill="1" applyBorder="1" applyAlignment="1">
      <alignment horizontal="center" vertical="center" shrinkToFit="1"/>
    </xf>
    <xf numFmtId="0" fontId="30" fillId="0" borderId="20" xfId="3" applyFont="1" applyFill="1" applyBorder="1" applyAlignment="1">
      <alignment horizontal="left" wrapText="1" shrinkToFit="1"/>
    </xf>
    <xf numFmtId="0" fontId="30" fillId="0" borderId="21" xfId="3" applyFont="1" applyFill="1" applyBorder="1" applyAlignment="1">
      <alignment horizontal="left" wrapText="1" shrinkToFit="1"/>
    </xf>
    <xf numFmtId="0" fontId="30" fillId="0" borderId="22" xfId="3" applyFont="1" applyFill="1" applyBorder="1" applyAlignment="1">
      <alignment horizontal="left" wrapText="1" shrinkToFit="1"/>
    </xf>
    <xf numFmtId="0" fontId="22" fillId="0" borderId="14" xfId="3" applyFont="1" applyFill="1" applyBorder="1" applyAlignment="1">
      <alignment horizontal="center" wrapText="1" shrinkToFit="1"/>
    </xf>
    <xf numFmtId="0" fontId="22" fillId="0" borderId="15" xfId="3" applyFont="1" applyFill="1" applyBorder="1" applyAlignment="1">
      <alignment horizontal="center" wrapText="1" shrinkToFit="1"/>
    </xf>
    <xf numFmtId="0" fontId="22" fillId="0" borderId="114" xfId="3" applyFont="1" applyFill="1" applyBorder="1" applyAlignment="1">
      <alignment horizontal="center" wrapText="1" shrinkToFit="1"/>
    </xf>
    <xf numFmtId="0" fontId="13" fillId="0" borderId="43" xfId="3" applyFont="1" applyFill="1" applyBorder="1" applyAlignment="1">
      <alignment horizontal="center" vertical="center" shrinkToFit="1"/>
    </xf>
    <xf numFmtId="0" fontId="13" fillId="0" borderId="44" xfId="3" applyFont="1" applyFill="1" applyBorder="1" applyAlignment="1">
      <alignment horizontal="center" vertical="center" shrinkToFit="1"/>
    </xf>
    <xf numFmtId="0" fontId="26" fillId="0" borderId="27" xfId="3" applyFont="1" applyFill="1" applyBorder="1" applyAlignment="1">
      <alignment horizontal="left" vertical="justify" wrapText="1" shrinkToFit="1"/>
    </xf>
    <xf numFmtId="0" fontId="26" fillId="0" borderId="28" xfId="3" applyFont="1" applyFill="1" applyBorder="1" applyAlignment="1">
      <alignment horizontal="left" vertical="justify" wrapText="1" shrinkToFit="1"/>
    </xf>
    <xf numFmtId="0" fontId="26" fillId="0" borderId="29" xfId="3" applyFont="1" applyFill="1" applyBorder="1" applyAlignment="1">
      <alignment horizontal="left" vertical="justify" wrapText="1" shrinkToFit="1"/>
    </xf>
    <xf numFmtId="166" fontId="22" fillId="0" borderId="16" xfId="3" applyNumberFormat="1" applyFont="1" applyFill="1" applyBorder="1" applyAlignment="1" applyProtection="1">
      <alignment vertical="center" shrinkToFit="1"/>
      <protection locked="0"/>
    </xf>
    <xf numFmtId="166" fontId="22" fillId="0" borderId="30" xfId="3" applyNumberFormat="1" applyFont="1" applyFill="1" applyBorder="1" applyAlignment="1" applyProtection="1">
      <alignment vertical="center" shrinkToFit="1"/>
      <protection locked="0"/>
    </xf>
    <xf numFmtId="0" fontId="24" fillId="0" borderId="33" xfId="3" applyFont="1" applyFill="1" applyBorder="1" applyAlignment="1" applyProtection="1">
      <alignment horizontal="center" vertical="center"/>
      <protection locked="0"/>
    </xf>
    <xf numFmtId="0" fontId="25" fillId="0" borderId="31" xfId="3" applyFont="1" applyFill="1" applyBorder="1" applyAlignment="1" applyProtection="1">
      <alignment horizontal="center" vertical="center"/>
      <protection locked="0"/>
    </xf>
    <xf numFmtId="0" fontId="25" fillId="0" borderId="34" xfId="3" applyFont="1" applyFill="1" applyBorder="1" applyAlignment="1" applyProtection="1">
      <alignment horizontal="center" vertical="center"/>
      <protection locked="0"/>
    </xf>
    <xf numFmtId="1" fontId="22" fillId="0" borderId="16" xfId="3" applyNumberFormat="1" applyFont="1" applyFill="1" applyBorder="1" applyAlignment="1" applyProtection="1">
      <alignment horizontal="center" vertical="center"/>
      <protection locked="0"/>
    </xf>
    <xf numFmtId="1" fontId="22" fillId="0" borderId="30" xfId="3" applyNumberFormat="1" applyFont="1" applyFill="1" applyBorder="1" applyAlignment="1" applyProtection="1">
      <alignment horizontal="center" vertical="center"/>
      <protection locked="0"/>
    </xf>
    <xf numFmtId="0" fontId="22" fillId="0" borderId="45" xfId="3" applyNumberFormat="1" applyFont="1" applyFill="1" applyBorder="1" applyAlignment="1" applyProtection="1">
      <alignment horizontal="center" vertical="center" shrinkToFit="1"/>
      <protection locked="0"/>
    </xf>
    <xf numFmtId="0" fontId="27" fillId="0" borderId="50" xfId="3" applyFont="1" applyFill="1" applyBorder="1" applyAlignment="1" applyProtection="1">
      <alignment horizontal="center" vertical="center" shrinkToFit="1"/>
      <protection locked="0"/>
    </xf>
    <xf numFmtId="167" fontId="22" fillId="0" borderId="45" xfId="3" applyNumberFormat="1" applyFont="1" applyFill="1" applyBorder="1" applyAlignment="1" applyProtection="1">
      <alignment horizontal="justify" vertical="center" wrapText="1" shrinkToFit="1"/>
      <protection locked="0"/>
    </xf>
    <xf numFmtId="0" fontId="27" fillId="0" borderId="50" xfId="3" applyFont="1" applyFill="1" applyBorder="1" applyAlignment="1" applyProtection="1">
      <alignment horizontal="justify" vertical="center" wrapText="1" shrinkToFit="1"/>
      <protection locked="0"/>
    </xf>
    <xf numFmtId="39" fontId="13" fillId="0" borderId="49" xfId="3" applyNumberFormat="1" applyFont="1" applyFill="1" applyBorder="1" applyAlignment="1" applyProtection="1">
      <alignment vertical="center"/>
      <protection locked="0"/>
    </xf>
    <xf numFmtId="39" fontId="13" fillId="0" borderId="85" xfId="3" applyNumberFormat="1" applyFont="1" applyFill="1" applyBorder="1" applyAlignment="1" applyProtection="1">
      <alignment vertical="center"/>
      <protection locked="0"/>
    </xf>
    <xf numFmtId="39" fontId="13" fillId="0" borderId="48" xfId="3" applyNumberFormat="1" applyFont="1" applyFill="1" applyBorder="1" applyAlignment="1" applyProtection="1">
      <alignment shrinkToFit="1"/>
      <protection locked="0"/>
    </xf>
    <xf numFmtId="0" fontId="30" fillId="0" borderId="52" xfId="3" applyFont="1" applyBorder="1" applyAlignment="1">
      <alignment shrinkToFit="1"/>
    </xf>
    <xf numFmtId="0" fontId="22" fillId="0" borderId="50" xfId="3" applyNumberFormat="1" applyFont="1" applyFill="1" applyBorder="1" applyAlignment="1" applyProtection="1">
      <alignment horizontal="center" vertical="center" shrinkToFit="1"/>
      <protection locked="0"/>
    </xf>
    <xf numFmtId="167" fontId="22" fillId="0" borderId="84" xfId="3" applyNumberFormat="1" applyFont="1" applyFill="1" applyBorder="1" applyAlignment="1" applyProtection="1">
      <alignment horizontal="justify" vertical="center" wrapText="1"/>
      <protection locked="0"/>
    </xf>
    <xf numFmtId="0" fontId="27" fillId="0" borderId="45" xfId="3" applyFont="1" applyFill="1" applyBorder="1" applyAlignment="1" applyProtection="1">
      <alignment horizontal="justify" vertical="center" wrapText="1"/>
      <protection locked="0"/>
    </xf>
    <xf numFmtId="39" fontId="13" fillId="0" borderId="10" xfId="3" applyNumberFormat="1" applyFont="1" applyFill="1" applyBorder="1" applyAlignment="1" applyProtection="1">
      <alignment vertical="center"/>
      <protection locked="0"/>
    </xf>
    <xf numFmtId="39" fontId="13" fillId="0" borderId="55" xfId="3" applyNumberFormat="1" applyFont="1" applyFill="1" applyBorder="1" applyAlignment="1" applyProtection="1">
      <protection locked="0"/>
    </xf>
    <xf numFmtId="0" fontId="30" fillId="0" borderId="52" xfId="3" applyFont="1" applyBorder="1" applyAlignment="1"/>
    <xf numFmtId="167" fontId="22" fillId="0" borderId="58" xfId="3" applyNumberFormat="1" applyFont="1" applyFill="1" applyBorder="1" applyAlignment="1" applyProtection="1">
      <alignment shrinkToFit="1"/>
      <protection locked="0"/>
    </xf>
    <xf numFmtId="0" fontId="27" fillId="0" borderId="59" xfId="3" applyFont="1" applyFill="1" applyBorder="1" applyAlignment="1" applyProtection="1">
      <alignment shrinkToFit="1"/>
      <protection locked="0"/>
    </xf>
    <xf numFmtId="0" fontId="24" fillId="0" borderId="41" xfId="4" applyFont="1" applyFill="1" applyBorder="1" applyAlignment="1" applyProtection="1">
      <alignment horizontal="right" shrinkToFit="1"/>
      <protection locked="0"/>
    </xf>
    <xf numFmtId="0" fontId="30" fillId="0" borderId="75" xfId="4" applyFont="1" applyFill="1" applyBorder="1" applyAlignment="1">
      <alignment horizontal="left" shrinkToFit="1"/>
    </xf>
    <xf numFmtId="0" fontId="13" fillId="0" borderId="75" xfId="4" applyFont="1" applyFill="1" applyBorder="1" applyAlignment="1">
      <alignment horizontal="left" shrinkToFit="1"/>
    </xf>
    <xf numFmtId="0" fontId="26" fillId="0" borderId="14" xfId="4" applyFont="1" applyBorder="1" applyAlignment="1">
      <alignment horizontal="center"/>
    </xf>
    <xf numFmtId="0" fontId="26" fillId="0" borderId="39" xfId="4" applyFont="1" applyBorder="1" applyAlignment="1">
      <alignment horizontal="center"/>
    </xf>
    <xf numFmtId="167" fontId="22" fillId="0" borderId="60" xfId="3" applyNumberFormat="1" applyFont="1" applyFill="1" applyBorder="1" applyAlignment="1" applyProtection="1">
      <alignment shrinkToFit="1"/>
      <protection locked="0"/>
    </xf>
    <xf numFmtId="0" fontId="27" fillId="0" borderId="61" xfId="3" applyFont="1" applyFill="1" applyBorder="1" applyAlignment="1" applyProtection="1">
      <alignment shrinkToFit="1"/>
      <protection locked="0"/>
    </xf>
    <xf numFmtId="0" fontId="22" fillId="0" borderId="58" xfId="3" applyFont="1" applyFill="1" applyBorder="1" applyAlignment="1" applyProtection="1">
      <alignment shrinkToFit="1"/>
      <protection locked="0"/>
    </xf>
    <xf numFmtId="0" fontId="18" fillId="0" borderId="62" xfId="3" applyFont="1" applyFill="1" applyBorder="1" applyAlignment="1" applyProtection="1">
      <alignment horizontal="center" vertical="center" wrapText="1"/>
      <protection locked="0"/>
    </xf>
    <xf numFmtId="0" fontId="18" fillId="0" borderId="63" xfId="3" applyFont="1" applyFill="1" applyBorder="1" applyAlignment="1" applyProtection="1">
      <alignment horizontal="center" vertical="center" wrapText="1"/>
      <protection locked="0"/>
    </xf>
    <xf numFmtId="0" fontId="18" fillId="0" borderId="64" xfId="3" applyFont="1" applyFill="1" applyBorder="1" applyAlignment="1" applyProtection="1">
      <alignment vertical="center" wrapText="1"/>
      <protection locked="0"/>
    </xf>
    <xf numFmtId="0" fontId="18" fillId="0" borderId="65" xfId="3" applyFont="1" applyFill="1" applyBorder="1" applyAlignment="1" applyProtection="1">
      <alignment vertical="center" wrapText="1"/>
      <protection locked="0"/>
    </xf>
    <xf numFmtId="0" fontId="14" fillId="0" borderId="66" xfId="3" applyFont="1" applyFill="1" applyBorder="1" applyAlignment="1" applyProtection="1">
      <alignment vertical="center" wrapText="1"/>
      <protection locked="0"/>
    </xf>
    <xf numFmtId="0" fontId="29" fillId="0" borderId="32" xfId="4" applyFont="1" applyFill="1" applyBorder="1" applyAlignment="1" applyProtection="1">
      <alignment horizontal="center" shrinkToFit="1"/>
      <protection locked="0"/>
    </xf>
    <xf numFmtId="39" fontId="22" fillId="0" borderId="62" xfId="3" applyNumberFormat="1" applyFont="1" applyFill="1" applyBorder="1" applyAlignment="1" applyProtection="1">
      <alignment horizontal="center" shrinkToFit="1"/>
      <protection locked="0"/>
    </xf>
    <xf numFmtId="39" fontId="22" fillId="0" borderId="63" xfId="3" applyNumberFormat="1" applyFont="1" applyFill="1" applyBorder="1" applyAlignment="1" applyProtection="1">
      <alignment horizontal="center" shrinkToFit="1"/>
      <protection locked="0"/>
    </xf>
    <xf numFmtId="39" fontId="22" fillId="0" borderId="86" xfId="3" applyNumberFormat="1" applyFont="1" applyFill="1" applyBorder="1" applyAlignment="1" applyProtection="1">
      <alignment horizontal="center" shrinkToFit="1"/>
      <protection locked="0"/>
    </xf>
    <xf numFmtId="0" fontId="26" fillId="0" borderId="76" xfId="4" applyFont="1" applyBorder="1" applyAlignment="1">
      <alignment horizontal="center"/>
    </xf>
    <xf numFmtId="0" fontId="26" fillId="0" borderId="22" xfId="4" applyFont="1" applyBorder="1" applyAlignment="1">
      <alignment horizontal="center"/>
    </xf>
    <xf numFmtId="39" fontId="28" fillId="0" borderId="67" xfId="3" applyNumberFormat="1" applyFont="1" applyFill="1" applyBorder="1" applyAlignment="1" applyProtection="1">
      <alignment horizontal="center" shrinkToFit="1"/>
      <protection locked="0"/>
    </xf>
    <xf numFmtId="39" fontId="28" fillId="0" borderId="68" xfId="3" applyNumberFormat="1" applyFont="1" applyFill="1" applyBorder="1" applyAlignment="1" applyProtection="1">
      <alignment horizontal="center" shrinkToFit="1"/>
      <protection locked="0"/>
    </xf>
    <xf numFmtId="0" fontId="13" fillId="0" borderId="35" xfId="4" applyFont="1" applyFill="1" applyBorder="1" applyAlignment="1" applyProtection="1">
      <alignment horizontal="left" shrinkToFit="1"/>
      <protection locked="0"/>
    </xf>
    <xf numFmtId="0" fontId="33" fillId="0" borderId="0" xfId="3" applyFont="1" applyBorder="1" applyAlignment="1">
      <alignment horizontal="left" vertical="center"/>
    </xf>
    <xf numFmtId="0" fontId="26" fillId="0" borderId="82" xfId="4" applyFont="1" applyBorder="1" applyAlignment="1">
      <alignment horizontal="center"/>
    </xf>
    <xf numFmtId="0" fontId="26" fillId="0" borderId="29" xfId="4" applyFont="1" applyBorder="1" applyAlignment="1">
      <alignment horizontal="center"/>
    </xf>
    <xf numFmtId="0" fontId="24" fillId="0" borderId="10" xfId="4" applyFont="1" applyFill="1" applyBorder="1" applyAlignment="1" applyProtection="1">
      <alignment horizontal="center" shrinkToFit="1"/>
      <protection locked="0"/>
    </xf>
    <xf numFmtId="39" fontId="13" fillId="0" borderId="41" xfId="4" applyNumberFormat="1" applyFont="1" applyFill="1" applyBorder="1" applyAlignment="1" applyProtection="1">
      <alignment horizontal="left" shrinkToFit="1"/>
      <protection locked="0"/>
    </xf>
    <xf numFmtId="0" fontId="30" fillId="0" borderId="75" xfId="4" applyFont="1" applyFill="1" applyBorder="1" applyAlignment="1">
      <alignment horizontal="center" shrinkToFit="1"/>
    </xf>
    <xf numFmtId="39" fontId="13" fillId="0" borderId="35" xfId="4" applyNumberFormat="1" applyFont="1" applyFill="1" applyBorder="1" applyAlignment="1" applyProtection="1">
      <alignment horizontal="left" shrinkToFit="1"/>
      <protection locked="0"/>
    </xf>
    <xf numFmtId="0" fontId="13" fillId="0" borderId="35" xfId="4" applyFont="1" applyFill="1" applyBorder="1" applyAlignment="1">
      <alignment horizontal="left" vertical="center"/>
    </xf>
    <xf numFmtId="0" fontId="30" fillId="0" borderId="87" xfId="4" applyFont="1" applyFill="1" applyBorder="1" applyAlignment="1">
      <alignment horizontal="center" shrinkToFit="1"/>
    </xf>
    <xf numFmtId="0" fontId="30" fillId="0" borderId="80" xfId="4" applyFont="1" applyFill="1" applyBorder="1" applyAlignment="1">
      <alignment horizontal="center" shrinkToFit="1"/>
    </xf>
    <xf numFmtId="0" fontId="30" fillId="0" borderId="81" xfId="4" applyFont="1" applyFill="1" applyBorder="1" applyAlignment="1">
      <alignment horizontal="center" shrinkToFit="1"/>
    </xf>
    <xf numFmtId="0" fontId="22" fillId="0" borderId="16" xfId="3" applyFont="1" applyFill="1" applyBorder="1" applyAlignment="1" applyProtection="1">
      <alignment horizontal="center" vertical="center" shrinkToFit="1"/>
      <protection locked="0"/>
    </xf>
    <xf numFmtId="0" fontId="22" fillId="0" borderId="30" xfId="3" applyFont="1" applyFill="1" applyBorder="1" applyAlignment="1" applyProtection="1">
      <alignment horizontal="center" vertical="center" shrinkToFit="1"/>
      <protection locked="0"/>
    </xf>
    <xf numFmtId="0" fontId="13" fillId="0" borderId="20" xfId="4" applyFont="1" applyFill="1" applyBorder="1" applyAlignment="1">
      <alignment horizontal="left" shrinkToFit="1"/>
    </xf>
    <xf numFmtId="0" fontId="13" fillId="0" borderId="21" xfId="4" applyFont="1" applyFill="1" applyBorder="1" applyAlignment="1">
      <alignment horizontal="left" shrinkToFit="1"/>
    </xf>
    <xf numFmtId="0" fontId="13" fillId="0" borderId="22" xfId="4" applyFont="1" applyFill="1" applyBorder="1" applyAlignment="1">
      <alignment horizontal="left" shrinkToFit="1"/>
    </xf>
    <xf numFmtId="39" fontId="13" fillId="0" borderId="76" xfId="4" applyNumberFormat="1" applyFont="1" applyFill="1" applyBorder="1" applyAlignment="1" applyProtection="1">
      <alignment horizontal="left" shrinkToFit="1"/>
      <protection locked="0"/>
    </xf>
    <xf numFmtId="39" fontId="13" fillId="0" borderId="21" xfId="4" applyNumberFormat="1" applyFont="1" applyFill="1" applyBorder="1" applyAlignment="1" applyProtection="1">
      <alignment horizontal="left" shrinkToFit="1"/>
      <protection locked="0"/>
    </xf>
    <xf numFmtId="39" fontId="13" fillId="0" borderId="22" xfId="4" applyNumberFormat="1" applyFont="1" applyFill="1" applyBorder="1" applyAlignment="1" applyProtection="1">
      <alignment horizontal="left" shrinkToFit="1"/>
      <protection locked="0"/>
    </xf>
    <xf numFmtId="0" fontId="13" fillId="0" borderId="77" xfId="4" applyFont="1" applyFill="1" applyBorder="1" applyAlignment="1">
      <alignment horizontal="left" vertical="center"/>
    </xf>
    <xf numFmtId="0" fontId="13" fillId="0" borderId="78" xfId="4" applyFont="1" applyFill="1" applyBorder="1" applyAlignment="1">
      <alignment horizontal="left" vertical="center"/>
    </xf>
    <xf numFmtId="0" fontId="13" fillId="0" borderId="79" xfId="4" applyFont="1" applyFill="1" applyBorder="1" applyAlignment="1">
      <alignment horizontal="left" vertical="center"/>
    </xf>
    <xf numFmtId="0" fontId="31" fillId="0" borderId="17" xfId="4" applyFont="1" applyFill="1" applyBorder="1" applyAlignment="1">
      <alignment horizontal="left" vertical="center" wrapText="1"/>
    </xf>
    <xf numFmtId="0" fontId="31" fillId="0" borderId="0" xfId="4" applyFont="1" applyFill="1" applyBorder="1" applyAlignment="1">
      <alignment horizontal="left" vertical="center" wrapText="1"/>
    </xf>
    <xf numFmtId="0" fontId="31" fillId="0" borderId="18" xfId="4" applyFont="1" applyFill="1" applyBorder="1" applyAlignment="1">
      <alignment horizontal="left" vertical="center" wrapText="1"/>
    </xf>
    <xf numFmtId="39" fontId="29" fillId="0" borderId="14" xfId="4" applyNumberFormat="1" applyFont="1" applyFill="1" applyBorder="1" applyAlignment="1" applyProtection="1">
      <alignment horizontal="center" shrinkToFit="1"/>
      <protection locked="0"/>
    </xf>
    <xf numFmtId="39" fontId="29" fillId="0" borderId="15" xfId="4" applyNumberFormat="1" applyFont="1" applyFill="1" applyBorder="1" applyAlignment="1" applyProtection="1">
      <alignment horizontal="center" shrinkToFit="1"/>
      <protection locked="0"/>
    </xf>
    <xf numFmtId="39" fontId="29" fillId="0" borderId="39" xfId="4" applyNumberFormat="1" applyFont="1" applyFill="1" applyBorder="1" applyAlignment="1" applyProtection="1">
      <alignment horizontal="center" shrinkToFit="1"/>
      <protection locked="0"/>
    </xf>
    <xf numFmtId="0" fontId="41" fillId="0" borderId="0" xfId="6" applyFont="1"/>
    <xf numFmtId="0" fontId="38" fillId="0" borderId="94" xfId="6" applyFont="1" applyBorder="1" applyAlignment="1">
      <alignment horizontal="center" vertical="center"/>
    </xf>
    <xf numFmtId="0" fontId="38" fillId="0" borderId="95" xfId="6" applyFont="1" applyBorder="1" applyAlignment="1">
      <alignment horizontal="center" vertical="center"/>
    </xf>
    <xf numFmtId="0" fontId="38" fillId="0" borderId="96" xfId="6" applyFont="1" applyBorder="1" applyAlignment="1">
      <alignment horizontal="center" vertical="center"/>
    </xf>
    <xf numFmtId="0" fontId="38" fillId="0" borderId="97" xfId="6" applyFont="1" applyBorder="1" applyAlignment="1">
      <alignment horizontal="center" vertical="center"/>
    </xf>
    <xf numFmtId="0" fontId="38" fillId="0" borderId="0" xfId="6" applyFont="1" applyBorder="1" applyAlignment="1">
      <alignment horizontal="center" vertical="center"/>
    </xf>
    <xf numFmtId="0" fontId="38" fillId="0" borderId="98" xfId="6" applyFont="1" applyBorder="1" applyAlignment="1">
      <alignment horizontal="center" vertical="center"/>
    </xf>
    <xf numFmtId="0" fontId="38" fillId="0" borderId="99" xfId="6" applyFont="1" applyBorder="1" applyAlignment="1">
      <alignment horizontal="center" vertical="center"/>
    </xf>
    <xf numFmtId="0" fontId="38" fillId="0" borderId="100" xfId="6" applyFont="1" applyBorder="1" applyAlignment="1">
      <alignment horizontal="center" vertical="center"/>
    </xf>
    <xf numFmtId="0" fontId="38" fillId="0" borderId="71" xfId="6" applyFont="1" applyBorder="1" applyAlignment="1">
      <alignment horizontal="center" vertical="center"/>
    </xf>
    <xf numFmtId="0" fontId="39" fillId="0" borderId="67" xfId="6" applyFont="1" applyBorder="1" applyAlignment="1">
      <alignment horizontal="center" vertical="center"/>
    </xf>
    <xf numFmtId="0" fontId="39" fillId="0" borderId="68" xfId="6" applyFont="1" applyBorder="1" applyAlignment="1">
      <alignment horizontal="center" vertical="center"/>
    </xf>
    <xf numFmtId="0" fontId="39" fillId="0" borderId="101" xfId="6" applyFont="1" applyBorder="1" applyAlignment="1">
      <alignment horizontal="center" vertical="center"/>
    </xf>
    <xf numFmtId="0" fontId="40" fillId="0" borderId="95" xfId="6" applyFont="1" applyBorder="1" applyAlignment="1">
      <alignment horizontal="center" vertical="center" wrapText="1"/>
    </xf>
    <xf numFmtId="0" fontId="40" fillId="0" borderId="0" xfId="6" applyFont="1" applyBorder="1" applyAlignment="1">
      <alignment horizontal="center" vertical="center" wrapText="1"/>
    </xf>
    <xf numFmtId="0" fontId="41" fillId="0" borderId="97" xfId="6" applyFont="1" applyBorder="1"/>
    <xf numFmtId="0" fontId="41" fillId="0" borderId="68" xfId="6" applyFont="1" applyBorder="1"/>
    <xf numFmtId="0" fontId="42" fillId="0" borderId="100" xfId="6" applyFont="1" applyBorder="1" applyAlignment="1">
      <alignment vertical="center"/>
    </xf>
    <xf numFmtId="0" fontId="42" fillId="0" borderId="0" xfId="6" applyFont="1" applyAlignment="1">
      <alignment vertical="center"/>
    </xf>
    <xf numFmtId="0" fontId="40" fillId="0" borderId="0" xfId="6" applyFont="1" applyAlignment="1">
      <alignment vertical="center"/>
    </xf>
    <xf numFmtId="0" fontId="39" fillId="0" borderId="0" xfId="6" applyFont="1" applyAlignment="1">
      <alignment vertical="center"/>
    </xf>
  </cellXfs>
  <cellStyles count="10">
    <cellStyle name="Moeda" xfId="2" builtinId="4"/>
    <cellStyle name="Moeda 2" xfId="9"/>
    <cellStyle name="Normal" xfId="0" builtinId="0"/>
    <cellStyle name="Normal 2" xfId="3"/>
    <cellStyle name="Normal 2 2" xfId="7"/>
    <cellStyle name="Normal 2 3" xfId="6"/>
    <cellStyle name="Normal 3" xfId="5"/>
    <cellStyle name="Normal_Cronograma São Carlos Interceptor Corrego Gregorio fev 2013" xfId="4"/>
    <cellStyle name="TableStyleLight1" xfId="1"/>
    <cellStyle name="Vírgula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28575</xdr:rowOff>
    </xdr:from>
    <xdr:to>
      <xdr:col>8</xdr:col>
      <xdr:colOff>981075</xdr:colOff>
      <xdr:row>2</xdr:row>
      <xdr:rowOff>428625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4425" y="28575"/>
          <a:ext cx="7143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0</xdr:row>
      <xdr:rowOff>38100</xdr:rowOff>
    </xdr:from>
    <xdr:to>
      <xdr:col>10</xdr:col>
      <xdr:colOff>1038225</xdr:colOff>
      <xdr:row>2</xdr:row>
      <xdr:rowOff>352425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73350" y="38100"/>
          <a:ext cx="8477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29</xdr:row>
      <xdr:rowOff>47625</xdr:rowOff>
    </xdr:from>
    <xdr:to>
      <xdr:col>6</xdr:col>
      <xdr:colOff>200025</xdr:colOff>
      <xdr:row>31</xdr:row>
      <xdr:rowOff>123825</xdr:rowOff>
    </xdr:to>
    <xdr:sp macro="" textlink="">
      <xdr:nvSpPr>
        <xdr:cNvPr id="2" name="Chave esquerda 1"/>
        <xdr:cNvSpPr>
          <a:spLocks/>
        </xdr:cNvSpPr>
      </xdr:nvSpPr>
      <xdr:spPr bwMode="auto">
        <a:xfrm>
          <a:off x="4505325" y="4895850"/>
          <a:ext cx="104775" cy="400050"/>
        </a:xfrm>
        <a:prstGeom prst="leftBrace">
          <a:avLst>
            <a:gd name="adj1" fmla="val 8432"/>
            <a:gd name="adj2" fmla="val 50852"/>
          </a:avLst>
        </a:prstGeom>
        <a:noFill/>
        <a:ln w="6350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390525</xdr:colOff>
      <xdr:row>39</xdr:row>
      <xdr:rowOff>142875</xdr:rowOff>
    </xdr:from>
    <xdr:to>
      <xdr:col>5</xdr:col>
      <xdr:colOff>438150</xdr:colOff>
      <xdr:row>42</xdr:row>
      <xdr:rowOff>28575</xdr:rowOff>
    </xdr:to>
    <xdr:sp macro="" textlink="">
      <xdr:nvSpPr>
        <xdr:cNvPr id="3" name="Colchete esquerdo 2"/>
        <xdr:cNvSpPr>
          <a:spLocks/>
        </xdr:cNvSpPr>
      </xdr:nvSpPr>
      <xdr:spPr bwMode="auto">
        <a:xfrm>
          <a:off x="3962400" y="6657975"/>
          <a:ext cx="47625" cy="447675"/>
        </a:xfrm>
        <a:prstGeom prst="leftBracket">
          <a:avLst>
            <a:gd name="adj" fmla="val 805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9</xdr:col>
      <xdr:colOff>38100</xdr:colOff>
      <xdr:row>39</xdr:row>
      <xdr:rowOff>104775</xdr:rowOff>
    </xdr:from>
    <xdr:to>
      <xdr:col>9</xdr:col>
      <xdr:colOff>95250</xdr:colOff>
      <xdr:row>42</xdr:row>
      <xdr:rowOff>0</xdr:rowOff>
    </xdr:to>
    <xdr:sp macro="" textlink="">
      <xdr:nvSpPr>
        <xdr:cNvPr id="4" name="Colchete direito 4"/>
        <xdr:cNvSpPr>
          <a:spLocks/>
        </xdr:cNvSpPr>
      </xdr:nvSpPr>
      <xdr:spPr bwMode="auto">
        <a:xfrm>
          <a:off x="8172450" y="6619875"/>
          <a:ext cx="57150" cy="457200"/>
        </a:xfrm>
        <a:prstGeom prst="rightBracket">
          <a:avLst>
            <a:gd name="adj" fmla="val 79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9</xdr:col>
      <xdr:colOff>38100</xdr:colOff>
      <xdr:row>45</xdr:row>
      <xdr:rowOff>104775</xdr:rowOff>
    </xdr:from>
    <xdr:to>
      <xdr:col>9</xdr:col>
      <xdr:colOff>95250</xdr:colOff>
      <xdr:row>47</xdr:row>
      <xdr:rowOff>152400</xdr:rowOff>
    </xdr:to>
    <xdr:sp macro="" textlink="">
      <xdr:nvSpPr>
        <xdr:cNvPr id="5" name="Colchete direito 5"/>
        <xdr:cNvSpPr>
          <a:spLocks/>
        </xdr:cNvSpPr>
      </xdr:nvSpPr>
      <xdr:spPr bwMode="auto">
        <a:xfrm>
          <a:off x="8172450" y="7677150"/>
          <a:ext cx="57150" cy="447675"/>
        </a:xfrm>
        <a:prstGeom prst="rightBracket">
          <a:avLst>
            <a:gd name="adj" fmla="val 792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371475</xdr:colOff>
      <xdr:row>45</xdr:row>
      <xdr:rowOff>133350</xdr:rowOff>
    </xdr:from>
    <xdr:to>
      <xdr:col>5</xdr:col>
      <xdr:colOff>419100</xdr:colOff>
      <xdr:row>48</xdr:row>
      <xdr:rowOff>9525</xdr:rowOff>
    </xdr:to>
    <xdr:sp macro="" textlink="">
      <xdr:nvSpPr>
        <xdr:cNvPr id="6" name="Colchete esquerdo 6"/>
        <xdr:cNvSpPr>
          <a:spLocks/>
        </xdr:cNvSpPr>
      </xdr:nvSpPr>
      <xdr:spPr bwMode="auto">
        <a:xfrm>
          <a:off x="3943350" y="7705725"/>
          <a:ext cx="47625" cy="438150"/>
        </a:xfrm>
        <a:prstGeom prst="leftBracket">
          <a:avLst>
            <a:gd name="adj" fmla="val 809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142876</xdr:colOff>
      <xdr:row>7</xdr:row>
      <xdr:rowOff>57151</xdr:rowOff>
    </xdr:from>
    <xdr:to>
      <xdr:col>5</xdr:col>
      <xdr:colOff>133351</xdr:colOff>
      <xdr:row>13</xdr:row>
      <xdr:rowOff>140913</xdr:rowOff>
    </xdr:to>
    <xdr:pic>
      <xdr:nvPicPr>
        <xdr:cNvPr id="8" name="Imagem 7" descr="2023-saae-400-transpare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6" y="1200151"/>
          <a:ext cx="1123950" cy="1055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Alex/LICITA&#199;&#213;ES%20OBRAS%20DIVERSAS/2023/Caixa%20Divisora%20ETE/PLAN-Cx_Div_Vaz&#227;o-ETE-R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pp002\OneDrive\Engenharia_PMSA\PROJETOS\2019.003%20-%20REFORMA%20GINASIO%20MARIO%20COVAS\LICITA&#199;&#195;O_R01\PM_V3.0.5-GMC-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ac\GDMAP\Licita&#231;&#245;es\7038-23%20-%20Drenagem%20S&#227;o%20Jo&#227;o%20Batista%20(BR%20Aves%20Fase%20Bairros)\Cota&#231;&#227;o%20tubos\Mapa%20cota&#231;&#227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ORÇAMENTO"/>
      <sheetName val="CRONOGRAMA"/>
      <sheetName val="BDI"/>
      <sheetName val="MAPA DE COTAÇÕES"/>
    </sheetNames>
    <sheetDataSet>
      <sheetData sheetId="0">
        <row r="4">
          <cell r="A4" t="str">
            <v>CONSTRUÇÃO DE EDIFÍCIOS</v>
          </cell>
          <cell r="B4">
            <v>0.2034</v>
          </cell>
          <cell r="C4">
            <v>0.22120000000000001</v>
          </cell>
          <cell r="D4">
            <v>0.25</v>
          </cell>
        </row>
        <row r="5">
          <cell r="A5" t="str">
            <v>CONSTRUÇÃO DE RODOVIAS E FERROVIAS</v>
          </cell>
          <cell r="B5">
            <v>0.19600000000000001</v>
          </cell>
          <cell r="C5">
            <v>0.2097</v>
          </cell>
          <cell r="D5">
            <v>0.24229999999999999</v>
          </cell>
        </row>
        <row r="6">
          <cell r="A6" t="str">
            <v>CONSTRUÇÃO DE REDES DE ABASTECIMENTO DE ÁGUA, COLETA DE ESGOTO E CONSTRUÇÕES CORRELATAS</v>
          </cell>
          <cell r="B6">
            <v>0.20760000000000001</v>
          </cell>
          <cell r="C6">
            <v>0.24179999999999999</v>
          </cell>
          <cell r="D6">
            <v>0.26440000000000002</v>
          </cell>
        </row>
        <row r="7">
          <cell r="A7" t="str">
            <v xml:space="preserve">OBRAS PORTUÁRIAS, MARÍTIMAS E FLUVIAIS </v>
          </cell>
          <cell r="B7">
            <v>0.22800000000000001</v>
          </cell>
          <cell r="C7">
            <v>0.27479999999999999</v>
          </cell>
          <cell r="D7">
            <v>0.3095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</row>
        <row r="9">
          <cell r="A9" t="str">
            <v>BDI PARA ITENS DE MERO FORNECIMENTO DE MATERIAIS E EQUIPAMENTOS</v>
          </cell>
          <cell r="B9">
            <v>0.111</v>
          </cell>
          <cell r="C9">
            <v>0.14019999999999999</v>
          </cell>
          <cell r="D9">
            <v>0.16800000000000001</v>
          </cell>
        </row>
        <row r="12">
          <cell r="A12" t="str">
            <v>ADMINISTRAÇÃO CENTRAL</v>
          </cell>
          <cell r="B12" t="str">
            <v>1° Quartil</v>
          </cell>
          <cell r="C12" t="str">
            <v>Médio</v>
          </cell>
          <cell r="D12" t="str">
            <v>3° Quartil</v>
          </cell>
        </row>
        <row r="13">
          <cell r="A13" t="str">
            <v>CONSTRUÇÃO DE EDIFÍCIOS</v>
          </cell>
          <cell r="B13">
            <v>0.03</v>
          </cell>
          <cell r="C13">
            <v>0.04</v>
          </cell>
          <cell r="D13">
            <v>5.5E-2</v>
          </cell>
        </row>
        <row r="14">
          <cell r="A14" t="str">
            <v>CONSTRUÇÃO DE RODOVIAS E FERROVIAS</v>
          </cell>
          <cell r="B14">
            <v>3.7999999999999999E-2</v>
          </cell>
          <cell r="C14">
            <v>4.0099999999999997E-2</v>
          </cell>
          <cell r="D14">
            <v>4.6699999999999998E-2</v>
          </cell>
        </row>
        <row r="15">
          <cell r="A15" t="str">
            <v>CONSTRUÇÃO DE REDES DE ABASTECIMENTO DE ÁGUA, COLETA DE ESGOTO E CONSTRUÇÕES CORRELATAS</v>
          </cell>
          <cell r="B15">
            <v>3.4299999999999997E-2</v>
          </cell>
          <cell r="C15">
            <v>4.9299999999999997E-2</v>
          </cell>
          <cell r="D15">
            <v>6.7100000000000007E-2</v>
          </cell>
        </row>
        <row r="16">
          <cell r="A16" t="str">
            <v xml:space="preserve">CONSTRUÇÃO E MANUTENÇÃO DE ESTAÇÕES E REDES DE DISTRIBUIÇÃO DE ENERGIA ELÉTRICA </v>
          </cell>
          <cell r="B16">
            <v>5.2900000000000003E-2</v>
          </cell>
          <cell r="C16">
            <v>5.9200000000000003E-2</v>
          </cell>
          <cell r="D16">
            <v>7.9299999999999995E-2</v>
          </cell>
        </row>
        <row r="17">
          <cell r="A17" t="str">
            <v>SEGURO + GARANTIA</v>
          </cell>
          <cell r="B17" t="str">
            <v>1° Quartil</v>
          </cell>
          <cell r="C17" t="str">
            <v>Médio</v>
          </cell>
          <cell r="D17" t="str">
            <v>3° Quartil</v>
          </cell>
        </row>
        <row r="18">
          <cell r="A18" t="str">
            <v>CONSTRUÇÃO DE EDIFÍCIOS</v>
          </cell>
          <cell r="B18">
            <v>8.0000000000000002E-3</v>
          </cell>
          <cell r="C18">
            <v>8.0000000000000002E-3</v>
          </cell>
          <cell r="D18">
            <v>0.01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>CONSTRUÇÃO DE RODOVIAS E FERROVIAS</v>
          </cell>
          <cell r="B20">
            <v>3.2000000000000002E-3</v>
          </cell>
          <cell r="C20">
            <v>4.0000000000000001E-3</v>
          </cell>
          <cell r="D20">
            <v>7.4000000000000003E-3</v>
          </cell>
        </row>
        <row r="21">
          <cell r="A21" t="str">
            <v>CONSTRUÇÃO DE REDES DE ABASTECIMENTO DE ÁGUA, COLETA DE ESGOTO E CONSTRUÇÕES CORRELATAS</v>
          </cell>
          <cell r="B21">
            <v>2.8E-3</v>
          </cell>
          <cell r="C21">
            <v>4.8999999999999998E-3</v>
          </cell>
          <cell r="D21">
            <v>7.4999999999999997E-3</v>
          </cell>
        </row>
        <row r="22">
          <cell r="A22" t="str">
            <v xml:space="preserve">CONSTRUÇÃO E MANUTENÇÃO DE ESTAÇÕES E REDES DE DISTRIBUIÇÃO DE ENERGIA ELÉTRICA </v>
          </cell>
          <cell r="B22">
            <v>2.5000000000000001E-3</v>
          </cell>
          <cell r="C22">
            <v>5.1000000000000004E-3</v>
          </cell>
          <cell r="D22">
            <v>5.5999999999999999E-3</v>
          </cell>
        </row>
        <row r="23">
          <cell r="A23" t="str">
            <v xml:space="preserve">OBRAS PORTUÁRIAS, MARÍTIMAS E FLUVIAIS </v>
          </cell>
          <cell r="B23">
            <v>8.0999999999999996E-3</v>
          </cell>
          <cell r="C23">
            <v>1.2200000000000001E-2</v>
          </cell>
          <cell r="D23">
            <v>1.9900000000000001E-2</v>
          </cell>
        </row>
        <row r="25">
          <cell r="A25" t="str">
            <v>RISCO</v>
          </cell>
          <cell r="B25" t="str">
            <v>1° Quartil</v>
          </cell>
          <cell r="C25" t="str">
            <v>Médio</v>
          </cell>
          <cell r="D25" t="str">
            <v>3° Quartil</v>
          </cell>
        </row>
        <row r="26">
          <cell r="A26" t="str">
            <v>CONSTRUÇÃO DE EDIFÍCIOS</v>
          </cell>
          <cell r="B26">
            <v>9.7000000000000003E-3</v>
          </cell>
          <cell r="C26">
            <v>1.2699999999999999E-2</v>
          </cell>
          <cell r="D26">
            <v>1.2699999999999999E-2</v>
          </cell>
        </row>
        <row r="27">
          <cell r="A27" t="str">
            <v>CONSTRUÇÃO DE RODOVIAS E FERROVIAS</v>
          </cell>
          <cell r="B27">
            <v>5.0000000000000001E-3</v>
          </cell>
          <cell r="C27">
            <v>5.5999999999999999E-3</v>
          </cell>
          <cell r="D27">
            <v>9.7000000000000003E-3</v>
          </cell>
        </row>
        <row r="28">
          <cell r="A28" t="str">
            <v>CONSTRUÇÃO DE REDES DE ABASTECIMENTO DE ÁGUA, COLETA DE ESGOTO E CONSTRUÇÕES CORRELATAS</v>
          </cell>
          <cell r="B28">
            <v>0.01</v>
          </cell>
          <cell r="C28">
            <v>1.3899999999999999E-2</v>
          </cell>
          <cell r="D28">
            <v>1.7399999999999999E-2</v>
          </cell>
        </row>
        <row r="29">
          <cell r="A29" t="str">
            <v xml:space="preserve">CONSTRUÇÃO E MANUTENÇÃO DE ESTAÇÕES E REDES DE DISTRIBUIÇÃO DE ENERGIA ELÉTRICA </v>
          </cell>
          <cell r="B29">
            <v>0.01</v>
          </cell>
          <cell r="C29">
            <v>1.4800000000000001E-2</v>
          </cell>
          <cell r="D29">
            <v>1.9699999999999999E-2</v>
          </cell>
        </row>
        <row r="30">
          <cell r="A30" t="str">
            <v xml:space="preserve">OBRAS PORTUÁRIAS, MARÍTIMAS E FLUVIAIS </v>
          </cell>
          <cell r="B30">
            <v>1.46E-2</v>
          </cell>
          <cell r="C30">
            <v>2.3199999999999998E-2</v>
          </cell>
          <cell r="D30">
            <v>3.1600000000000003E-2</v>
          </cell>
        </row>
        <row r="32">
          <cell r="A32" t="str">
            <v>DESPESA FINANCEIRA</v>
          </cell>
          <cell r="B32" t="str">
            <v>1° Quartil</v>
          </cell>
          <cell r="C32" t="str">
            <v>Médio</v>
          </cell>
          <cell r="D32" t="str">
            <v>3° Quartil</v>
          </cell>
        </row>
        <row r="33">
          <cell r="A33" t="str">
            <v>CONSTRUÇÃO DE EDIFÍCIOS</v>
          </cell>
          <cell r="B33">
            <v>5.8999999999999999E-3</v>
          </cell>
          <cell r="C33">
            <v>1.23E-2</v>
          </cell>
          <cell r="D33">
            <v>1.3899999999999999E-2</v>
          </cell>
        </row>
        <row r="34">
          <cell r="A34" t="str">
            <v>CONSTRUÇÃO DE RODOVIAS E FERROVIAS</v>
          </cell>
          <cell r="B34">
            <v>1.0200000000000001E-2</v>
          </cell>
          <cell r="C34">
            <v>1.11E-2</v>
          </cell>
          <cell r="D34">
            <v>1.21E-2</v>
          </cell>
        </row>
        <row r="35">
          <cell r="A35" t="str">
            <v>CONSTRUÇÃO DE REDES DE ABASTECIMENTO DE ÁGUA, COLETA DE ESGOTO E CONSTRUÇÕES CORRELATAS</v>
          </cell>
          <cell r="B35">
            <v>9.4000000000000004E-3</v>
          </cell>
          <cell r="C35">
            <v>9.9000000000000008E-3</v>
          </cell>
          <cell r="D35">
            <v>1.17E-2</v>
          </cell>
        </row>
        <row r="36">
          <cell r="A36" t="str">
            <v xml:space="preserve">CONSTRUÇÃO E MANUTENÇÃO DE ESTAÇÕES E REDES DE DISTRIBUIÇÃO DE ENERGIA ELÉTRICA </v>
          </cell>
          <cell r="B36">
            <v>1.01E-2</v>
          </cell>
          <cell r="C36">
            <v>1.0699999999999999E-2</v>
          </cell>
          <cell r="D36">
            <v>1.11E-2</v>
          </cell>
        </row>
        <row r="37">
          <cell r="A37" t="str">
            <v xml:space="preserve">OBRAS PORTUÁRIAS, MARÍTIMAS E FLUVIAIS </v>
          </cell>
          <cell r="B37">
            <v>9.4000000000000004E-3</v>
          </cell>
          <cell r="C37">
            <v>1.0200000000000001E-2</v>
          </cell>
          <cell r="D37">
            <v>1.3299999999999999E-2</v>
          </cell>
        </row>
        <row r="39">
          <cell r="A39" t="str">
            <v>LUCRO</v>
          </cell>
          <cell r="B39" t="str">
            <v>1° Quartil</v>
          </cell>
          <cell r="C39" t="str">
            <v>Médio</v>
          </cell>
          <cell r="D39" t="str">
            <v>3° Quartil</v>
          </cell>
        </row>
        <row r="40">
          <cell r="A40" t="str">
            <v>CONSTRUÇÃO DE EDIFÍCIOS</v>
          </cell>
          <cell r="B40">
            <v>6.1600000000000002E-2</v>
          </cell>
          <cell r="C40">
            <v>7.3999999999999996E-2</v>
          </cell>
          <cell r="D40">
            <v>8.9599999999999999E-2</v>
          </cell>
        </row>
        <row r="41">
          <cell r="A41" t="str">
            <v>CONSTRUÇÃO DE RODOVIAS E FERROVIAS</v>
          </cell>
          <cell r="B41">
            <v>6.6400000000000001E-2</v>
          </cell>
          <cell r="C41">
            <v>7.2999999999999995E-2</v>
          </cell>
          <cell r="D41">
            <v>8.6900000000000005E-2</v>
          </cell>
        </row>
        <row r="42">
          <cell r="A42" t="str">
            <v>CONSTRUÇÃO DE REDES DE ABASTECIMENTO DE ÁGUA, COLETA DE ESGOTO E CONSTRUÇÕES CORRELATAS</v>
          </cell>
          <cell r="B42">
            <v>6.7400000000000002E-2</v>
          </cell>
          <cell r="C42">
            <v>8.0399999999999999E-2</v>
          </cell>
          <cell r="D42">
            <v>9.4E-2</v>
          </cell>
        </row>
        <row r="43">
          <cell r="A43" t="str">
            <v xml:space="preserve">CONSTRUÇÃO E MANUTENÇÃO DE ESTAÇÕES E REDES DE DISTRIBUIÇÃO DE ENERGIA ELÉTRICA </v>
          </cell>
          <cell r="B43">
            <v>0.08</v>
          </cell>
          <cell r="C43">
            <v>8.3099999999999993E-2</v>
          </cell>
          <cell r="D43">
            <v>9.5100000000000004E-2</v>
          </cell>
        </row>
        <row r="44">
          <cell r="A44" t="str">
            <v xml:space="preserve">OBRAS PORTUÁRIAS, MARÍTIMAS E FLUVIAIS </v>
          </cell>
          <cell r="B44">
            <v>7.1400000000000005E-2</v>
          </cell>
          <cell r="C44">
            <v>8.4000000000000005E-2</v>
          </cell>
          <cell r="D44">
            <v>0.1043</v>
          </cell>
        </row>
      </sheetData>
      <sheetData sheetId="1">
        <row r="6">
          <cell r="A6" t="str">
            <v xml:space="preserve">LOCAL: </v>
          </cell>
        </row>
        <row r="10">
          <cell r="A10" t="str">
            <v>1.</v>
          </cell>
          <cell r="B10">
            <v>0</v>
          </cell>
          <cell r="C10">
            <v>0</v>
          </cell>
          <cell r="D10" t="str">
            <v>SERVIÇOS PRELIMINARES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 t="str">
            <v xml:space="preserve"> </v>
          </cell>
          <cell r="J10">
            <v>14349.63</v>
          </cell>
          <cell r="K10">
            <v>8.9757828510613584E-3</v>
          </cell>
        </row>
        <row r="11">
          <cell r="A11" t="str">
            <v>1.1</v>
          </cell>
          <cell r="B11" t="str">
            <v>CPOS</v>
          </cell>
          <cell r="C11" t="str">
            <v>02.08.050</v>
          </cell>
          <cell r="D11" t="str">
            <v>PLACA DE IDENTIFICAÇÃO PARA OBRA EM LONA COM IMPRESSÃO DIGITAL E ESTRUTURA EM MADEIRA</v>
          </cell>
          <cell r="E11" t="str">
            <v>M2</v>
          </cell>
          <cell r="F11">
            <v>2.5</v>
          </cell>
          <cell r="G11">
            <v>178.78</v>
          </cell>
          <cell r="H11" t="str">
            <v>BDI 1</v>
          </cell>
          <cell r="I11">
            <v>220.14</v>
          </cell>
          <cell r="J11">
            <v>550.35</v>
          </cell>
          <cell r="K11">
            <v>0</v>
          </cell>
        </row>
        <row r="12">
          <cell r="A12" t="str">
            <v>1.2</v>
          </cell>
          <cell r="B12" t="str">
            <v>SINAPI</v>
          </cell>
          <cell r="C12">
            <v>10775</v>
          </cell>
          <cell r="D12" t="str">
            <v>LOCACAO DE CONTAINER 2,30 X 6,00 M, ALT. 2,50 M, COM 1 SANITARIO, PARA ESCRITÓRIO E DEPÓSITO, COMPLETO, SEM DIVISORIAS INTERNAS</v>
          </cell>
          <cell r="E12" t="str">
            <v>UNMÊS</v>
          </cell>
          <cell r="F12">
            <v>6</v>
          </cell>
          <cell r="G12">
            <v>823</v>
          </cell>
          <cell r="H12" t="str">
            <v>BDI 1</v>
          </cell>
          <cell r="I12">
            <v>1013.44</v>
          </cell>
          <cell r="J12">
            <v>6080.64</v>
          </cell>
          <cell r="K12">
            <v>0</v>
          </cell>
        </row>
        <row r="13">
          <cell r="A13" t="str">
            <v>1.3</v>
          </cell>
          <cell r="B13" t="str">
            <v>SUDECAP</v>
          </cell>
          <cell r="C13" t="str">
            <v>01.04.09</v>
          </cell>
          <cell r="D13" t="str">
            <v>TELA-TAPUME DE POLIPROPILENO H= 1,20 M, INCL. BASE</v>
          </cell>
          <cell r="E13" t="str">
            <v>M</v>
          </cell>
          <cell r="F13">
            <v>100</v>
          </cell>
          <cell r="G13">
            <v>9.1199999999999992</v>
          </cell>
          <cell r="H13" t="str">
            <v>BDI 1</v>
          </cell>
          <cell r="I13">
            <v>11.23</v>
          </cell>
          <cell r="J13">
            <v>1123</v>
          </cell>
          <cell r="K13">
            <v>0</v>
          </cell>
        </row>
        <row r="14">
          <cell r="A14" t="str">
            <v>1.4</v>
          </cell>
          <cell r="B14" t="str">
            <v>SINAPI</v>
          </cell>
          <cell r="C14">
            <v>97635</v>
          </cell>
          <cell r="D14" t="str">
            <v>DEMOLIÇÃO DE PAVIMENTO INTERTRAVADO, DE FORMA MANUAL, COM REAPROVEITAMENTO. AF_12/2017</v>
          </cell>
          <cell r="E14" t="str">
            <v>M2</v>
          </cell>
          <cell r="F14">
            <v>181.88</v>
          </cell>
          <cell r="G14">
            <v>18.07</v>
          </cell>
          <cell r="H14" t="str">
            <v>BDI 1</v>
          </cell>
          <cell r="I14">
            <v>22.25</v>
          </cell>
          <cell r="J14">
            <v>4046.83</v>
          </cell>
          <cell r="K14">
            <v>0</v>
          </cell>
        </row>
        <row r="15">
          <cell r="A15" t="str">
            <v>1.5</v>
          </cell>
          <cell r="B15" t="str">
            <v>CPOS</v>
          </cell>
          <cell r="C15" t="str">
            <v>03.01.240</v>
          </cell>
          <cell r="D15" t="str">
            <v>DEMOLIÇÃO MECANIZADA DE PAVIMENTO OU PISO EM CONCRETO, INCLUSIVE FRAGMENTAÇÃO, CARREGAMENTO, TRANSPORTE ATÉ 1 QUILÔMETRO E DESCARREGAMENTO</v>
          </cell>
          <cell r="E15" t="str">
            <v>M2</v>
          </cell>
          <cell r="F15">
            <v>66.099999999999994</v>
          </cell>
          <cell r="G15">
            <v>31.32</v>
          </cell>
          <cell r="H15" t="str">
            <v>BDI 1</v>
          </cell>
          <cell r="I15">
            <v>38.56</v>
          </cell>
          <cell r="J15">
            <v>2548.81</v>
          </cell>
          <cell r="K15">
            <v>0</v>
          </cell>
        </row>
        <row r="16">
          <cell r="A16" t="str">
            <v>2.</v>
          </cell>
          <cell r="B16">
            <v>0</v>
          </cell>
          <cell r="C16">
            <v>0</v>
          </cell>
          <cell r="D16" t="str">
            <v>MOVIMENTAÇÃO DE TERRA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 t="str">
            <v xml:space="preserve"> </v>
          </cell>
          <cell r="J16">
            <v>97369.37999999999</v>
          </cell>
          <cell r="K16">
            <v>6.0905153040355521E-2</v>
          </cell>
        </row>
        <row r="17">
          <cell r="A17">
            <v>0</v>
          </cell>
          <cell r="B17">
            <v>0</v>
          </cell>
          <cell r="C17">
            <v>0</v>
          </cell>
          <cell r="D17" t="str">
            <v>RAMPA DE SERVIÇO E PATAMAR DE OPERAÇÕES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 t="str">
            <v>2.1</v>
          </cell>
          <cell r="B18" t="str">
            <v>SINAPI</v>
          </cell>
          <cell r="C18">
            <v>101144</v>
          </cell>
          <cell r="D18" t="str">
            <v>ESCAVAÇÃO HORIZONTAL, INCLUINDO CARGA, DESCARGA E TRANSPORTE EM SOLO DE 1A CATEGORIA COM TRATOR DE ESTEIRAS (100HP/LÂMINA: 2,19M3) E CAMINHÃO BASCULANTE DE 14M3, DMT ATÉ 200M. AF_07/2020</v>
          </cell>
          <cell r="E18" t="str">
            <v>M3</v>
          </cell>
          <cell r="F18">
            <v>833.1</v>
          </cell>
          <cell r="G18">
            <v>15.05</v>
          </cell>
          <cell r="H18" t="str">
            <v>BDI 1</v>
          </cell>
          <cell r="I18">
            <v>18.53</v>
          </cell>
          <cell r="J18">
            <v>15437.34</v>
          </cell>
          <cell r="K18">
            <v>0</v>
          </cell>
        </row>
        <row r="19">
          <cell r="A19" t="str">
            <v>2.2</v>
          </cell>
          <cell r="B19" t="str">
            <v>SINAPI</v>
          </cell>
          <cell r="C19">
            <v>100939</v>
          </cell>
          <cell r="D19" t="str">
            <v>TRANSPORTE COM CAMINHÃO BASCULANTE DE 14 M³, EM VIA INTERNA (DENTRO DO CANTEIRO - UNIDADE:M3XKM). AF_07/2020</v>
          </cell>
          <cell r="E19" t="str">
            <v>M3xKM</v>
          </cell>
          <cell r="F19">
            <v>866.42</v>
          </cell>
          <cell r="G19">
            <v>6.18</v>
          </cell>
          <cell r="H19" t="str">
            <v>BDI 1</v>
          </cell>
          <cell r="I19">
            <v>7.61</v>
          </cell>
          <cell r="J19">
            <v>6593.45</v>
          </cell>
          <cell r="K19">
            <v>0</v>
          </cell>
        </row>
        <row r="20">
          <cell r="A20" t="str">
            <v>2.3</v>
          </cell>
          <cell r="B20" t="str">
            <v>CPOS</v>
          </cell>
          <cell r="C20" t="str">
            <v>08.01.040</v>
          </cell>
          <cell r="D20" t="str">
            <v>ESCORAMENTO DE SOLO DESCONTÍNUO</v>
          </cell>
          <cell r="E20" t="str">
            <v>M2</v>
          </cell>
          <cell r="F20">
            <v>131.69999999999999</v>
          </cell>
          <cell r="G20">
            <v>54.57</v>
          </cell>
          <cell r="H20" t="str">
            <v>BDI 1</v>
          </cell>
          <cell r="I20">
            <v>67.19</v>
          </cell>
          <cell r="J20">
            <v>8848.92</v>
          </cell>
          <cell r="K20">
            <v>0</v>
          </cell>
        </row>
        <row r="21">
          <cell r="A21" t="str">
            <v>2.4</v>
          </cell>
          <cell r="B21" t="str">
            <v>SINAPI</v>
          </cell>
          <cell r="C21">
            <v>96385</v>
          </cell>
          <cell r="D21" t="str">
            <v>EXECUÇÃO E COMPACTAÇÃO DE ATERRO COM SOLO PREDOMINANTEMENTE ARGILOSO - EXCLUSIVE SOLO, ESCAVAÇÃO, CARGA E TRANSPORTE. AF_11/2019</v>
          </cell>
          <cell r="E21" t="str">
            <v>M3</v>
          </cell>
          <cell r="F21">
            <v>833.1</v>
          </cell>
          <cell r="G21">
            <v>11.99</v>
          </cell>
          <cell r="H21" t="str">
            <v>BDI 1</v>
          </cell>
          <cell r="I21">
            <v>14.76</v>
          </cell>
          <cell r="J21">
            <v>12296.55</v>
          </cell>
          <cell r="K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 t="str">
            <v>CAIXA DIVISORA DE VAZÃO 02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2.5</v>
          </cell>
          <cell r="B23" t="str">
            <v>CPOS</v>
          </cell>
          <cell r="C23" t="str">
            <v>08.01.100</v>
          </cell>
          <cell r="D23" t="str">
            <v>ESCORAMENTO COM ESTACAS PRANCHAS METÁLICAS - PROFUNDIDADE ATÉ 4 M</v>
          </cell>
          <cell r="E23" t="str">
            <v>M2</v>
          </cell>
          <cell r="F23">
            <v>97.35</v>
          </cell>
          <cell r="G23">
            <v>301.52</v>
          </cell>
          <cell r="H23" t="str">
            <v>BDI 1</v>
          </cell>
          <cell r="I23">
            <v>371.29</v>
          </cell>
          <cell r="J23">
            <v>36145.08</v>
          </cell>
          <cell r="K23">
            <v>0</v>
          </cell>
        </row>
        <row r="24">
          <cell r="A24" t="str">
            <v>2.6</v>
          </cell>
          <cell r="B24" t="str">
            <v>CPOS</v>
          </cell>
          <cell r="C24" t="str">
            <v>08.01.040</v>
          </cell>
          <cell r="D24" t="str">
            <v>ESCORAMENTO DE SOLO DESCONTÍNUO</v>
          </cell>
          <cell r="E24" t="str">
            <v>M2</v>
          </cell>
          <cell r="F24">
            <v>26.75</v>
          </cell>
          <cell r="G24">
            <v>54.57</v>
          </cell>
          <cell r="H24" t="str">
            <v>BDI 1</v>
          </cell>
          <cell r="I24">
            <v>67.19</v>
          </cell>
          <cell r="J24">
            <v>1797.33</v>
          </cell>
          <cell r="K24">
            <v>0</v>
          </cell>
        </row>
        <row r="25">
          <cell r="A25" t="str">
            <v>2.7</v>
          </cell>
          <cell r="B25" t="str">
            <v>SINAPI</v>
          </cell>
          <cell r="C25">
            <v>101230</v>
          </cell>
          <cell r="D25" t="str">
            <v>ESCAVAÇÃO VERTICAL PARA INFRAESTRUTURA, COM CARGA, DESCARGA E TRANSPORTE DE SOLO DE 1ª CATEGORIA, COM ESCAVADEIRA HIDRÁULICA (CAÇAMBA: 0,8 M³ / 111 HP), FROTA DE 3 CAMINHÕES BASCULANTES DE 14 M³, DMT ATÉ 1 KM E VELOCIDADE MÉDIA14 KM/H. AF_05/2020</v>
          </cell>
          <cell r="E25" t="str">
            <v>M3</v>
          </cell>
          <cell r="F25">
            <v>326.02999999999997</v>
          </cell>
          <cell r="G25">
            <v>10.61</v>
          </cell>
          <cell r="H25" t="str">
            <v>BDI 1</v>
          </cell>
          <cell r="I25">
            <v>13.06</v>
          </cell>
          <cell r="J25">
            <v>4257.95</v>
          </cell>
          <cell r="K25">
            <v>0</v>
          </cell>
        </row>
        <row r="26">
          <cell r="A26" t="str">
            <v>2.8</v>
          </cell>
          <cell r="B26" t="str">
            <v>SINAPI</v>
          </cell>
          <cell r="C26">
            <v>97084</v>
          </cell>
          <cell r="D26" t="str">
            <v>COMPACTAÇÃO MECÂNICA DE SOLO PARA EXECUÇÃO DE RADIER, PISO DE CONCRETO OU LAJE SOBRE SOLO, COM COMPACTADOR DE SOLOS TIPO PLACA VIBRATÓRIA. AF_09/2021 (06 CAMADAS DE 15CM)</v>
          </cell>
          <cell r="E26" t="str">
            <v>M2</v>
          </cell>
          <cell r="F26">
            <v>342.42</v>
          </cell>
          <cell r="G26">
            <v>0.8</v>
          </cell>
          <cell r="H26" t="str">
            <v>BDI 1</v>
          </cell>
          <cell r="I26">
            <v>0.98</v>
          </cell>
          <cell r="J26">
            <v>335.57</v>
          </cell>
          <cell r="K26">
            <v>0</v>
          </cell>
        </row>
        <row r="27">
          <cell r="A27" t="str">
            <v>2.9</v>
          </cell>
          <cell r="B27" t="str">
            <v>SINAPI</v>
          </cell>
          <cell r="C27">
            <v>93361</v>
          </cell>
          <cell r="D27" t="str">
            <v>REATERRO MECANIZADO DE VALA COM ESCAVADEIRA HIDRÁULICA (CAPACIDADE DA CAÇAMBA: 0,8 M³ / POTÊNCIA: 111 HP), LARGURA ATÉ 1,5 M, PROFUNDIDADE DE 1,5 A 3,0 M, COM SOLO DE 1ª CATEGORIA EM LOCAIS COM ALTO NÍVEL DE INTERFERÊNCIA. AF_04/2016</v>
          </cell>
          <cell r="E27" t="str">
            <v>M3</v>
          </cell>
          <cell r="F27">
            <v>113.52</v>
          </cell>
          <cell r="G27">
            <v>19.3</v>
          </cell>
          <cell r="H27" t="str">
            <v>BDI 1</v>
          </cell>
          <cell r="I27">
            <v>23.76</v>
          </cell>
          <cell r="J27">
            <v>2697.23</v>
          </cell>
          <cell r="K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  <cell r="D28" t="str">
            <v>JUSANTE CDV-02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 t="str">
            <v>2.10</v>
          </cell>
          <cell r="B29" t="str">
            <v>SINAPI</v>
          </cell>
          <cell r="C29">
            <v>101125</v>
          </cell>
          <cell r="D29" t="str">
            <v>ESCAVAÇÃO MECANIZADA, INCLUINDO CARGA E DESCARGA EM SOLO DE 1A CATEGORIA COM TRATOR DE ESTEIRAS (150HP/LÂMINA: 3,18M3). AF_07/2020</v>
          </cell>
          <cell r="E29" t="str">
            <v>M3</v>
          </cell>
          <cell r="F29">
            <v>238.67</v>
          </cell>
          <cell r="G29">
            <v>13.77</v>
          </cell>
          <cell r="H29" t="str">
            <v>BDI 1</v>
          </cell>
          <cell r="I29">
            <v>16.95</v>
          </cell>
          <cell r="J29">
            <v>4045.45</v>
          </cell>
          <cell r="K29">
            <v>0</v>
          </cell>
        </row>
        <row r="30">
          <cell r="A30" t="str">
            <v>2.11</v>
          </cell>
          <cell r="B30" t="str">
            <v>SINAPI</v>
          </cell>
          <cell r="C30">
            <v>93361</v>
          </cell>
          <cell r="D30" t="str">
            <v>REATERRO MECANIZADO DE VALA COM ESCAVADEIRA HIDRÁULICA (CAPACIDADE DA CAÇAMBA: 0,8 M³ / POTÊNCIA: 111 HP), LARGURA ATÉ 1,5 M, PROFUNDIDADE DE 1,5 A 3,0 M, COM SOLO DE 1ª CATEGORIA EM LOCAIS COM ALTO NÍVEL DE INTERFERÊNCIA. AF_04/2016</v>
          </cell>
          <cell r="E30" t="str">
            <v>M3</v>
          </cell>
          <cell r="F30">
            <v>206.84</v>
          </cell>
          <cell r="G30">
            <v>19.3</v>
          </cell>
          <cell r="H30" t="str">
            <v>BDI 1</v>
          </cell>
          <cell r="I30">
            <v>23.76</v>
          </cell>
          <cell r="J30">
            <v>4914.51</v>
          </cell>
          <cell r="K30">
            <v>0</v>
          </cell>
        </row>
        <row r="31">
          <cell r="A31" t="str">
            <v>3.</v>
          </cell>
          <cell r="B31">
            <v>0</v>
          </cell>
          <cell r="C31">
            <v>0</v>
          </cell>
          <cell r="D31" t="str">
            <v>ESTRUTURA EM CONCRETO ARMADO 
(CDV-02)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337089.41</v>
          </cell>
          <cell r="K31">
            <v>0.21085152338787769</v>
          </cell>
        </row>
        <row r="32">
          <cell r="A32" t="str">
            <v>3.1</v>
          </cell>
          <cell r="B32" t="str">
            <v>CPOS</v>
          </cell>
          <cell r="C32" t="str">
            <v>02.10.020</v>
          </cell>
          <cell r="D32" t="str">
            <v>LOCAÇÃO DE OBRA</v>
          </cell>
          <cell r="E32" t="str">
            <v>M2</v>
          </cell>
          <cell r="F32">
            <v>46.08</v>
          </cell>
          <cell r="G32">
            <v>17.010000000000002</v>
          </cell>
          <cell r="H32" t="str">
            <v>BDI 1</v>
          </cell>
          <cell r="I32">
            <v>20.94</v>
          </cell>
          <cell r="J32">
            <v>964.91</v>
          </cell>
          <cell r="K32">
            <v>0</v>
          </cell>
        </row>
        <row r="33">
          <cell r="A33" t="str">
            <v>3.2</v>
          </cell>
          <cell r="B33" t="str">
            <v>SINAPI</v>
          </cell>
          <cell r="C33">
            <v>96622</v>
          </cell>
          <cell r="D33" t="str">
            <v>LASTRO COM MATERIAL GRANULAR, APLICADO EM PISOS OU LAJES SOBRE SOLO, ESPESSURA DE *5 CM*. AF_08/2017</v>
          </cell>
          <cell r="E33" t="str">
            <v>M3</v>
          </cell>
          <cell r="F33">
            <v>2.68</v>
          </cell>
          <cell r="G33">
            <v>126.91</v>
          </cell>
          <cell r="H33" t="str">
            <v>BDI 1</v>
          </cell>
          <cell r="I33">
            <v>156.27000000000001</v>
          </cell>
          <cell r="J33">
            <v>418.8</v>
          </cell>
          <cell r="K33">
            <v>0</v>
          </cell>
        </row>
        <row r="34">
          <cell r="A34" t="str">
            <v>3.3</v>
          </cell>
          <cell r="B34" t="str">
            <v>SINAPI</v>
          </cell>
          <cell r="C34">
            <v>97087</v>
          </cell>
          <cell r="D34" t="str">
            <v>CAMADA SEPARADORA PARA EXECUÇÃO DE RADIER, PISO DE CONCRETO OU LAJE SOBRE SOLO, EM LONA PLÁSTICA EXTRA FORTE PRETA, E = 200 MICRA. AF_09/2021</v>
          </cell>
          <cell r="E34" t="str">
            <v>M2</v>
          </cell>
          <cell r="F34">
            <v>57</v>
          </cell>
          <cell r="G34">
            <v>1.98</v>
          </cell>
          <cell r="H34" t="str">
            <v>BDI 1</v>
          </cell>
          <cell r="I34">
            <v>2.4300000000000002</v>
          </cell>
          <cell r="J34">
            <v>138.51</v>
          </cell>
          <cell r="K34">
            <v>0</v>
          </cell>
        </row>
        <row r="35">
          <cell r="A35" t="str">
            <v>3.4</v>
          </cell>
          <cell r="B35" t="str">
            <v>SINAPI</v>
          </cell>
          <cell r="C35">
            <v>95241</v>
          </cell>
          <cell r="D35" t="str">
            <v>LASTRO DE CONCRETO MAGRO, APLICADO EM PISOS, LAJES SOBRE SOLO OU RADIERS, ESPESSURA DE 5 CM. AF_07/2016</v>
          </cell>
          <cell r="E35" t="str">
            <v>M2</v>
          </cell>
          <cell r="F35">
            <v>57</v>
          </cell>
          <cell r="G35">
            <v>27.87</v>
          </cell>
          <cell r="H35" t="str">
            <v>BDI 1</v>
          </cell>
          <cell r="I35">
            <v>34.31</v>
          </cell>
          <cell r="J35">
            <v>1955.67</v>
          </cell>
          <cell r="K35">
            <v>0</v>
          </cell>
        </row>
        <row r="36">
          <cell r="A36" t="str">
            <v>3.5</v>
          </cell>
          <cell r="B36" t="str">
            <v>CPOS</v>
          </cell>
          <cell r="C36" t="str">
            <v>09.02.140</v>
          </cell>
          <cell r="D36" t="str">
            <v>FORMA PLANA EM COMPENSADO PARA ESTRUTURA APARENTE COM CIMBRAMENTO TUBULAR METÁLICO</v>
          </cell>
          <cell r="E36" t="str">
            <v>M2</v>
          </cell>
          <cell r="F36">
            <v>498.8</v>
          </cell>
          <cell r="G36">
            <v>169.92</v>
          </cell>
          <cell r="H36" t="str">
            <v>BDI 1</v>
          </cell>
          <cell r="I36">
            <v>209.23</v>
          </cell>
          <cell r="J36">
            <v>104363.92</v>
          </cell>
          <cell r="K36">
            <v>0</v>
          </cell>
        </row>
        <row r="37">
          <cell r="A37" t="str">
            <v>3.6</v>
          </cell>
          <cell r="B37" t="str">
            <v>SINAPI</v>
          </cell>
          <cell r="C37">
            <v>92267</v>
          </cell>
          <cell r="D37" t="str">
            <v>FABRICAÇÃO DE FÔRMA PARA LAJES, EM CHAPA DE MADEIRA COMPENSADA RESINADA, E = 17 MM. AF_09/2020</v>
          </cell>
          <cell r="E37" t="str">
            <v>M2</v>
          </cell>
          <cell r="F37">
            <v>32.75</v>
          </cell>
          <cell r="G37">
            <v>48.25</v>
          </cell>
          <cell r="H37" t="str">
            <v>BDI 1</v>
          </cell>
          <cell r="I37">
            <v>59.41</v>
          </cell>
          <cell r="J37">
            <v>1945.67</v>
          </cell>
          <cell r="K37">
            <v>0</v>
          </cell>
        </row>
        <row r="38">
          <cell r="A38" t="str">
            <v>3.7</v>
          </cell>
          <cell r="B38" t="str">
            <v>SINAPI</v>
          </cell>
          <cell r="C38">
            <v>101793</v>
          </cell>
          <cell r="D38" t="str">
            <v>ESCORAMENTO DE FÔRMAS DE LAJE EM MADEIRA NÃO APARELHADA, PÉ-DIREITO DUPLO, INCLUSO TRAVAMENTO, 4 UTILIZAÇÕES. AF_09/2020</v>
          </cell>
          <cell r="E38" t="str">
            <v>M3</v>
          </cell>
          <cell r="F38">
            <v>161.37</v>
          </cell>
          <cell r="G38">
            <v>26.06</v>
          </cell>
          <cell r="H38" t="str">
            <v>BDI 1</v>
          </cell>
          <cell r="I38">
            <v>32.090000000000003</v>
          </cell>
          <cell r="J38">
            <v>5178.3599999999997</v>
          </cell>
          <cell r="K38">
            <v>0</v>
          </cell>
        </row>
        <row r="39">
          <cell r="A39" t="str">
            <v>3.8</v>
          </cell>
          <cell r="B39" t="str">
            <v>SINAPI</v>
          </cell>
          <cell r="C39">
            <v>92801</v>
          </cell>
          <cell r="D39" t="str">
            <v>ESPAÇADORES TIPO CARANGUEJO - CORTE E DOBRA DE AÇO CA-50, DIÂMETRO DE 6,3 MM. AF_06/2022</v>
          </cell>
          <cell r="E39" t="str">
            <v>KG</v>
          </cell>
          <cell r="F39">
            <v>16.86</v>
          </cell>
          <cell r="G39">
            <v>10.4</v>
          </cell>
          <cell r="H39" t="str">
            <v>BDI 1</v>
          </cell>
          <cell r="I39">
            <v>12.8</v>
          </cell>
          <cell r="J39">
            <v>215.8</v>
          </cell>
          <cell r="K39">
            <v>0</v>
          </cell>
        </row>
        <row r="40">
          <cell r="A40" t="str">
            <v>3.9</v>
          </cell>
          <cell r="B40" t="str">
            <v>SINAPI</v>
          </cell>
          <cell r="C40">
            <v>92800</v>
          </cell>
          <cell r="D40" t="str">
            <v>CORTE E DOBRA DE AÇO CA-60, DIÂMETRO DE 5,0 MM. AF_06/2022</v>
          </cell>
          <cell r="E40" t="str">
            <v>KG</v>
          </cell>
          <cell r="F40">
            <v>3</v>
          </cell>
          <cell r="G40">
            <v>10.37</v>
          </cell>
          <cell r="H40" t="str">
            <v>BDI 1</v>
          </cell>
          <cell r="I40">
            <v>12.76</v>
          </cell>
          <cell r="J40">
            <v>38.28</v>
          </cell>
          <cell r="K40">
            <v>0</v>
          </cell>
        </row>
        <row r="41">
          <cell r="A41" t="str">
            <v>3.10</v>
          </cell>
          <cell r="B41" t="str">
            <v>SINAPI</v>
          </cell>
          <cell r="C41">
            <v>92801</v>
          </cell>
          <cell r="D41" t="str">
            <v>CORTE E DOBRA DE AÇO CA-50, DIÂMETRO DE 6,3 MM. AF_06/2022</v>
          </cell>
          <cell r="E41" t="str">
            <v>KG</v>
          </cell>
          <cell r="F41">
            <v>97.6</v>
          </cell>
          <cell r="G41">
            <v>10.4</v>
          </cell>
          <cell r="H41" t="str">
            <v>BDI 1</v>
          </cell>
          <cell r="I41">
            <v>12.8</v>
          </cell>
          <cell r="J41">
            <v>1249.28</v>
          </cell>
          <cell r="K41">
            <v>0</v>
          </cell>
        </row>
        <row r="42">
          <cell r="A42" t="str">
            <v>3.11</v>
          </cell>
          <cell r="B42" t="str">
            <v>SINAPI</v>
          </cell>
          <cell r="C42">
            <v>92802</v>
          </cell>
          <cell r="D42" t="str">
            <v>CORTE E DOBRA DE AÇO CA-50, DIÂMETRO DE 8,0 MM. AF_06/2022</v>
          </cell>
          <cell r="E42" t="str">
            <v>KG</v>
          </cell>
          <cell r="F42">
            <v>1904.6</v>
          </cell>
          <cell r="G42">
            <v>10.29</v>
          </cell>
          <cell r="H42" t="str">
            <v>BDI 1</v>
          </cell>
          <cell r="I42">
            <v>12.67</v>
          </cell>
          <cell r="J42">
            <v>24131.279999999999</v>
          </cell>
          <cell r="K42">
            <v>0</v>
          </cell>
        </row>
        <row r="43">
          <cell r="A43" t="str">
            <v>3.12</v>
          </cell>
          <cell r="B43" t="str">
            <v>SINAPI</v>
          </cell>
          <cell r="C43">
            <v>92803</v>
          </cell>
          <cell r="D43" t="str">
            <v>CORTE E DOBRA DE AÇO CA-50, DIÂMETRO DE 10,0 MM. AF_06/2022</v>
          </cell>
          <cell r="E43" t="str">
            <v>KG</v>
          </cell>
          <cell r="F43">
            <v>2919.5</v>
          </cell>
          <cell r="G43">
            <v>9.48</v>
          </cell>
          <cell r="H43" t="str">
            <v>BDI 1</v>
          </cell>
          <cell r="I43">
            <v>11.67</v>
          </cell>
          <cell r="J43">
            <v>34070.559999999998</v>
          </cell>
          <cell r="K43">
            <v>0</v>
          </cell>
        </row>
        <row r="44">
          <cell r="A44" t="str">
            <v>3.13</v>
          </cell>
          <cell r="B44" t="str">
            <v>SINAPI</v>
          </cell>
          <cell r="C44">
            <v>92804</v>
          </cell>
          <cell r="D44" t="str">
            <v>CORTE E DOBRA DE AÇO CA-50, DIÂMETRO DE 12,5 MM. AF_06/2022</v>
          </cell>
          <cell r="E44" t="str">
            <v>KG</v>
          </cell>
          <cell r="F44">
            <v>2570.3000000000002</v>
          </cell>
          <cell r="G44">
            <v>8.11</v>
          </cell>
          <cell r="H44" t="str">
            <v>BDI 1</v>
          </cell>
          <cell r="I44">
            <v>9.98</v>
          </cell>
          <cell r="J44">
            <v>25651.59</v>
          </cell>
          <cell r="K44">
            <v>0</v>
          </cell>
        </row>
        <row r="45">
          <cell r="A45" t="str">
            <v>3.14</v>
          </cell>
          <cell r="B45" t="str">
            <v>SINAPI</v>
          </cell>
          <cell r="C45">
            <v>92805</v>
          </cell>
          <cell r="D45" t="str">
            <v>CORTE E DOBRA DE AÇO CA-50, DIÂMETRO DE 16,0 MM. AF_06/2022</v>
          </cell>
          <cell r="E45" t="str">
            <v>KG</v>
          </cell>
          <cell r="F45">
            <v>2318.5</v>
          </cell>
          <cell r="G45">
            <v>8.02</v>
          </cell>
          <cell r="H45" t="str">
            <v>BDI 1</v>
          </cell>
          <cell r="I45">
            <v>9.8699999999999992</v>
          </cell>
          <cell r="J45">
            <v>22883.59</v>
          </cell>
          <cell r="K45">
            <v>0</v>
          </cell>
        </row>
        <row r="46">
          <cell r="A46" t="str">
            <v>3.15</v>
          </cell>
          <cell r="B46" t="str">
            <v>SABESP</v>
          </cell>
          <cell r="C46">
            <v>70070301</v>
          </cell>
          <cell r="D46" t="str">
            <v>CONCRETO ESTRUTURAL P/ ESTRUTURAS EM CONTATO COM ESGOTO, GASES AGRESSIVOS, AMBIENTE MARÍTIMO E ESTRUTURAS PARA TRATAMENTO DE ÁGUA, FCK = 40,0 MPA, A/C MÁX. 0,45 L/KG - MÍN. DE 360 KG DE CIMENTO/M³</v>
          </cell>
          <cell r="E46" t="str">
            <v>M3</v>
          </cell>
          <cell r="F46">
            <v>84.4</v>
          </cell>
          <cell r="G46">
            <v>638.9609375</v>
          </cell>
          <cell r="H46" t="str">
            <v>BDI 2</v>
          </cell>
          <cell r="I46">
            <v>817.87</v>
          </cell>
          <cell r="J46">
            <v>69028.22</v>
          </cell>
          <cell r="K46">
            <v>0</v>
          </cell>
        </row>
        <row r="47">
          <cell r="A47" t="str">
            <v>3.16</v>
          </cell>
          <cell r="B47" t="str">
            <v>CPOS</v>
          </cell>
          <cell r="C47" t="str">
            <v>11.16.080</v>
          </cell>
          <cell r="D47" t="str">
            <v>LANÇAMENTO E ADENSAMENTO DE CONCRETO OU MASSA POR BOMBEAMENTO</v>
          </cell>
          <cell r="E47" t="str">
            <v>M3</v>
          </cell>
          <cell r="F47">
            <v>84.4</v>
          </cell>
          <cell r="G47">
            <v>112.56</v>
          </cell>
          <cell r="H47" t="str">
            <v>BDI 1</v>
          </cell>
          <cell r="I47">
            <v>138.6</v>
          </cell>
          <cell r="J47">
            <v>11697.84</v>
          </cell>
          <cell r="K47">
            <v>0</v>
          </cell>
        </row>
        <row r="48">
          <cell r="A48" t="str">
            <v>3.17</v>
          </cell>
          <cell r="B48" t="str">
            <v>COTAÇÃO</v>
          </cell>
          <cell r="C48" t="str">
            <v>001</v>
          </cell>
          <cell r="D48" t="str">
            <v>ADITIVO PARA PROTEÇÃO E IMPERMEABILIZAÇÃO PARA CONCRETO (REF.: XYPEX)</v>
          </cell>
          <cell r="E48" t="str">
            <v>KG</v>
          </cell>
          <cell r="F48">
            <v>422</v>
          </cell>
          <cell r="G48">
            <v>40.736666666666672</v>
          </cell>
          <cell r="H48" t="str">
            <v>BDI 1</v>
          </cell>
          <cell r="I48">
            <v>50.16</v>
          </cell>
          <cell r="J48">
            <v>21167.52</v>
          </cell>
          <cell r="K48">
            <v>0</v>
          </cell>
        </row>
        <row r="49">
          <cell r="A49" t="str">
            <v>3.18</v>
          </cell>
          <cell r="B49" t="str">
            <v>COTAÇÃO</v>
          </cell>
          <cell r="C49" t="str">
            <v>002</v>
          </cell>
          <cell r="D49" t="str">
            <v>JUNTA HIDROEXPANSÍVAEL - WATER STOP</v>
          </cell>
          <cell r="E49" t="str">
            <v>M</v>
          </cell>
          <cell r="F49">
            <v>84.3</v>
          </cell>
          <cell r="G49">
            <v>107.95666666666666</v>
          </cell>
          <cell r="H49" t="str">
            <v>BDI 1</v>
          </cell>
          <cell r="I49">
            <v>132.93</v>
          </cell>
          <cell r="J49">
            <v>11205.99</v>
          </cell>
          <cell r="K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  <cell r="D50" t="str">
            <v>FECHAMENTO EM ALVENARIA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 t="str">
            <v>3.19</v>
          </cell>
          <cell r="B51" t="str">
            <v>CPOS</v>
          </cell>
          <cell r="C51" t="str">
            <v>14.11.271</v>
          </cell>
          <cell r="D51" t="str">
            <v>ALVENARIA DE BLOCO DE CONCRETO ESTRUTURAL 19 X 19 X 39 CM - CLASSE A</v>
          </cell>
          <cell r="E51" t="str">
            <v>M2</v>
          </cell>
          <cell r="F51">
            <v>2.7</v>
          </cell>
          <cell r="G51">
            <v>137.19</v>
          </cell>
          <cell r="H51" t="str">
            <v>BDI 1</v>
          </cell>
          <cell r="I51">
            <v>168.93</v>
          </cell>
          <cell r="J51">
            <v>456.11</v>
          </cell>
          <cell r="K51">
            <v>0</v>
          </cell>
        </row>
        <row r="52">
          <cell r="A52" t="str">
            <v>3.20</v>
          </cell>
          <cell r="B52" t="str">
            <v>CPOS</v>
          </cell>
          <cell r="C52" t="str">
            <v>14.40.100</v>
          </cell>
          <cell r="D52" t="str">
            <v>TELA GALVANIZADA PARA FIXAÇÃO DE ALVENARIA COM DIMENSÃO DE 17X50CM</v>
          </cell>
          <cell r="E52" t="str">
            <v xml:space="preserve">UN </v>
          </cell>
          <cell r="F52">
            <v>10</v>
          </cell>
          <cell r="G52">
            <v>11.19</v>
          </cell>
          <cell r="H52" t="str">
            <v>BDI 1</v>
          </cell>
          <cell r="I52">
            <v>13.77</v>
          </cell>
          <cell r="J52">
            <v>137.69999999999999</v>
          </cell>
          <cell r="K52">
            <v>0</v>
          </cell>
        </row>
        <row r="53">
          <cell r="A53" t="str">
            <v>3.21</v>
          </cell>
          <cell r="B53" t="str">
            <v>CPOS</v>
          </cell>
          <cell r="C53" t="str">
            <v>17.02.040</v>
          </cell>
          <cell r="D53" t="str">
            <v>CHAPISCO COM ADESIVO DE ALTO DESEMPENHO</v>
          </cell>
          <cell r="E53" t="str">
            <v>M2</v>
          </cell>
          <cell r="F53">
            <v>5.68</v>
          </cell>
          <cell r="G53">
            <v>11.63</v>
          </cell>
          <cell r="H53" t="str">
            <v>BDI 1</v>
          </cell>
          <cell r="I53">
            <v>14.32</v>
          </cell>
          <cell r="J53">
            <v>81.33</v>
          </cell>
          <cell r="K53">
            <v>0</v>
          </cell>
        </row>
        <row r="54">
          <cell r="A54" t="str">
            <v>3.22</v>
          </cell>
          <cell r="B54" t="str">
            <v>CPOS</v>
          </cell>
          <cell r="C54" t="str">
            <v>32.17.040</v>
          </cell>
          <cell r="D54" t="str">
            <v>IMPERMEABILIZAÇÃO EM ARGAMASSA POLIMÉRICA COM REFORÇO EM TELA POLIÉSTER PARA PRESSÃO HIDROSTÁTICA POSITIVA</v>
          </cell>
          <cell r="E54" t="str">
            <v>M2</v>
          </cell>
          <cell r="F54">
            <v>2.7</v>
          </cell>
          <cell r="G54">
            <v>32.630000000000003</v>
          </cell>
          <cell r="H54" t="str">
            <v>BDI 1</v>
          </cell>
          <cell r="I54">
            <v>40.18</v>
          </cell>
          <cell r="J54">
            <v>108.48</v>
          </cell>
          <cell r="K54">
            <v>0</v>
          </cell>
        </row>
        <row r="55">
          <cell r="A55" t="str">
            <v>4.</v>
          </cell>
          <cell r="B55">
            <v>0</v>
          </cell>
          <cell r="C55">
            <v>0</v>
          </cell>
          <cell r="D55" t="str">
            <v>ACESSÓRIOS, COMPONENTES E ELEMENTOS METÁLICOS (CDV-02)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598272.29999999993</v>
          </cell>
          <cell r="K55">
            <v>0.37422304621129859</v>
          </cell>
        </row>
        <row r="56">
          <cell r="A56" t="str">
            <v>4.1</v>
          </cell>
          <cell r="B56" t="str">
            <v>COTAÇÃO</v>
          </cell>
          <cell r="C56" t="str">
            <v>003</v>
          </cell>
          <cell r="D56" t="str">
            <v>TUBO, COM PONTA BISELADA P/ SOLDA E PONTA, COM ABA DE VEDAÇÃO, ESP. 3/8", ∅1200mm, L=1000mm</v>
          </cell>
          <cell r="E56" t="str">
            <v xml:space="preserve">UN </v>
          </cell>
          <cell r="F56">
            <v>1</v>
          </cell>
          <cell r="G56">
            <v>13250</v>
          </cell>
          <cell r="H56" t="str">
            <v>BDI 1</v>
          </cell>
          <cell r="I56">
            <v>16316.05</v>
          </cell>
          <cell r="J56">
            <v>16316.05</v>
          </cell>
          <cell r="K56">
            <v>0</v>
          </cell>
        </row>
        <row r="57">
          <cell r="A57" t="str">
            <v>4.2</v>
          </cell>
          <cell r="B57" t="str">
            <v>COTAÇÃO</v>
          </cell>
          <cell r="C57" t="str">
            <v>004</v>
          </cell>
          <cell r="D57" t="str">
            <v>TUBO, COM PONTA BISELADA P/ SOLDA E PONTA, COM ABA DE VEDAÇÃO, ESP. 1/4", ∅900mm, L=1000mm</v>
          </cell>
          <cell r="E57" t="str">
            <v xml:space="preserve">UN </v>
          </cell>
          <cell r="F57">
            <v>2</v>
          </cell>
          <cell r="G57">
            <v>6250</v>
          </cell>
          <cell r="H57" t="str">
            <v>BDI 1</v>
          </cell>
          <cell r="I57">
            <v>7696.25</v>
          </cell>
          <cell r="J57">
            <v>15392.5</v>
          </cell>
          <cell r="K57">
            <v>0</v>
          </cell>
        </row>
        <row r="58">
          <cell r="A58" t="str">
            <v>4.3</v>
          </cell>
          <cell r="B58" t="str">
            <v>COTAÇÃO</v>
          </cell>
          <cell r="C58" t="str">
            <v>005</v>
          </cell>
          <cell r="D58" t="str">
            <v>TUBO, COM PONTA E FLANGE, COM ABA DE VEDAÇÃO, ESP. 3/8", ∅1200mm, L=1000mm</v>
          </cell>
          <cell r="E58" t="str">
            <v xml:space="preserve">UN </v>
          </cell>
          <cell r="F58">
            <v>1</v>
          </cell>
          <cell r="G58">
            <v>14575.000000000002</v>
          </cell>
          <cell r="H58" t="str">
            <v>BDI 1</v>
          </cell>
          <cell r="I58">
            <v>17947.650000000001</v>
          </cell>
          <cell r="J58">
            <v>17947.650000000001</v>
          </cell>
          <cell r="K58">
            <v>0</v>
          </cell>
        </row>
        <row r="59">
          <cell r="A59" t="str">
            <v>4.4</v>
          </cell>
          <cell r="B59" t="str">
            <v>COTAÇÃO</v>
          </cell>
          <cell r="C59" t="str">
            <v>006</v>
          </cell>
          <cell r="D59" t="str">
            <v>TUBO, COM PONTA E FLANGE, COM ABA DE VEDAÇÃO, ESP. 5/16", ∅1000mm, L=500mm</v>
          </cell>
          <cell r="E59" t="str">
            <v xml:space="preserve">UN </v>
          </cell>
          <cell r="F59">
            <v>2</v>
          </cell>
          <cell r="G59">
            <v>12925.000000000002</v>
          </cell>
          <cell r="H59" t="str">
            <v>BDI 1</v>
          </cell>
          <cell r="I59">
            <v>15915.84</v>
          </cell>
          <cell r="J59">
            <v>31831.68</v>
          </cell>
          <cell r="K59">
            <v>0</v>
          </cell>
        </row>
        <row r="60">
          <cell r="A60" t="str">
            <v>4.5</v>
          </cell>
          <cell r="B60" t="str">
            <v>COTAÇÃO</v>
          </cell>
          <cell r="C60" t="str">
            <v>007</v>
          </cell>
          <cell r="D60" t="str">
            <v>TUBO, COM PONTA E FLANGE, COM ABA DE VEDAÇÃO, ESP. 1/4", ∅900mm, L=500mm</v>
          </cell>
          <cell r="E60" t="str">
            <v xml:space="preserve">UN </v>
          </cell>
          <cell r="F60">
            <v>2</v>
          </cell>
          <cell r="G60">
            <v>6875.0000000000009</v>
          </cell>
          <cell r="H60" t="str">
            <v>BDI 1</v>
          </cell>
          <cell r="I60">
            <v>8465.8700000000008</v>
          </cell>
          <cell r="J60">
            <v>16931.740000000002</v>
          </cell>
          <cell r="K60">
            <v>0</v>
          </cell>
        </row>
        <row r="61">
          <cell r="A61" t="str">
            <v>4.6</v>
          </cell>
          <cell r="B61" t="str">
            <v>COTAÇÃO</v>
          </cell>
          <cell r="C61" t="str">
            <v>008</v>
          </cell>
          <cell r="D61" t="str">
            <v>FLANGE CEGO, ∅1000mm</v>
          </cell>
          <cell r="E61" t="str">
            <v xml:space="preserve">UN </v>
          </cell>
          <cell r="F61">
            <v>1</v>
          </cell>
          <cell r="G61">
            <v>6287.64</v>
          </cell>
          <cell r="H61" t="str">
            <v>BDI 1</v>
          </cell>
          <cell r="I61">
            <v>7742.59</v>
          </cell>
          <cell r="J61">
            <v>7742.59</v>
          </cell>
          <cell r="K61">
            <v>0</v>
          </cell>
        </row>
        <row r="62">
          <cell r="A62" t="str">
            <v>4.7</v>
          </cell>
          <cell r="B62" t="str">
            <v>COTAÇÃO</v>
          </cell>
          <cell r="C62" t="str">
            <v>009</v>
          </cell>
          <cell r="D62" t="str">
            <v>FLANGE CEGO, ∅900mm</v>
          </cell>
          <cell r="E62" t="str">
            <v xml:space="preserve">UN </v>
          </cell>
          <cell r="F62">
            <v>2</v>
          </cell>
          <cell r="G62">
            <v>4158.54</v>
          </cell>
          <cell r="H62" t="str">
            <v>BDI 1</v>
          </cell>
          <cell r="I62">
            <v>5120.82</v>
          </cell>
          <cell r="J62">
            <v>10241.64</v>
          </cell>
          <cell r="K62">
            <v>0</v>
          </cell>
        </row>
        <row r="63">
          <cell r="A63" t="str">
            <v>4.8</v>
          </cell>
          <cell r="B63" t="str">
            <v>SABESP</v>
          </cell>
          <cell r="C63" t="str">
            <v>HM06310</v>
          </cell>
          <cell r="D63" t="str">
            <v>EXTREMIDADE PONTA - FLANGE PN10 E ABA DE VEDAÇÃO FERRO FUNDIDO DN=500 MM L=700 MM (147,00 KG) PINTURA EPÓXI VERMELHA - ACESSÓRIOS NÃO INCLUSOS NBR 15420 ESGOTO</v>
          </cell>
          <cell r="E63" t="str">
            <v xml:space="preserve">UN </v>
          </cell>
          <cell r="F63">
            <v>1</v>
          </cell>
          <cell r="G63">
            <v>7291</v>
          </cell>
          <cell r="H63" t="str">
            <v>BDI 2</v>
          </cell>
          <cell r="I63">
            <v>9332.48</v>
          </cell>
          <cell r="J63">
            <v>9332.48</v>
          </cell>
          <cell r="K63">
            <v>0</v>
          </cell>
        </row>
        <row r="64">
          <cell r="A64" t="str">
            <v>4.9</v>
          </cell>
          <cell r="B64" t="str">
            <v>SABESP</v>
          </cell>
          <cell r="C64" t="str">
            <v>HM06307</v>
          </cell>
          <cell r="D64" t="str">
            <v>EXTREMIDADE PONTA - FLANGE PN10 E ABA DE VEDAÇÃO FERRO FUNDIDO DN=300 MM L=700 MM (75,00 KG) PINTURA EPÓXI VERMELHA - ACESSÓRIOS NÃO INCLUSOS NBR 15420 ESGOTO</v>
          </cell>
          <cell r="E64" t="str">
            <v xml:space="preserve">UN </v>
          </cell>
          <cell r="F64">
            <v>1</v>
          </cell>
          <cell r="G64">
            <v>2898.78</v>
          </cell>
          <cell r="H64" t="str">
            <v>BDI 2</v>
          </cell>
          <cell r="I64">
            <v>3710.43</v>
          </cell>
          <cell r="J64">
            <v>3710.43</v>
          </cell>
          <cell r="K64">
            <v>0</v>
          </cell>
        </row>
        <row r="65">
          <cell r="A65" t="str">
            <v>4.10</v>
          </cell>
          <cell r="B65" t="str">
            <v>SABESP</v>
          </cell>
          <cell r="C65" t="str">
            <v>HM06319</v>
          </cell>
          <cell r="D65" t="str">
            <v>EXTREMIDADE PONTA - FLANGE PN10/16 E ABA DE VEDAÇÃO FERRO FUNDIDO DN=150 MM L=700 MM (32,00 KG) PINTURA EPÓXI VERMELHA - ACESSÓRIOS NÃO INCLUSOS NBR 15420 ESGOTO</v>
          </cell>
          <cell r="E65" t="str">
            <v xml:space="preserve">UN </v>
          </cell>
          <cell r="F65">
            <v>1</v>
          </cell>
          <cell r="G65">
            <v>878.03</v>
          </cell>
          <cell r="H65" t="str">
            <v>BDI 2</v>
          </cell>
          <cell r="I65">
            <v>1123.8699999999999</v>
          </cell>
          <cell r="J65">
            <v>1123.8699999999999</v>
          </cell>
          <cell r="K65">
            <v>0</v>
          </cell>
        </row>
        <row r="66">
          <cell r="A66" t="str">
            <v>4.11</v>
          </cell>
          <cell r="B66" t="str">
            <v>COTAÇÃO</v>
          </cell>
          <cell r="C66" t="str">
            <v>010</v>
          </cell>
          <cell r="D66" t="str">
            <v>EXTREMIDADE COM PONTAS E ABAS DE VEDAÇÃO, ∅150mm EM FF</v>
          </cell>
          <cell r="E66" t="str">
            <v xml:space="preserve">UN </v>
          </cell>
          <cell r="F66">
            <v>1</v>
          </cell>
          <cell r="G66">
            <v>381.25</v>
          </cell>
          <cell r="H66" t="str">
            <v>BDI 1</v>
          </cell>
          <cell r="I66">
            <v>469.47</v>
          </cell>
          <cell r="J66">
            <v>469.47</v>
          </cell>
          <cell r="K66">
            <v>0</v>
          </cell>
        </row>
        <row r="67">
          <cell r="A67" t="str">
            <v>4.12</v>
          </cell>
          <cell r="B67" t="str">
            <v>SABESP</v>
          </cell>
          <cell r="C67" t="str">
            <v>HM06336</v>
          </cell>
          <cell r="D67" t="str">
            <v>FLANGE CEGO PN10/16 FERRO FUNDIDO DN=150 MM (7,20 KG) PINTURA EPÓXI VERMELHA - ACESSÓRIOS NÃO INCLUSOS NBR 15420 ESGOTO</v>
          </cell>
          <cell r="E67" t="str">
            <v xml:space="preserve">UN </v>
          </cell>
          <cell r="F67">
            <v>1</v>
          </cell>
          <cell r="G67">
            <v>288.45999999999998</v>
          </cell>
          <cell r="H67" t="str">
            <v>BDI 2</v>
          </cell>
          <cell r="I67">
            <v>369.22</v>
          </cell>
          <cell r="J67">
            <v>369.22</v>
          </cell>
          <cell r="K67">
            <v>0</v>
          </cell>
        </row>
        <row r="68">
          <cell r="A68" t="str">
            <v>4.13</v>
          </cell>
          <cell r="B68" t="str">
            <v>SABESP</v>
          </cell>
          <cell r="C68" t="str">
            <v>HM06329</v>
          </cell>
          <cell r="D68" t="str">
            <v>FLANGE CEGO PN10 FERRO FUNDIDO DN=300 MM (24,00 KG) PINTURA EPÓXI VERMELHA - ACESSÓRIOS NÃO INCLUSOS NBR 15420 ESGOTO</v>
          </cell>
          <cell r="E68" t="str">
            <v xml:space="preserve">UN </v>
          </cell>
          <cell r="F68">
            <v>1</v>
          </cell>
          <cell r="G68">
            <v>975.88</v>
          </cell>
          <cell r="H68" t="str">
            <v>BDI 2</v>
          </cell>
          <cell r="I68">
            <v>1249.1199999999999</v>
          </cell>
          <cell r="J68">
            <v>1249.1199999999999</v>
          </cell>
          <cell r="K68">
            <v>0</v>
          </cell>
        </row>
        <row r="69">
          <cell r="A69" t="str">
            <v>4.14</v>
          </cell>
          <cell r="B69" t="str">
            <v>SABESP</v>
          </cell>
          <cell r="C69" t="str">
            <v>HM06334</v>
          </cell>
          <cell r="D69" t="str">
            <v>FLANGE CEGO PN10 FERRO FUNDIDO DN=500 MM (68,00 KG) PINTURA EPÓXI VERMELHA - ACESSÓRIOS NÃO INCLUSOS NBR 15420 ESGOTO</v>
          </cell>
          <cell r="E69" t="str">
            <v xml:space="preserve">UN </v>
          </cell>
          <cell r="F69">
            <v>1</v>
          </cell>
          <cell r="G69">
            <v>2719.23</v>
          </cell>
          <cell r="H69" t="str">
            <v>BDI 2</v>
          </cell>
          <cell r="I69">
            <v>3480.61</v>
          </cell>
          <cell r="J69">
            <v>3480.61</v>
          </cell>
          <cell r="K69">
            <v>0</v>
          </cell>
        </row>
        <row r="70">
          <cell r="A70" t="str">
            <v>4.15</v>
          </cell>
          <cell r="B70" t="str">
            <v>COTAÇÃO</v>
          </cell>
          <cell r="C70" t="str">
            <v>011</v>
          </cell>
          <cell r="D70" t="str">
            <v>COMPORTA QUADRADA COM SENTIDO DUPLO DE FLUXO, ACIONAMENTO MANUAL, 1200mm X 1200mm</v>
          </cell>
          <cell r="E70" t="str">
            <v xml:space="preserve">UN </v>
          </cell>
          <cell r="F70">
            <v>1</v>
          </cell>
          <cell r="G70">
            <v>190449.31</v>
          </cell>
          <cell r="H70" t="str">
            <v>BDI 1</v>
          </cell>
          <cell r="I70">
            <v>234519.28</v>
          </cell>
          <cell r="J70">
            <v>234519.28</v>
          </cell>
          <cell r="K70">
            <v>0</v>
          </cell>
        </row>
        <row r="71">
          <cell r="A71" t="str">
            <v>4.16</v>
          </cell>
          <cell r="B71" t="str">
            <v>SABESP</v>
          </cell>
          <cell r="C71" t="str">
            <v>HM03280</v>
          </cell>
          <cell r="D71" t="str">
            <v>PEDESTAL SIMPLES FERRO FUNDIDO MODELO 04 * (98,00 KG) MANOBRA DE VÁLVULA</v>
          </cell>
          <cell r="E71" t="str">
            <v xml:space="preserve">UN </v>
          </cell>
          <cell r="F71">
            <v>1</v>
          </cell>
          <cell r="G71">
            <v>1948.83</v>
          </cell>
          <cell r="H71" t="str">
            <v>BDI 2</v>
          </cell>
          <cell r="I71">
            <v>2494.5</v>
          </cell>
          <cell r="J71">
            <v>2494.5</v>
          </cell>
          <cell r="K71">
            <v>0</v>
          </cell>
        </row>
        <row r="72">
          <cell r="A72" t="str">
            <v>4.17</v>
          </cell>
          <cell r="B72" t="str">
            <v>SABESP</v>
          </cell>
          <cell r="C72" t="str">
            <v>HM06364</v>
          </cell>
          <cell r="D72" t="str">
            <v>HASTE DE PROLONGAMENTO C/QUADRADO E BOCA DE CHAVE FERRO TREFILADO D=2.1/2" X L=3750MM (25 KG/M) PINTURA EPÓXI AZUL P/MANOBRA DE VÁLVULAS</v>
          </cell>
          <cell r="E72" t="str">
            <v xml:space="preserve">UN </v>
          </cell>
          <cell r="F72">
            <v>1</v>
          </cell>
          <cell r="G72">
            <v>6888.7574999999997</v>
          </cell>
          <cell r="H72" t="str">
            <v>BDI 2</v>
          </cell>
          <cell r="I72">
            <v>8817.6</v>
          </cell>
          <cell r="J72">
            <v>8817.6</v>
          </cell>
          <cell r="K72">
            <v>0</v>
          </cell>
        </row>
        <row r="73">
          <cell r="A73" t="str">
            <v>4.18</v>
          </cell>
          <cell r="B73" t="str">
            <v>SABESP</v>
          </cell>
          <cell r="C73" t="str">
            <v>HM03248</v>
          </cell>
          <cell r="D73" t="str">
            <v>MANCAL INTERMEDIÁRIO PARA HASTE DE PROLONGAMENTO FERRO FUNDIDO D=2 1/2" * (8,50KG) COM ACESSÓRIOS DE FIXAÇÃO</v>
          </cell>
          <cell r="E73" t="str">
            <v xml:space="preserve">UN </v>
          </cell>
          <cell r="F73">
            <v>1</v>
          </cell>
          <cell r="G73">
            <v>968.44</v>
          </cell>
          <cell r="H73" t="str">
            <v>BDI 2</v>
          </cell>
          <cell r="I73">
            <v>1239.5999999999999</v>
          </cell>
          <cell r="J73">
            <v>1239.5999999999999</v>
          </cell>
          <cell r="K73">
            <v>0</v>
          </cell>
        </row>
        <row r="74">
          <cell r="A74" t="str">
            <v>4.19</v>
          </cell>
          <cell r="B74" t="str">
            <v>COTAÇÃO</v>
          </cell>
          <cell r="C74" t="str">
            <v>012</v>
          </cell>
          <cell r="D74" t="str">
            <v>VERTEDOR AJUSTÁVEL, 1500x200mm EM FIBRA DE VIDRO</v>
          </cell>
          <cell r="E74" t="str">
            <v xml:space="preserve">UN </v>
          </cell>
          <cell r="F74">
            <v>2</v>
          </cell>
          <cell r="G74">
            <v>972.07999999999993</v>
          </cell>
          <cell r="H74" t="str">
            <v>BDI 1</v>
          </cell>
          <cell r="I74">
            <v>1197.01</v>
          </cell>
          <cell r="J74">
            <v>2394.02</v>
          </cell>
          <cell r="K74">
            <v>0</v>
          </cell>
        </row>
        <row r="75">
          <cell r="A75" t="str">
            <v>4.20</v>
          </cell>
          <cell r="B75" t="str">
            <v>COTAÇÃO</v>
          </cell>
          <cell r="C75" t="str">
            <v>013</v>
          </cell>
          <cell r="D75" t="str">
            <v>VERTEDOR AJUSTÁVEL, 1600x200mm EM FIBRA DE VIDRO</v>
          </cell>
          <cell r="E75" t="str">
            <v xml:space="preserve">UN </v>
          </cell>
          <cell r="F75">
            <v>1</v>
          </cell>
          <cell r="G75">
            <v>1012.54</v>
          </cell>
          <cell r="H75" t="str">
            <v>BDI 1</v>
          </cell>
          <cell r="I75">
            <v>1246.8399999999999</v>
          </cell>
          <cell r="J75">
            <v>1246.8399999999999</v>
          </cell>
          <cell r="K75">
            <v>0</v>
          </cell>
        </row>
        <row r="76">
          <cell r="A76" t="str">
            <v>4.21</v>
          </cell>
          <cell r="B76" t="str">
            <v>COTAÇÃO</v>
          </cell>
          <cell r="C76" t="str">
            <v>014</v>
          </cell>
          <cell r="D76" t="str">
            <v>STOP-LOG COM GUIAS EMBUTIDAS, ACIONAMENTO MANUAL COM VOLANTE, ∅IAS H=3000x∅OP H=600</v>
          </cell>
          <cell r="E76" t="str">
            <v>CJ</v>
          </cell>
          <cell r="F76">
            <v>3</v>
          </cell>
          <cell r="G76">
            <v>13243.21</v>
          </cell>
          <cell r="H76" t="str">
            <v>BDI 1</v>
          </cell>
          <cell r="I76">
            <v>16307.68</v>
          </cell>
          <cell r="J76">
            <v>48923.040000000001</v>
          </cell>
          <cell r="K76">
            <v>0</v>
          </cell>
        </row>
        <row r="77">
          <cell r="A77" t="str">
            <v>4.22</v>
          </cell>
          <cell r="B77" t="str">
            <v>COTAÇÃO</v>
          </cell>
          <cell r="C77" t="str">
            <v>015</v>
          </cell>
          <cell r="D77" t="str">
            <v>ACESSÓRIOS PARA MONTAGEM DE FLANGES, ∅1200mm EM AÇO CARBONO</v>
          </cell>
          <cell r="E77" t="str">
            <v>CJ</v>
          </cell>
          <cell r="F77">
            <v>1</v>
          </cell>
          <cell r="G77">
            <v>14457.6</v>
          </cell>
          <cell r="H77" t="str">
            <v>BDI 2</v>
          </cell>
          <cell r="I77">
            <v>18505.72</v>
          </cell>
          <cell r="J77">
            <v>18505.72</v>
          </cell>
          <cell r="K77">
            <v>0</v>
          </cell>
        </row>
        <row r="78">
          <cell r="A78" t="str">
            <v>4.23</v>
          </cell>
          <cell r="B78" t="str">
            <v>COTAÇÃO</v>
          </cell>
          <cell r="C78" t="str">
            <v>016</v>
          </cell>
          <cell r="D78" t="str">
            <v>ACESSÓRIOS PARA MONTAGEM DE FLANGES, ∅1000mm EM AÇO CARBONO</v>
          </cell>
          <cell r="E78" t="str">
            <v>CJ</v>
          </cell>
          <cell r="F78">
            <v>2</v>
          </cell>
          <cell r="G78">
            <v>9432.64</v>
          </cell>
          <cell r="H78" t="str">
            <v>BDI 2</v>
          </cell>
          <cell r="I78">
            <v>12073.77</v>
          </cell>
          <cell r="J78">
            <v>24147.54</v>
          </cell>
          <cell r="K78">
            <v>0</v>
          </cell>
        </row>
        <row r="79">
          <cell r="A79" t="str">
            <v>4.24</v>
          </cell>
          <cell r="B79" t="str">
            <v>COTAÇÃO</v>
          </cell>
          <cell r="C79" t="str">
            <v>017</v>
          </cell>
          <cell r="D79" t="str">
            <v>ACESSÓRIOS PARA MONTAGEM DE FLANGES, ∅900mm EM AÇO CARBONO</v>
          </cell>
          <cell r="E79" t="str">
            <v>CJ</v>
          </cell>
          <cell r="F79">
            <v>2</v>
          </cell>
          <cell r="G79">
            <v>6660.36</v>
          </cell>
          <cell r="H79" t="str">
            <v>BDI 2</v>
          </cell>
          <cell r="I79">
            <v>8525.26</v>
          </cell>
          <cell r="J79">
            <v>17050.52</v>
          </cell>
          <cell r="K79">
            <v>0</v>
          </cell>
        </row>
        <row r="80">
          <cell r="A80" t="str">
            <v>4.25</v>
          </cell>
          <cell r="B80" t="str">
            <v>COTAÇÃO</v>
          </cell>
          <cell r="C80" t="str">
            <v>018</v>
          </cell>
          <cell r="D80" t="str">
            <v>ACESSÓRIOS PARA MONTAGEM DE FLANGES, ∅500mm EM AÇO CARBONO</v>
          </cell>
          <cell r="E80" t="str">
            <v>CJ</v>
          </cell>
          <cell r="F80">
            <v>1</v>
          </cell>
          <cell r="G80">
            <v>2337.8000000000002</v>
          </cell>
          <cell r="H80" t="str">
            <v>BDI 2</v>
          </cell>
          <cell r="I80">
            <v>2992.38</v>
          </cell>
          <cell r="J80">
            <v>2992.38</v>
          </cell>
          <cell r="K80">
            <v>0</v>
          </cell>
        </row>
        <row r="81">
          <cell r="A81" t="str">
            <v>4.26</v>
          </cell>
          <cell r="B81" t="str">
            <v>COTAÇÃO</v>
          </cell>
          <cell r="C81" t="str">
            <v>019</v>
          </cell>
          <cell r="D81" t="str">
            <v>ACESSÓRIOS PARA MONTAGEM DE FLANGES, ∅300mm EM AÇO CARBONO</v>
          </cell>
          <cell r="E81" t="str">
            <v>CJ</v>
          </cell>
          <cell r="F81">
            <v>1</v>
          </cell>
          <cell r="G81">
            <v>926.76</v>
          </cell>
          <cell r="H81" t="str">
            <v>BDI 2</v>
          </cell>
          <cell r="I81">
            <v>1186.25</v>
          </cell>
          <cell r="J81">
            <v>1186.25</v>
          </cell>
          <cell r="K81">
            <v>0</v>
          </cell>
        </row>
        <row r="82">
          <cell r="A82" t="str">
            <v>4.27</v>
          </cell>
          <cell r="B82" t="str">
            <v>COTAÇÃO</v>
          </cell>
          <cell r="C82" t="str">
            <v>020</v>
          </cell>
          <cell r="D82" t="str">
            <v>ACESSÓRIOS PARA MONTAGEM DE FLANGES, ∅150mm EM AÇO CARBONO</v>
          </cell>
          <cell r="E82" t="str">
            <v>CJ</v>
          </cell>
          <cell r="F82">
            <v>1</v>
          </cell>
          <cell r="G82">
            <v>617.84</v>
          </cell>
          <cell r="H82" t="str">
            <v>BDI 2</v>
          </cell>
          <cell r="I82">
            <v>790.83</v>
          </cell>
          <cell r="J82">
            <v>790.83</v>
          </cell>
          <cell r="K82">
            <v>0</v>
          </cell>
        </row>
        <row r="83">
          <cell r="A83" t="str">
            <v>4.28</v>
          </cell>
          <cell r="B83" t="str">
            <v>COTAÇÃO</v>
          </cell>
          <cell r="C83" t="str">
            <v>021</v>
          </cell>
          <cell r="D83" t="str">
            <v>GRADE DE PISO, PARA ABERTURA 800x800mm, EM FIBRA DE VIDRO</v>
          </cell>
          <cell r="E83" t="str">
            <v xml:space="preserve">UN </v>
          </cell>
          <cell r="F83">
            <v>4</v>
          </cell>
          <cell r="G83">
            <v>823.30619999999999</v>
          </cell>
          <cell r="H83" t="str">
            <v>BDI 1</v>
          </cell>
          <cell r="I83">
            <v>1013.81</v>
          </cell>
          <cell r="J83">
            <v>4055.24</v>
          </cell>
          <cell r="K83">
            <v>0</v>
          </cell>
        </row>
        <row r="84">
          <cell r="A84" t="str">
            <v>4.29</v>
          </cell>
          <cell r="B84" t="str">
            <v>COTAÇÃO</v>
          </cell>
          <cell r="C84" t="str">
            <v>022</v>
          </cell>
          <cell r="D84" t="str">
            <v>GUARDA CORPO HORIZONTAL H=1,10m, EM FIBRA DE VIDRO</v>
          </cell>
          <cell r="E84" t="str">
            <v>M</v>
          </cell>
          <cell r="F84">
            <v>7.7</v>
          </cell>
          <cell r="G84">
            <v>989.43499999999995</v>
          </cell>
          <cell r="H84" t="str">
            <v>BDI 1</v>
          </cell>
          <cell r="I84">
            <v>1218.3900000000001</v>
          </cell>
          <cell r="J84">
            <v>9381.6</v>
          </cell>
          <cell r="K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 t="str">
            <v>MONTAGEM E INSTALAÇÃO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 t="str">
            <v>4.30</v>
          </cell>
          <cell r="B86" t="str">
            <v>SINAPI</v>
          </cell>
          <cell r="C86">
            <v>90779</v>
          </cell>
          <cell r="D86" t="str">
            <v>ENGENHEIRO CIVIL DE OBRA SENIOR COM ENCARGOS COMPLEMENTARES</v>
          </cell>
          <cell r="E86" t="str">
            <v>H</v>
          </cell>
          <cell r="F86">
            <v>176</v>
          </cell>
          <cell r="G86">
            <v>173.01</v>
          </cell>
          <cell r="H86" t="str">
            <v>BDI 1</v>
          </cell>
          <cell r="I86">
            <v>213.04</v>
          </cell>
          <cell r="J86">
            <v>37495.040000000001</v>
          </cell>
          <cell r="K86">
            <v>0</v>
          </cell>
        </row>
        <row r="87">
          <cell r="A87" t="str">
            <v>4.31</v>
          </cell>
          <cell r="B87" t="str">
            <v>SINAPI</v>
          </cell>
          <cell r="C87">
            <v>88277</v>
          </cell>
          <cell r="D87" t="str">
            <v>MONTADOR (TUBO AÇO/EQUIPAMENTOS) COM ENCARGOS COMPLEMENTARES</v>
          </cell>
          <cell r="E87" t="str">
            <v>H</v>
          </cell>
          <cell r="F87">
            <v>176</v>
          </cell>
          <cell r="G87">
            <v>30.35</v>
          </cell>
          <cell r="H87" t="str">
            <v>BDI 1</v>
          </cell>
          <cell r="I87">
            <v>37.369999999999997</v>
          </cell>
          <cell r="J87">
            <v>6577.12</v>
          </cell>
          <cell r="K87">
            <v>0</v>
          </cell>
        </row>
        <row r="88">
          <cell r="A88" t="str">
            <v>4.32</v>
          </cell>
          <cell r="B88" t="str">
            <v>SINAPI</v>
          </cell>
          <cell r="C88">
            <v>88251</v>
          </cell>
          <cell r="D88" t="str">
            <v>AUXILIAR DE SERRALHEIRO COM ENCARGOS COMPLEMENTARES</v>
          </cell>
          <cell r="E88" t="str">
            <v>H</v>
          </cell>
          <cell r="F88">
            <v>176</v>
          </cell>
          <cell r="G88">
            <v>26.29</v>
          </cell>
          <cell r="H88" t="str">
            <v>BDI 1</v>
          </cell>
          <cell r="I88">
            <v>32.369999999999997</v>
          </cell>
          <cell r="J88">
            <v>5697.12</v>
          </cell>
          <cell r="K88">
            <v>0</v>
          </cell>
        </row>
        <row r="89">
          <cell r="A89" t="str">
            <v>4.33</v>
          </cell>
          <cell r="B89" t="str">
            <v>SINAPI</v>
          </cell>
          <cell r="C89">
            <v>88317</v>
          </cell>
          <cell r="D89" t="str">
            <v>SOLDADOR COM ENCARGOS COMPLEMENTARES</v>
          </cell>
          <cell r="E89" t="str">
            <v>H</v>
          </cell>
          <cell r="F89">
            <v>176</v>
          </cell>
          <cell r="G89">
            <v>35.450000000000003</v>
          </cell>
          <cell r="H89" t="str">
            <v>BDI 1</v>
          </cell>
          <cell r="I89">
            <v>43.65</v>
          </cell>
          <cell r="J89">
            <v>7682.4</v>
          </cell>
          <cell r="K89">
            <v>0</v>
          </cell>
        </row>
        <row r="90">
          <cell r="A90" t="str">
            <v>4.34</v>
          </cell>
          <cell r="B90" t="str">
            <v>SINAPI</v>
          </cell>
          <cell r="C90">
            <v>5928</v>
          </cell>
          <cell r="D90" t="str">
            <v>GUINDAUTO HIDRÁULICO, CAPACIDADE MÁXIMA DE CARGA 6200 KG, MOMENTO MÁXIMO DE CARGA 11,7 TM, ALCANCE MÁXIMO HORIZONTAL 9,70 M, INCLUSIVE CAMINHÃO TOCO PBT 16.000 KG, POTÊNCIA DE 189 CV - CHP DIURNO. AF_06/2014</v>
          </cell>
          <cell r="E90" t="str">
            <v>CHP</v>
          </cell>
          <cell r="F90">
            <v>52.8</v>
          </cell>
          <cell r="G90">
            <v>261.31</v>
          </cell>
          <cell r="H90" t="str">
            <v>BDI 1</v>
          </cell>
          <cell r="I90">
            <v>321.77</v>
          </cell>
          <cell r="J90">
            <v>16989.45</v>
          </cell>
          <cell r="K90">
            <v>0</v>
          </cell>
        </row>
        <row r="91">
          <cell r="A91" t="str">
            <v>4.35</v>
          </cell>
          <cell r="B91" t="str">
            <v>SINAPI</v>
          </cell>
          <cell r="C91">
            <v>5930</v>
          </cell>
          <cell r="D91" t="str">
            <v>GUINDAUTO HIDRÁULICO, CAPACIDADE MÁXIMA DE CARGA 6200 KG, MOMENTO MÁXIMO DE CARGA 11,7 TM, ALCANCE MÁXIMO HORIZONTAL 9,70 M, INCLUSIVE CAMINHÃO TOCO PBT 16.000 KG, POTÊNCIA DE 189 CV - CHI DIURNO. AF_06/2014</v>
          </cell>
          <cell r="E91" t="str">
            <v>CHI</v>
          </cell>
          <cell r="F91">
            <v>123.2</v>
          </cell>
          <cell r="G91">
            <v>65.569999999999993</v>
          </cell>
          <cell r="H91" t="str">
            <v>BDI 1</v>
          </cell>
          <cell r="I91">
            <v>80.739999999999995</v>
          </cell>
          <cell r="J91">
            <v>9947.16</v>
          </cell>
          <cell r="K91">
            <v>0</v>
          </cell>
        </row>
        <row r="92">
          <cell r="A92" t="str">
            <v>5.</v>
          </cell>
          <cell r="B92">
            <v>0</v>
          </cell>
          <cell r="C92">
            <v>0</v>
          </cell>
          <cell r="D92" t="str">
            <v>TUBULAÇÕES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413051.43</v>
          </cell>
          <cell r="K92">
            <v>0.2583662395476658</v>
          </cell>
        </row>
        <row r="93">
          <cell r="A93">
            <v>0</v>
          </cell>
          <cell r="B93">
            <v>0</v>
          </cell>
          <cell r="C93">
            <v>0</v>
          </cell>
          <cell r="D93" t="str">
            <v>TUBULAÇÕES À MONTANTE DA (CDV-02)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5.1</v>
          </cell>
          <cell r="B94" t="str">
            <v>COTAÇÃO</v>
          </cell>
          <cell r="C94" t="str">
            <v>023</v>
          </cell>
          <cell r="D94" t="str">
            <v>REMOÇÃO DE TUBO EM AC DN1000, COM REAPROVEITAMENTO</v>
          </cell>
          <cell r="E94" t="str">
            <v>M</v>
          </cell>
          <cell r="F94">
            <v>8.3000000000000007</v>
          </cell>
          <cell r="G94">
            <v>0</v>
          </cell>
          <cell r="H94" t="str">
            <v>BDI 1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5.2</v>
          </cell>
          <cell r="B95" t="str">
            <v>COTAÇÃO</v>
          </cell>
          <cell r="C95" t="str">
            <v>024</v>
          </cell>
          <cell r="D95" t="str">
            <v>REMOÇÃO DE TUBO EM AC DN1200, COM REAPROVEITAMENTO</v>
          </cell>
          <cell r="E95" t="str">
            <v>M</v>
          </cell>
          <cell r="F95">
            <v>6</v>
          </cell>
          <cell r="G95">
            <v>0</v>
          </cell>
          <cell r="H95" t="str">
            <v>BDI 1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5.3</v>
          </cell>
          <cell r="B96" t="str">
            <v>COTAÇÃO</v>
          </cell>
          <cell r="C96" t="str">
            <v>025</v>
          </cell>
          <cell r="D96" t="str">
            <v>REMOÇÃO DE TUBO EM FF DN150, COM REAPROVEITAMENTO</v>
          </cell>
          <cell r="E96" t="str">
            <v>M</v>
          </cell>
          <cell r="F96">
            <v>14.8</v>
          </cell>
          <cell r="G96">
            <v>0</v>
          </cell>
          <cell r="H96" t="str">
            <v>BDI 1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5.4</v>
          </cell>
          <cell r="B97" t="str">
            <v>COTAÇÃO</v>
          </cell>
          <cell r="C97" t="str">
            <v>026</v>
          </cell>
          <cell r="D97" t="str">
            <v>INSTALAÇÃO DE TUBO PEAD FLANGEADO DN1000, COM FORNECIMENTO DE MATERIAL E MÃO DE OBRA</v>
          </cell>
          <cell r="E97" t="str">
            <v>M</v>
          </cell>
          <cell r="F97">
            <v>8.19</v>
          </cell>
          <cell r="G97">
            <v>7641.9833333333336</v>
          </cell>
          <cell r="H97" t="str">
            <v>BDI 1</v>
          </cell>
          <cell r="I97">
            <v>9410.33</v>
          </cell>
          <cell r="J97">
            <v>77070.600000000006</v>
          </cell>
          <cell r="K97">
            <v>0</v>
          </cell>
        </row>
        <row r="98">
          <cell r="A98" t="str">
            <v>5.5</v>
          </cell>
          <cell r="B98" t="str">
            <v>COTAÇÃO</v>
          </cell>
          <cell r="C98" t="str">
            <v>027</v>
          </cell>
          <cell r="D98" t="str">
            <v>INSTALAÇÃO DE TUBO PEAD FLANGEADO DN1200, COM FORNECIMENTO DE MATERIAL E MÃO DE OBRA</v>
          </cell>
          <cell r="E98" t="str">
            <v>M</v>
          </cell>
          <cell r="F98">
            <v>12.04</v>
          </cell>
          <cell r="G98">
            <v>0</v>
          </cell>
          <cell r="H98" t="str">
            <v>BDI 1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5.6</v>
          </cell>
          <cell r="B99" t="str">
            <v>COTAÇÃO</v>
          </cell>
          <cell r="C99" t="str">
            <v>028</v>
          </cell>
          <cell r="D99" t="str">
            <v>EXECUÇÃO DE COLARINHO E FLANGE P/ TUBO PEAD DN1000, INCLUSIVE ACESSÓRIOS</v>
          </cell>
          <cell r="E99" t="str">
            <v xml:space="preserve">UN </v>
          </cell>
          <cell r="F99">
            <v>4</v>
          </cell>
          <cell r="G99">
            <v>19231.919999999998</v>
          </cell>
          <cell r="H99" t="str">
            <v>BDI 1</v>
          </cell>
          <cell r="I99">
            <v>23682.18</v>
          </cell>
          <cell r="J99">
            <v>94728.72</v>
          </cell>
          <cell r="K99">
            <v>0</v>
          </cell>
        </row>
        <row r="100">
          <cell r="A100" t="str">
            <v>5.7</v>
          </cell>
          <cell r="B100" t="str">
            <v>COTAÇÃO</v>
          </cell>
          <cell r="C100" t="str">
            <v>029</v>
          </cell>
          <cell r="D100" t="str">
            <v>EXECUÇÃO DE COLARINHO E FLANGE P/ TUBO PEAD DN1200, INCLUSIVE ACESSÓRIOS</v>
          </cell>
          <cell r="E100" t="str">
            <v xml:space="preserve">UN </v>
          </cell>
          <cell r="F100">
            <v>4</v>
          </cell>
          <cell r="G100">
            <v>0</v>
          </cell>
          <cell r="H100" t="str">
            <v>BDI 1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5.8</v>
          </cell>
          <cell r="B101" t="str">
            <v>COTAÇÃO</v>
          </cell>
          <cell r="C101" t="str">
            <v>030</v>
          </cell>
          <cell r="D101" t="str">
            <v>INSTALAÇÃO DE CURVA SEGMENTADA, 90°, 7 GOMOS, COM FLANGES, ESP. 5/16", DN1000, COM FORNECIMENTO DE MATERIAL E MÃO DE OBRA</v>
          </cell>
          <cell r="E101" t="str">
            <v xml:space="preserve">UN </v>
          </cell>
          <cell r="F101">
            <v>1</v>
          </cell>
          <cell r="G101">
            <v>15516.485000000001</v>
          </cell>
          <cell r="H101" t="str">
            <v>BDI 1</v>
          </cell>
          <cell r="I101">
            <v>19106.990000000002</v>
          </cell>
          <cell r="J101">
            <v>19106.990000000002</v>
          </cell>
          <cell r="K101">
            <v>0</v>
          </cell>
        </row>
        <row r="102">
          <cell r="A102" t="str">
            <v>5.9</v>
          </cell>
          <cell r="B102" t="str">
            <v>COTAÇÃO</v>
          </cell>
          <cell r="C102" t="str">
            <v>031</v>
          </cell>
          <cell r="D102" t="str">
            <v>INSTALAÇÃO DE CURVA SEGMENTADA, 90°, 7 GOMOS, COM FLANGE E PONTA BISELADA PARA SOLDA, ESP. 5/16", DN1000, COM FORNECIMENTO DE MATERIAL E MÃO DE OBRA</v>
          </cell>
          <cell r="E102" t="str">
            <v xml:space="preserve">UN </v>
          </cell>
          <cell r="F102">
            <v>1</v>
          </cell>
          <cell r="G102">
            <v>15625</v>
          </cell>
          <cell r="H102" t="str">
            <v>BDI 1</v>
          </cell>
          <cell r="I102">
            <v>19240.62</v>
          </cell>
          <cell r="J102">
            <v>19240.62</v>
          </cell>
          <cell r="K102">
            <v>0</v>
          </cell>
        </row>
        <row r="103">
          <cell r="A103" t="str">
            <v>5.10</v>
          </cell>
          <cell r="B103" t="str">
            <v>COTAÇÃO</v>
          </cell>
          <cell r="C103" t="str">
            <v>032</v>
          </cell>
          <cell r="D103" t="str">
            <v>INSTALAÇÃO DE CURVA SEGMENTADA, 90°, 7 GOMOS, COM FLANGES, ESP. 3/8", DN1200, COM FORNECIMENTO DE MATERIAL E MÃO DE OBRA</v>
          </cell>
          <cell r="E103" t="str">
            <v xml:space="preserve">UN </v>
          </cell>
          <cell r="F103">
            <v>1</v>
          </cell>
          <cell r="G103">
            <v>22426.342499999999</v>
          </cell>
          <cell r="H103" t="str">
            <v>BDI 1</v>
          </cell>
          <cell r="I103">
            <v>27615.79</v>
          </cell>
          <cell r="J103">
            <v>27615.79</v>
          </cell>
          <cell r="K103">
            <v>0</v>
          </cell>
        </row>
        <row r="104">
          <cell r="A104" t="str">
            <v>5.11</v>
          </cell>
          <cell r="B104" t="str">
            <v>COTAÇÃO</v>
          </cell>
          <cell r="C104" t="str">
            <v>033</v>
          </cell>
          <cell r="D104" t="str">
            <v>INSTALAÇÃO DE CURVA SEGMENTADA, 90°, 7 GOMOS, COM FLANGE E PONTA BISELADA PARA SOLDA, ESP. 3/8", DN1200, COM FORNECIMENTO DE MATERIAL E MÃO DE OBRA</v>
          </cell>
          <cell r="E104" t="str">
            <v xml:space="preserve">UN </v>
          </cell>
          <cell r="F104">
            <v>1</v>
          </cell>
          <cell r="G104">
            <v>18750</v>
          </cell>
          <cell r="H104" t="str">
            <v>BDI 1</v>
          </cell>
          <cell r="I104">
            <v>23088.75</v>
          </cell>
          <cell r="J104">
            <v>23088.75</v>
          </cell>
          <cell r="K104">
            <v>0</v>
          </cell>
        </row>
        <row r="105">
          <cell r="A105" t="str">
            <v>5.12</v>
          </cell>
          <cell r="B105" t="str">
            <v>COTAÇÃO</v>
          </cell>
          <cell r="C105" t="str">
            <v>034</v>
          </cell>
          <cell r="D105" t="str">
            <v>ACESSÓRIOS PARA MONTAGEM DE FLANGES, ∅1200mm EM AÇO CARBONO</v>
          </cell>
          <cell r="E105" t="str">
            <v>CJ</v>
          </cell>
          <cell r="F105">
            <v>3</v>
          </cell>
          <cell r="G105">
            <v>0</v>
          </cell>
          <cell r="H105" t="str">
            <v>BDI 1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5.13</v>
          </cell>
          <cell r="B106" t="str">
            <v>COTAÇÃO</v>
          </cell>
          <cell r="C106" t="str">
            <v>035</v>
          </cell>
          <cell r="D106" t="str">
            <v>ACESSÓRIOS PARA MONTAGEM DE FLANGES, ∅1000mm EM AÇO CARBONO</v>
          </cell>
          <cell r="E106" t="str">
            <v>CJ</v>
          </cell>
          <cell r="F106">
            <v>3</v>
          </cell>
          <cell r="G106">
            <v>0</v>
          </cell>
          <cell r="H106" t="str">
            <v>BDI 1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5.14</v>
          </cell>
          <cell r="B107" t="str">
            <v>SABESP</v>
          </cell>
          <cell r="C107">
            <v>70080138</v>
          </cell>
          <cell r="D107" t="str">
            <v>ASSENTAM. SIMPLES DE TUBOS E PEÇAS, DN 150 MM, EM F°F°, JE ( C)</v>
          </cell>
          <cell r="E107" t="str">
            <v>M</v>
          </cell>
          <cell r="F107">
            <v>10.4</v>
          </cell>
          <cell r="G107">
            <v>9.171875</v>
          </cell>
          <cell r="H107" t="str">
            <v>BDI 2</v>
          </cell>
          <cell r="I107">
            <v>11.74</v>
          </cell>
          <cell r="J107">
            <v>122.09</v>
          </cell>
          <cell r="K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 t="str">
            <v>TUBULAÇÕES À JUSANTE DA CDV-02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5.15</v>
          </cell>
          <cell r="B109" t="str">
            <v>COTAÇÃO</v>
          </cell>
          <cell r="C109" t="str">
            <v>036</v>
          </cell>
          <cell r="D109" t="str">
            <v>REMOÇÃO DE TUBO EM AC DN900, COM REAPROVEITAMENTO</v>
          </cell>
          <cell r="E109" t="str">
            <v>M</v>
          </cell>
          <cell r="F109">
            <v>26.5</v>
          </cell>
          <cell r="G109">
            <v>0</v>
          </cell>
          <cell r="H109" t="str">
            <v>BDI 1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5.16</v>
          </cell>
          <cell r="B110" t="str">
            <v>COTAÇÃO</v>
          </cell>
          <cell r="C110" t="str">
            <v>037</v>
          </cell>
          <cell r="D110" t="str">
            <v>REMOÇÃO DE TUBO EM AC DN1200, COM REAPROVEITAMENTO</v>
          </cell>
          <cell r="E110" t="str">
            <v>M</v>
          </cell>
          <cell r="F110">
            <v>15.3</v>
          </cell>
          <cell r="G110">
            <v>0</v>
          </cell>
          <cell r="H110" t="str">
            <v>BDI 1</v>
          </cell>
          <cell r="I110">
            <v>0</v>
          </cell>
          <cell r="J110">
            <v>0</v>
          </cell>
          <cell r="K110">
            <v>0</v>
          </cell>
        </row>
        <row r="111">
          <cell r="A111" t="str">
            <v>5.17</v>
          </cell>
          <cell r="B111" t="str">
            <v>COTAÇÃO</v>
          </cell>
          <cell r="C111" t="str">
            <v>038</v>
          </cell>
          <cell r="D111" t="str">
            <v>INSTALAÇÃO DE TUBO EM AC DN900, REAPROVEITADO</v>
          </cell>
          <cell r="E111" t="str">
            <v>M</v>
          </cell>
          <cell r="F111">
            <v>26.5</v>
          </cell>
          <cell r="G111">
            <v>0</v>
          </cell>
          <cell r="H111" t="str">
            <v>BDI 1</v>
          </cell>
          <cell r="I111">
            <v>0</v>
          </cell>
          <cell r="J111">
            <v>0</v>
          </cell>
          <cell r="K111">
            <v>0</v>
          </cell>
        </row>
        <row r="112">
          <cell r="A112" t="str">
            <v>5.18</v>
          </cell>
          <cell r="B112" t="str">
            <v>COTAÇÃO</v>
          </cell>
          <cell r="C112" t="str">
            <v>039</v>
          </cell>
          <cell r="D112" t="str">
            <v>INSTALAÇÃO DE TUBO EM AC DN1200, REAPROVEITADO</v>
          </cell>
          <cell r="E112" t="str">
            <v>M</v>
          </cell>
          <cell r="F112">
            <v>17.5</v>
          </cell>
          <cell r="G112">
            <v>0</v>
          </cell>
          <cell r="H112" t="str">
            <v>BDI 1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5.19</v>
          </cell>
          <cell r="B113" t="str">
            <v>COTAÇÃO</v>
          </cell>
          <cell r="C113" t="str">
            <v>040</v>
          </cell>
          <cell r="D113" t="str">
            <v>MONTAGEM E INSTALAÇÃO DE TUBO EM AC DN900, ESP. 1/4", SOLDADO, COM FORNC. DE MATERIAL E MÃO DE OBRA</v>
          </cell>
          <cell r="E113" t="str">
            <v>M</v>
          </cell>
          <cell r="F113">
            <v>6.2</v>
          </cell>
          <cell r="G113">
            <v>6250</v>
          </cell>
          <cell r="H113" t="str">
            <v>BDI 1</v>
          </cell>
          <cell r="I113">
            <v>7696.25</v>
          </cell>
          <cell r="J113">
            <v>47716.75</v>
          </cell>
          <cell r="K113">
            <v>0</v>
          </cell>
        </row>
        <row r="114">
          <cell r="A114" t="str">
            <v>5.20</v>
          </cell>
          <cell r="B114" t="str">
            <v>COTAÇÃO</v>
          </cell>
          <cell r="C114" t="str">
            <v>041</v>
          </cell>
          <cell r="D114" t="str">
            <v>INSTALAÇÃO DE CURVA SEGMENTADA, 3 GOMOS, COM PONTAS BISELADAS PARA SOLDA, ESP. 1/4", DN900, COM FORNCEIMENTO DE MATERIAL E MÃO DE OBRA</v>
          </cell>
          <cell r="E114" t="str">
            <v xml:space="preserve">UN </v>
          </cell>
          <cell r="F114">
            <v>4</v>
          </cell>
          <cell r="G114">
            <v>14125</v>
          </cell>
          <cell r="H114" t="str">
            <v>BDI 1</v>
          </cell>
          <cell r="I114">
            <v>17393.52</v>
          </cell>
          <cell r="J114">
            <v>69574.080000000002</v>
          </cell>
          <cell r="K114">
            <v>0</v>
          </cell>
        </row>
        <row r="115">
          <cell r="A115" t="str">
            <v>5.21</v>
          </cell>
          <cell r="B115" t="str">
            <v>COTAÇÃO</v>
          </cell>
          <cell r="C115" t="str">
            <v>042</v>
          </cell>
          <cell r="D115" t="str">
            <v>INSTALAÇÃO DE CURVA SEGMENTADA, 3 GOMOS, COM PONTAS BISELADAS PARA SOLDA, ESP. 3/8", DN1200, COM FORNECIMENTO DE MATERIAL E MÃO DE OBRA</v>
          </cell>
          <cell r="E115">
            <v>0</v>
          </cell>
          <cell r="F115">
            <v>2</v>
          </cell>
          <cell r="G115">
            <v>14125</v>
          </cell>
          <cell r="H115" t="str">
            <v>BDI 1</v>
          </cell>
          <cell r="I115">
            <v>17393.52</v>
          </cell>
          <cell r="J115">
            <v>34787.040000000001</v>
          </cell>
          <cell r="K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 t="str">
            <v>MONTAGEM E INSTALAÇÃO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5.22</v>
          </cell>
          <cell r="B117" t="str">
            <v>SINAPI</v>
          </cell>
          <cell r="C117">
            <v>90779</v>
          </cell>
          <cell r="D117" t="str">
            <v>ENGENHEIRO CIVIL DE OBRA SENIOR COM ENCARGOS COMPLEMENTARES</v>
          </cell>
          <cell r="E117" t="str">
            <v>H</v>
          </cell>
          <cell r="F117">
            <v>176</v>
          </cell>
          <cell r="G117">
            <v>173.01</v>
          </cell>
          <cell r="H117" t="str">
            <v>BDI 1</v>
          </cell>
          <cell r="I117">
            <v>213.04</v>
          </cell>
          <cell r="J117">
            <v>0</v>
          </cell>
          <cell r="K117">
            <v>0</v>
          </cell>
        </row>
        <row r="118">
          <cell r="A118" t="str">
            <v>5.23</v>
          </cell>
          <cell r="B118" t="str">
            <v>SINAPI</v>
          </cell>
          <cell r="C118">
            <v>88277</v>
          </cell>
          <cell r="D118" t="str">
            <v>MONTADOR (TUBO AÇO/EQUIPAMENTOS) COM ENCARGOS COMPLEMENTARES</v>
          </cell>
          <cell r="E118" t="str">
            <v>H</v>
          </cell>
          <cell r="F118">
            <v>176</v>
          </cell>
          <cell r="G118">
            <v>30.35</v>
          </cell>
          <cell r="H118" t="str">
            <v>BDI 1</v>
          </cell>
          <cell r="I118">
            <v>37.369999999999997</v>
          </cell>
          <cell r="J118">
            <v>0</v>
          </cell>
          <cell r="K118">
            <v>0</v>
          </cell>
        </row>
        <row r="119">
          <cell r="A119" t="str">
            <v>5.24</v>
          </cell>
          <cell r="B119" t="str">
            <v>SINAPI</v>
          </cell>
          <cell r="C119">
            <v>88251</v>
          </cell>
          <cell r="D119" t="str">
            <v>AUXILIAR DE SERRALHEIRO COM ENCARGOS COMPLEMENTARES</v>
          </cell>
          <cell r="E119" t="str">
            <v>H</v>
          </cell>
          <cell r="F119">
            <v>176</v>
          </cell>
          <cell r="G119">
            <v>26.29</v>
          </cell>
          <cell r="H119" t="str">
            <v>BDI 1</v>
          </cell>
          <cell r="I119">
            <v>32.369999999999997</v>
          </cell>
          <cell r="J119">
            <v>0</v>
          </cell>
          <cell r="K119">
            <v>0</v>
          </cell>
        </row>
        <row r="120">
          <cell r="A120" t="str">
            <v>5.25</v>
          </cell>
          <cell r="B120" t="str">
            <v>SINAPI</v>
          </cell>
          <cell r="C120">
            <v>88317</v>
          </cell>
          <cell r="D120" t="str">
            <v>SOLDADOR COM ENCARGOS COMPLEMENTARES</v>
          </cell>
          <cell r="E120" t="str">
            <v>H</v>
          </cell>
          <cell r="F120">
            <v>176</v>
          </cell>
          <cell r="G120">
            <v>35.450000000000003</v>
          </cell>
          <cell r="H120" t="str">
            <v>BDI 1</v>
          </cell>
          <cell r="I120">
            <v>43.65</v>
          </cell>
          <cell r="J120">
            <v>0</v>
          </cell>
          <cell r="K120">
            <v>0</v>
          </cell>
        </row>
        <row r="121">
          <cell r="A121" t="str">
            <v>5.26</v>
          </cell>
          <cell r="B121" t="str">
            <v>SINAPI</v>
          </cell>
          <cell r="C121">
            <v>5928</v>
          </cell>
          <cell r="D121" t="str">
            <v>GUINDAUTO HIDRÁULICO, CAPACIDADE MÁXIMA DE CARGA 6200 KG, MOMENTO MÁXIMO DE CARGA 11,7 TM, ALCANCE MÁXIMO HORIZONTAL 9,70 M, INCLUSIVE CAMINHÃO TOCO PBT 16.000 KG, POTÊNCIA DE 189 CV - CHP DIURNO. AF_06/2014</v>
          </cell>
          <cell r="E121" t="str">
            <v>CHP</v>
          </cell>
          <cell r="F121">
            <v>52.8</v>
          </cell>
          <cell r="G121">
            <v>261.31</v>
          </cell>
          <cell r="H121" t="str">
            <v>BDI 1</v>
          </cell>
          <cell r="I121">
            <v>321.77</v>
          </cell>
          <cell r="J121">
            <v>0</v>
          </cell>
          <cell r="K121">
            <v>0</v>
          </cell>
        </row>
        <row r="122">
          <cell r="A122" t="str">
            <v>5.27</v>
          </cell>
          <cell r="B122" t="str">
            <v>SINAPI</v>
          </cell>
          <cell r="C122">
            <v>5930</v>
          </cell>
          <cell r="D122" t="str">
            <v>GUINDAUTO HIDRÁULICO, CAPACIDADE MÁXIMA DE CARGA 6200 KG, MOMENTO MÁXIMO DE CARGA 11,7 TM, ALCANCE MÁXIMO HORIZONTAL 9,70 M, INCLUSIVE CAMINHÃO TOCO PBT 16.000 KG, POTÊNCIA DE 189 CV - CHI DIURNO. AF_06/2014</v>
          </cell>
          <cell r="E122" t="str">
            <v>CHI</v>
          </cell>
          <cell r="F122">
            <v>123.2</v>
          </cell>
          <cell r="G122">
            <v>65.569999999999993</v>
          </cell>
          <cell r="H122" t="str">
            <v>BDI 1</v>
          </cell>
          <cell r="I122">
            <v>80.739999999999995</v>
          </cell>
          <cell r="J122">
            <v>0</v>
          </cell>
          <cell r="K122">
            <v>0</v>
          </cell>
        </row>
        <row r="123">
          <cell r="A123" t="str">
            <v>6.</v>
          </cell>
          <cell r="B123">
            <v>0</v>
          </cell>
          <cell r="C123">
            <v>0</v>
          </cell>
          <cell r="D123" t="str">
            <v>IMPERMEABILIZAÇÃO CDV-02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120097.24</v>
          </cell>
          <cell r="K123">
            <v>7.5121570887319078E-2</v>
          </cell>
        </row>
        <row r="124">
          <cell r="A124" t="str">
            <v>6.1</v>
          </cell>
          <cell r="B124" t="str">
            <v>SABESP</v>
          </cell>
          <cell r="C124">
            <v>70190165</v>
          </cell>
          <cell r="D124" t="str">
            <v>REVESTIMENTO IMPERMEABILIZANTE À BASE DE POLIURETANO BICOMPONENTE ISENTO DE SOLVENTES, DE ALTA RESISTÊNCIA QUÍMICA, COM PREPARAÇÃO DA SUPERFÍCIE COM PRIMER</v>
          </cell>
          <cell r="E124" t="str">
            <v>M2</v>
          </cell>
          <cell r="F124">
            <v>369.28</v>
          </cell>
          <cell r="G124">
            <v>254.07812500000003</v>
          </cell>
          <cell r="H124" t="str">
            <v>BDI 2</v>
          </cell>
          <cell r="I124">
            <v>325.22000000000003</v>
          </cell>
          <cell r="J124">
            <v>120097.24</v>
          </cell>
          <cell r="K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 t="str">
            <v>IMPERMEABILIZAÇÃO COTADO BANDEIRANTES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6.1</v>
          </cell>
          <cell r="B126" t="str">
            <v>COTAÇÃO</v>
          </cell>
          <cell r="C126">
            <v>0</v>
          </cell>
          <cell r="D126" t="str">
            <v>IMPERMEABILIZAÇÃO EM POLIURETANOS (RE.: MC FLEX)</v>
          </cell>
          <cell r="E126" t="str">
            <v>M2</v>
          </cell>
          <cell r="F126">
            <v>219.27</v>
          </cell>
          <cell r="G126">
            <v>492.04157869092086</v>
          </cell>
          <cell r="H126" t="str">
            <v>BDI 1</v>
          </cell>
          <cell r="I126">
            <v>605.9</v>
          </cell>
          <cell r="J126">
            <v>0</v>
          </cell>
          <cell r="K126">
            <v>0</v>
          </cell>
        </row>
        <row r="127">
          <cell r="A127" t="str">
            <v>6.2</v>
          </cell>
          <cell r="B127" t="str">
            <v>COTAÇÃO</v>
          </cell>
          <cell r="C127">
            <v>0</v>
          </cell>
          <cell r="D127" t="str">
            <v>IMPERMEABILIZAÇÃO EM POLIURETANOS FLEXIVEL (RE.: MC IMPER)</v>
          </cell>
          <cell r="E127" t="str">
            <v>M2</v>
          </cell>
          <cell r="F127">
            <v>259.77999999999997</v>
          </cell>
          <cell r="G127">
            <v>166.79389312977096</v>
          </cell>
          <cell r="H127" t="str">
            <v>BDI 1</v>
          </cell>
          <cell r="I127">
            <v>205.39</v>
          </cell>
          <cell r="J127">
            <v>0</v>
          </cell>
          <cell r="K127">
            <v>0</v>
          </cell>
        </row>
        <row r="128">
          <cell r="A128" t="str">
            <v>7.</v>
          </cell>
          <cell r="B128">
            <v>0</v>
          </cell>
          <cell r="C128">
            <v>0</v>
          </cell>
          <cell r="D128" t="str">
            <v>RECOMPOSIÇÃO DE PAVIMENTAÇÃO, CALÇADAS E INSTALAÇÕES EXISTENTES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18475.73</v>
          </cell>
          <cell r="K128">
            <v>1.1556684074421423E-2</v>
          </cell>
        </row>
        <row r="129">
          <cell r="A129" t="str">
            <v>7.1</v>
          </cell>
          <cell r="B129" t="str">
            <v>SINAPI</v>
          </cell>
          <cell r="C129">
            <v>94267</v>
          </cell>
          <cell r="D129" t="str">
            <v>GUIA (MEIO-FIO) E SARJETA CONJUGADOS DE CONCRETO, MOLDADA IN LOCO EM TRECHO RETO COM EXTRUSORA, 45 CM BASE (15 CM BASE DA GUIA + 30 CM BASE DA SARJETA) X 22 CM ALTURA. AF_06/2016</v>
          </cell>
          <cell r="E129" t="str">
            <v>M</v>
          </cell>
          <cell r="F129">
            <v>57.9</v>
          </cell>
          <cell r="G129">
            <v>53.62</v>
          </cell>
          <cell r="H129" t="str">
            <v>BDI 1</v>
          </cell>
          <cell r="I129">
            <v>66.02</v>
          </cell>
          <cell r="J129">
            <v>3822.55</v>
          </cell>
          <cell r="K129">
            <v>0</v>
          </cell>
        </row>
        <row r="130">
          <cell r="A130" t="str">
            <v>7.2</v>
          </cell>
          <cell r="B130" t="str">
            <v>SINAPI</v>
          </cell>
          <cell r="C130">
            <v>94268</v>
          </cell>
          <cell r="D130" t="str">
            <v>GUIA (MEIO-FIO) E SARJETA CONJUGADOS DE CONCRETO, MOLDADA IN LOCO EM TRECHO CURVO COM EXTRUSORA, 45 CM BASE (15 CM BASE DA GUIA + 30 CM BASE DA SARJETA) X 22 CM ALTURA. AF_06/2016</v>
          </cell>
          <cell r="E130" t="str">
            <v>M</v>
          </cell>
          <cell r="F130">
            <v>9</v>
          </cell>
          <cell r="G130">
            <v>59.15</v>
          </cell>
          <cell r="H130" t="str">
            <v>BDI 1</v>
          </cell>
          <cell r="I130">
            <v>72.83</v>
          </cell>
          <cell r="J130">
            <v>655.47</v>
          </cell>
          <cell r="K130">
            <v>0</v>
          </cell>
        </row>
        <row r="131">
          <cell r="A131" t="str">
            <v>7.3</v>
          </cell>
          <cell r="B131" t="str">
            <v>SINAPI</v>
          </cell>
          <cell r="C131">
            <v>94994</v>
          </cell>
          <cell r="D131" t="str">
            <v>EXECUÇÃO DE PASSEIO (CALÇADA) OU PISO DE CONCRETO COM CONCRETO MOLDADO IN LOCO, FEITO EM OBRA, ACABAMENTO CONVENCIONAL, ESPESSURA 8 CM, ARMADO. AF_08/2022</v>
          </cell>
          <cell r="E131" t="str">
            <v>M2</v>
          </cell>
          <cell r="F131">
            <v>66.099999999999994</v>
          </cell>
          <cell r="G131">
            <v>86.39</v>
          </cell>
          <cell r="H131" t="str">
            <v>BDI 1</v>
          </cell>
          <cell r="I131">
            <v>106.38</v>
          </cell>
          <cell r="J131">
            <v>7031.71</v>
          </cell>
          <cell r="K131">
            <v>0</v>
          </cell>
        </row>
        <row r="132">
          <cell r="A132" t="str">
            <v>7.4</v>
          </cell>
          <cell r="B132" t="str">
            <v>SINAPI</v>
          </cell>
          <cell r="C132">
            <v>101859</v>
          </cell>
          <cell r="D132" t="str">
            <v>REASSENTAMENTO DE BLOCOS SEXTAVADO PARA PISO INTERTRAVADO, ESPESSURA DE 8 CM, EM VIA/ESTACIONAMENTO, COM REAPROVEITAMENTO DOS BLOCOS SEXTAVADO - INCLUSO RETIRADA E COLOCAÇÃO DO MATERIAL. AF_12/2020</v>
          </cell>
          <cell r="E132" t="str">
            <v>M2</v>
          </cell>
          <cell r="F132">
            <v>181.88</v>
          </cell>
          <cell r="G132">
            <v>31.11</v>
          </cell>
          <cell r="H132" t="str">
            <v>BDI 1</v>
          </cell>
          <cell r="I132">
            <v>38.299999999999997</v>
          </cell>
          <cell r="J132">
            <v>6966</v>
          </cell>
          <cell r="K132">
            <v>0</v>
          </cell>
        </row>
        <row r="133">
          <cell r="A133" t="str">
            <v>Obs.: Todos os valores foram truncados a partir da segunda casa decimal.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>
        <row r="18">
          <cell r="F18" t="str">
            <v>DESONERADO</v>
          </cell>
        </row>
      </sheetData>
      <sheetData sheetId="2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ORÇAMENTO"/>
      <sheetName val="CRONOGRAMA"/>
      <sheetName val="BDI"/>
      <sheetName val="MAPA DE COTAÇÕES"/>
      <sheetName val="COMPOSIÇÕES"/>
    </sheetNames>
    <sheetDataSet>
      <sheetData sheetId="0">
        <row r="4">
          <cell r="A4" t="str">
            <v>CONSTRUÇÃO DE EDIFÍCIOS</v>
          </cell>
        </row>
      </sheetData>
      <sheetData sheetId="1">
        <row r="7">
          <cell r="K7" t="str">
            <v>00</v>
          </cell>
        </row>
      </sheetData>
      <sheetData sheetId="2"/>
      <sheetData sheetId="3"/>
      <sheetData sheetId="4"/>
      <sheetData sheetId="5">
        <row r="10">
          <cell r="C10" t="str">
            <v>S001</v>
          </cell>
          <cell r="D10" t="str">
            <v>TUBO DE AÇO CARBONO, COM PONTA BISELADA P/ SOLDA E PONTA, COM ABA DE VEDAÇÃO, ESP. 3/8", ∅1200MM, L=1000MM, COM PINTURA EPÓXI</v>
          </cell>
          <cell r="E10" t="str">
            <v xml:space="preserve">UN </v>
          </cell>
          <cell r="F10">
            <v>0</v>
          </cell>
          <cell r="G10">
            <v>0</v>
          </cell>
          <cell r="H10">
            <v>13569.1</v>
          </cell>
        </row>
        <row r="11">
          <cell r="C11" t="str">
            <v>15.03.030</v>
          </cell>
          <cell r="D11" t="str">
            <v>FORNECIMENTO E MONTAGEM DE ESTRUTURA EM AÇO ASTM-A36, SEM PINTURA</v>
          </cell>
          <cell r="E11" t="str">
            <v>KG</v>
          </cell>
          <cell r="F11">
            <v>438.70593111069746</v>
          </cell>
          <cell r="G11">
            <v>25.9</v>
          </cell>
          <cell r="H11">
            <v>11362.48</v>
          </cell>
        </row>
        <row r="12">
          <cell r="C12" t="str">
            <v>33.07.130</v>
          </cell>
          <cell r="D12" t="str">
            <v>PINTURA EPÓXI BICOMPONENTE EM ESTRUTURAS METÁLICAS (INTERNO E EXTERNO)</v>
          </cell>
          <cell r="E12" t="str">
            <v>KG</v>
          </cell>
          <cell r="F12">
            <v>438.70593111069746</v>
          </cell>
          <cell r="G12">
            <v>3.71</v>
          </cell>
          <cell r="H12">
            <v>1627.59</v>
          </cell>
        </row>
        <row r="13">
          <cell r="C13">
            <v>70190124</v>
          </cell>
          <cell r="D13" t="str">
            <v>REVESTIMENTO IMPERMEABILIZANTE E ANTICORROSIVO EPOXI ISENTO
DE SOLVENTES (INTERNO)</v>
          </cell>
          <cell r="E13" t="str">
            <v>M2</v>
          </cell>
          <cell r="F13">
            <v>3.7699111843077517</v>
          </cell>
          <cell r="G13">
            <v>153.59375</v>
          </cell>
          <cell r="H13">
            <v>579.03</v>
          </cell>
        </row>
        <row r="14">
          <cell r="C14" t="str">
            <v>S002</v>
          </cell>
          <cell r="D14" t="str">
            <v>TUBO DE AÇO CARBONO, COM PONTA BISELADA P/ SOLDA E PONTA, COM ABA DE VEDAÇÃO, ESP. 5/16", ∅1000MM, L=1000MM, COM PINTURA EPÓXI</v>
          </cell>
          <cell r="E14" t="str">
            <v xml:space="preserve">UN </v>
          </cell>
          <cell r="F14">
            <v>0</v>
          </cell>
          <cell r="G14">
            <v>0</v>
          </cell>
          <cell r="H14">
            <v>9352.2900000000009</v>
          </cell>
        </row>
        <row r="15">
          <cell r="C15" t="str">
            <v>15.03.030</v>
          </cell>
          <cell r="D15" t="str">
            <v>FORNECIMENTO E MONTAGEM DE ESTRUTURA EM AÇO ASTM-A36, SEM PINTURA</v>
          </cell>
          <cell r="E15" t="str">
            <v>KG</v>
          </cell>
          <cell r="F15">
            <v>299.55340420983612</v>
          </cell>
          <cell r="G15">
            <v>25.9</v>
          </cell>
          <cell r="H15">
            <v>7758.43</v>
          </cell>
        </row>
        <row r="16">
          <cell r="C16" t="str">
            <v>33.07.130</v>
          </cell>
          <cell r="D16" t="str">
            <v>PINTURA EPÓXI BICOMPONENTE EM ESTRUTURAS METÁLICAS (INTERNO E EXTERNO)</v>
          </cell>
          <cell r="E16" t="str">
            <v>KG</v>
          </cell>
          <cell r="F16">
            <v>299.55340420983612</v>
          </cell>
          <cell r="G16">
            <v>3.71</v>
          </cell>
          <cell r="H16">
            <v>1111.3399999999999</v>
          </cell>
        </row>
        <row r="17">
          <cell r="C17">
            <v>70190124</v>
          </cell>
          <cell r="D17" t="str">
            <v>REVESTIMENTO IMPERMEABILIZANTE E ANTICORROSIVO EPOXI ISENTO
DE SOLVENTES (INTERNO)</v>
          </cell>
          <cell r="E17" t="str">
            <v>M2</v>
          </cell>
          <cell r="F17">
            <v>3.1415926535897931</v>
          </cell>
          <cell r="G17">
            <v>153.59375</v>
          </cell>
          <cell r="H17">
            <v>482.52</v>
          </cell>
        </row>
        <row r="18">
          <cell r="C18" t="str">
            <v>S003</v>
          </cell>
          <cell r="D18" t="str">
            <v>TUBO DE AÇO CARBONO, COM PONTA BISELADA P/ SOLDA E PONTA, COM ABA DE VEDAÇÃO, ESP. 1/4", ∅900MM, L=1000MM, COM PINTURA EPÓXI</v>
          </cell>
          <cell r="E18" t="str">
            <v xml:space="preserve">UN </v>
          </cell>
          <cell r="F18">
            <v>0</v>
          </cell>
          <cell r="G18">
            <v>0</v>
          </cell>
          <cell r="H18">
            <v>7010.65</v>
          </cell>
        </row>
        <row r="19">
          <cell r="C19" t="str">
            <v>15.03.030</v>
          </cell>
          <cell r="D19" t="str">
            <v>FORNECIMENTO E MONTAGEM DE ESTRUTURA EM AÇO ASTM-A36, SEM PINTURA</v>
          </cell>
          <cell r="E19" t="str">
            <v>KG</v>
          </cell>
          <cell r="F19">
            <v>222.10030623799113</v>
          </cell>
          <cell r="G19">
            <v>25.9</v>
          </cell>
          <cell r="H19">
            <v>5752.39</v>
          </cell>
        </row>
        <row r="20">
          <cell r="C20" t="str">
            <v>33.07.130</v>
          </cell>
          <cell r="D20" t="str">
            <v>PINTURA EPÓXI BICOMPONENTE EM ESTRUTURAS METÁLICAS (INTERNO E EXTERNO)</v>
          </cell>
          <cell r="E20" t="str">
            <v>KG</v>
          </cell>
          <cell r="F20">
            <v>222.10030623799113</v>
          </cell>
          <cell r="G20">
            <v>3.71</v>
          </cell>
          <cell r="H20">
            <v>823.99</v>
          </cell>
        </row>
        <row r="21">
          <cell r="C21">
            <v>70190124</v>
          </cell>
          <cell r="D21" t="str">
            <v>REVESTIMENTO IMPERMEABILIZANTE E ANTICORROSIVO EPOXI ISENTO
DE SOLVENTES (INTERNO)</v>
          </cell>
          <cell r="E21" t="str">
            <v>M2</v>
          </cell>
          <cell r="F21">
            <v>2.8274333882308138</v>
          </cell>
          <cell r="G21">
            <v>153.59375</v>
          </cell>
          <cell r="H21">
            <v>434.27</v>
          </cell>
        </row>
        <row r="22">
          <cell r="C22" t="str">
            <v>S004</v>
          </cell>
          <cell r="D22" t="str">
            <v>TUBO DE AÇO CARBONO, COM PONTA E FLANGE, COM ABA DE VEDAÇÃO, ESP. 5/16", ∅1000MM, L=500MM, COM PINTURA EPÓXI</v>
          </cell>
          <cell r="E22" t="str">
            <v xml:space="preserve">UN </v>
          </cell>
          <cell r="F22">
            <v>0</v>
          </cell>
          <cell r="G22">
            <v>0</v>
          </cell>
          <cell r="H22">
            <v>9283.8000000000011</v>
          </cell>
        </row>
        <row r="23">
          <cell r="C23" t="str">
            <v>15.03.030</v>
          </cell>
          <cell r="D23" t="str">
            <v>FORNECIMENTO E MONTAGEM DE ESTRUTURA EM AÇO ASTM-A36, SEM PINTURA</v>
          </cell>
          <cell r="E23" t="str">
            <v>KG</v>
          </cell>
          <cell r="F23">
            <v>305.38831566127499</v>
          </cell>
          <cell r="G23">
            <v>25.9</v>
          </cell>
          <cell r="H23">
            <v>7909.55</v>
          </cell>
        </row>
        <row r="24">
          <cell r="C24" t="str">
            <v>33.07.130</v>
          </cell>
          <cell r="D24" t="str">
            <v>PINTURA EPÓXI BICOMPONENTE EM ESTRUTURAS METÁLICAS (INTERNO E EXTERNO)</v>
          </cell>
          <cell r="E24" t="str">
            <v>KG</v>
          </cell>
          <cell r="F24">
            <v>305.38831566127499</v>
          </cell>
          <cell r="G24">
            <v>3.71</v>
          </cell>
          <cell r="H24">
            <v>1132.99</v>
          </cell>
        </row>
        <row r="25">
          <cell r="C25">
            <v>70190124</v>
          </cell>
          <cell r="D25" t="str">
            <v>REVESTIMENTO IMPERMEABILIZANTE E ANTICORROSIVO EPOXI ISENTO
DE SOLVENTES (INTERNO)</v>
          </cell>
          <cell r="E25" t="str">
            <v>M2</v>
          </cell>
          <cell r="F25">
            <v>1.5707963267948966</v>
          </cell>
          <cell r="G25">
            <v>153.59375</v>
          </cell>
          <cell r="H25">
            <v>241.26</v>
          </cell>
        </row>
        <row r="26">
          <cell r="C26" t="str">
            <v>S005</v>
          </cell>
          <cell r="D26" t="str">
            <v>TUBO DE AÇO CARBONO, COM PONTA E FLANGE, COM ABA DE VEDAÇÃO, ESP. 1/4", ∅900MM, L=500MM, COM PINTURA EPÓXI</v>
          </cell>
          <cell r="E26" t="str">
            <v xml:space="preserve">UN </v>
          </cell>
          <cell r="F26">
            <v>0</v>
          </cell>
          <cell r="G26">
            <v>0</v>
          </cell>
          <cell r="H26">
            <v>7110.03</v>
          </cell>
        </row>
        <row r="27">
          <cell r="C27" t="str">
            <v>15.03.030</v>
          </cell>
          <cell r="D27" t="str">
            <v>FORNECIMENTO E MONTAGEM DE ESTRUTURA EM AÇO ASTM-A36, SEM PINTURA</v>
          </cell>
          <cell r="E27" t="str">
            <v>KG</v>
          </cell>
          <cell r="F27">
            <v>232.78988374622904</v>
          </cell>
          <cell r="G27">
            <v>25.9</v>
          </cell>
          <cell r="H27">
            <v>6029.25</v>
          </cell>
        </row>
        <row r="28">
          <cell r="C28" t="str">
            <v>33.07.130</v>
          </cell>
          <cell r="D28" t="str">
            <v>PINTURA EPÓXI BICOMPONENTE EM ESTRUTURAS METÁLICAS (INTERNO E EXTERNO)</v>
          </cell>
          <cell r="E28" t="str">
            <v>KG</v>
          </cell>
          <cell r="F28">
            <v>232.78988374622904</v>
          </cell>
          <cell r="G28">
            <v>3.71</v>
          </cell>
          <cell r="H28">
            <v>863.65</v>
          </cell>
        </row>
        <row r="29">
          <cell r="C29">
            <v>70190124</v>
          </cell>
          <cell r="D29" t="str">
            <v>REVESTIMENTO IMPERMEABILIZANTE E ANTICORROSIVO EPOXI ISENTO
DE SOLVENTES (INTERNO)</v>
          </cell>
          <cell r="E29" t="str">
            <v>M2</v>
          </cell>
          <cell r="F29">
            <v>1.4137166941154069</v>
          </cell>
          <cell r="G29">
            <v>153.59375</v>
          </cell>
          <cell r="H29">
            <v>217.13</v>
          </cell>
        </row>
        <row r="30">
          <cell r="C30" t="str">
            <v>S006</v>
          </cell>
          <cell r="D30" t="str">
            <v>FLANGE CEGO, ∅1000MM EM AÇO CARBONO, COM PINTURA EPÓXI, FLANGES CONFORME ISO 2531, PN-10</v>
          </cell>
          <cell r="E30" t="str">
            <v xml:space="preserve">UN </v>
          </cell>
          <cell r="F30">
            <v>0</v>
          </cell>
          <cell r="G30">
            <v>0</v>
          </cell>
          <cell r="H30">
            <v>11444.419999999998</v>
          </cell>
        </row>
        <row r="31">
          <cell r="C31" t="str">
            <v>15.03.030</v>
          </cell>
          <cell r="D31" t="str">
            <v>FORNECIMENTO E MONTAGEM DE ESTRUTURA EM AÇO ASTM-A36, SEM PINTURA</v>
          </cell>
          <cell r="E31" t="str">
            <v>KG</v>
          </cell>
          <cell r="F31">
            <v>382.4314654798772</v>
          </cell>
          <cell r="G31">
            <v>25.9</v>
          </cell>
          <cell r="H31">
            <v>9904.9699999999993</v>
          </cell>
        </row>
        <row r="32">
          <cell r="C32" t="str">
            <v>33.07.130</v>
          </cell>
          <cell r="D32" t="str">
            <v>PINTURA EPÓXI BICOMPONENTE EM ESTRUTURAS METÁLICAS (INTERNO E EXTERNO)</v>
          </cell>
          <cell r="E32" t="str">
            <v>KG</v>
          </cell>
          <cell r="F32">
            <v>382.4314654798772</v>
          </cell>
          <cell r="G32">
            <v>3.71</v>
          </cell>
          <cell r="H32">
            <v>1418.82</v>
          </cell>
        </row>
        <row r="33">
          <cell r="C33">
            <v>70190124</v>
          </cell>
          <cell r="D33" t="str">
            <v>REVESTIMENTO IMPERMEABILIZANTE E ANTICORROSIVO EPOXI ISENTO
DE SOLVENTES (INTERNO)</v>
          </cell>
          <cell r="E33" t="str">
            <v>M2</v>
          </cell>
          <cell r="F33">
            <v>0.78539816339744828</v>
          </cell>
          <cell r="G33">
            <v>153.59375</v>
          </cell>
          <cell r="H33">
            <v>120.63</v>
          </cell>
        </row>
        <row r="34">
          <cell r="C34" t="str">
            <v>S007</v>
          </cell>
          <cell r="D34" t="str">
            <v>FLANGE CEGO, ∅900MM EM AÇO CARBONO, COM PINTURA EPÓXI, FLANGES CONFORME ISO 2531, PN-10</v>
          </cell>
          <cell r="E34" t="str">
            <v xml:space="preserve">UN </v>
          </cell>
          <cell r="F34">
            <v>0</v>
          </cell>
          <cell r="G34">
            <v>0</v>
          </cell>
          <cell r="H34">
            <v>8722.15</v>
          </cell>
        </row>
        <row r="35">
          <cell r="C35" t="str">
            <v>15.03.030</v>
          </cell>
          <cell r="D35" t="str">
            <v>FORNECIMENTO E MONTAGEM DE ESTRUTURA EM AÇO ASTM-A36, SEM PINTURA</v>
          </cell>
          <cell r="E35" t="str">
            <v>KG</v>
          </cell>
          <cell r="F35">
            <v>291.26806423306516</v>
          </cell>
          <cell r="G35">
            <v>25.9</v>
          </cell>
          <cell r="H35">
            <v>7543.84</v>
          </cell>
        </row>
        <row r="36">
          <cell r="C36" t="str">
            <v>33.07.130</v>
          </cell>
          <cell r="D36" t="str">
            <v>PINTURA EPÓXI BICOMPONENTE EM ESTRUTURAS METÁLICAS (INTERNO E EXTERNO)</v>
          </cell>
          <cell r="E36" t="str">
            <v>KG</v>
          </cell>
          <cell r="F36">
            <v>291.26806423306516</v>
          </cell>
          <cell r="G36">
            <v>3.71</v>
          </cell>
          <cell r="H36">
            <v>1080.5999999999999</v>
          </cell>
        </row>
        <row r="37">
          <cell r="C37">
            <v>70190124</v>
          </cell>
          <cell r="D37" t="str">
            <v>REVESTIMENTO IMPERMEABILIZANTE E ANTICORROSIVO EPOXI ISENTO
DE SOLVENTES (INTERNO)</v>
          </cell>
          <cell r="E37" t="str">
            <v>M2</v>
          </cell>
          <cell r="F37">
            <v>0.63617251235193317</v>
          </cell>
          <cell r="G37">
            <v>153.59375</v>
          </cell>
          <cell r="H37">
            <v>97.71</v>
          </cell>
        </row>
        <row r="38">
          <cell r="C38" t="str">
            <v>S008</v>
          </cell>
          <cell r="D38" t="str">
            <v>TUBO EM AÇO CARBONO, SOLDADO, ESP. 1/4", ∅900, PINTURA EPÓXI</v>
          </cell>
          <cell r="E38" t="str">
            <v>M</v>
          </cell>
          <cell r="F38">
            <v>0</v>
          </cell>
          <cell r="G38">
            <v>0</v>
          </cell>
          <cell r="H38">
            <v>4607.5</v>
          </cell>
        </row>
        <row r="39">
          <cell r="C39" t="str">
            <v>15.03.030</v>
          </cell>
          <cell r="D39" t="str">
            <v>FORNECIMENTO E MONTAGEM DE ESTRUTURA EM AÇO ASTM-A36, SEM PINTURA</v>
          </cell>
          <cell r="E39" t="str">
            <v>KG</v>
          </cell>
          <cell r="F39">
            <v>140.94048581983549</v>
          </cell>
          <cell r="G39">
            <v>25.9</v>
          </cell>
          <cell r="H39">
            <v>3650.35</v>
          </cell>
        </row>
        <row r="40">
          <cell r="C40" t="str">
            <v>33.07.130</v>
          </cell>
          <cell r="D40" t="str">
            <v>PINTURA EPÓXI BICOMPONENTE EM ESTRUTURAS METÁLICAS (INTERNO E EXTERNO)</v>
          </cell>
          <cell r="E40" t="str">
            <v>KG</v>
          </cell>
          <cell r="F40">
            <v>140.94048581983549</v>
          </cell>
          <cell r="G40">
            <v>3.71</v>
          </cell>
          <cell r="H40">
            <v>522.88</v>
          </cell>
        </row>
        <row r="41">
          <cell r="C41">
            <v>70190124</v>
          </cell>
          <cell r="D41" t="str">
            <v>REVESTIMENTO IMPERMEABILIZANTE E ANTICORROSIVO EPOXI ISENTO
DE SOLVENTES (INTERNO)</v>
          </cell>
          <cell r="E41" t="str">
            <v>M2</v>
          </cell>
          <cell r="F41">
            <v>2.8274333882308138</v>
          </cell>
          <cell r="G41">
            <v>153.59375</v>
          </cell>
          <cell r="H41">
            <v>434.27</v>
          </cell>
        </row>
        <row r="42">
          <cell r="C42" t="str">
            <v>S009</v>
          </cell>
          <cell r="D42" t="str">
            <v>TUBO EM AÇO CARBONO, SOLDADO, ESP. 5/16", ∅1000, PINTURA EPÓXI</v>
          </cell>
          <cell r="E42" t="str">
            <v>M</v>
          </cell>
          <cell r="F42">
            <v>0</v>
          </cell>
          <cell r="G42">
            <v>0</v>
          </cell>
          <cell r="H42">
            <v>6280.51</v>
          </cell>
        </row>
        <row r="43">
          <cell r="C43" t="str">
            <v>15.03.030</v>
          </cell>
          <cell r="D43" t="str">
            <v>FORNECIMENTO E MONTAGEM DE ESTRUTURA EM AÇO ASTM-A36, SEM PINTURA</v>
          </cell>
          <cell r="E43" t="str">
            <v>KG</v>
          </cell>
          <cell r="F43">
            <v>195.81232850559817</v>
          </cell>
          <cell r="G43">
            <v>25.9</v>
          </cell>
          <cell r="H43">
            <v>5071.53</v>
          </cell>
        </row>
        <row r="44">
          <cell r="C44" t="str">
            <v>33.07.130</v>
          </cell>
          <cell r="D44" t="str">
            <v>PINTURA EPÓXI BICOMPONENTE EM ESTRUTURAS METÁLICAS (INTERNO E EXTERNO)</v>
          </cell>
          <cell r="E44" t="str">
            <v>KG</v>
          </cell>
          <cell r="F44">
            <v>195.81232850559817</v>
          </cell>
          <cell r="G44">
            <v>3.71</v>
          </cell>
          <cell r="H44">
            <v>726.46</v>
          </cell>
        </row>
        <row r="45">
          <cell r="C45">
            <v>70190124</v>
          </cell>
          <cell r="D45" t="str">
            <v>REVESTIMENTO IMPERMEABILIZANTE E ANTICORROSIVO EPOXI ISENTO
DE SOLVENTES (INTERNO)</v>
          </cell>
          <cell r="E45" t="str">
            <v>M2</v>
          </cell>
          <cell r="F45">
            <v>3.1415926535897931</v>
          </cell>
          <cell r="G45">
            <v>153.59375</v>
          </cell>
          <cell r="H45">
            <v>482.52</v>
          </cell>
        </row>
        <row r="46">
          <cell r="C46" t="str">
            <v>S010</v>
          </cell>
          <cell r="D46" t="str">
            <v>TUBO EM AÇO CARBONO, SOLDADO, ESP. 3/8", ∅1200, PINTURA EPÓXI</v>
          </cell>
          <cell r="E46" t="str">
            <v>M</v>
          </cell>
          <cell r="F46">
            <v>0</v>
          </cell>
          <cell r="G46">
            <v>0</v>
          </cell>
          <cell r="H46">
            <v>8929.8900000000012</v>
          </cell>
        </row>
        <row r="47">
          <cell r="C47" t="str">
            <v>15.03.030</v>
          </cell>
          <cell r="D47" t="str">
            <v>FORNECIMENTO E MONTAGEM DE ESTRUTURA EM AÇO ASTM-A36, SEM PINTURA</v>
          </cell>
          <cell r="E47" t="str">
            <v>KG</v>
          </cell>
          <cell r="F47">
            <v>282.02894065365507</v>
          </cell>
          <cell r="G47">
            <v>25.9</v>
          </cell>
          <cell r="H47">
            <v>7304.54</v>
          </cell>
        </row>
        <row r="48">
          <cell r="C48" t="str">
            <v>33.07.130</v>
          </cell>
          <cell r="D48" t="str">
            <v>PINTURA EPÓXI BICOMPONENTE EM ESTRUTURAS METÁLICAS (INTERNO E EXTERNO)</v>
          </cell>
          <cell r="E48" t="str">
            <v>KG</v>
          </cell>
          <cell r="F48">
            <v>282.02894065365507</v>
          </cell>
          <cell r="G48">
            <v>3.71</v>
          </cell>
          <cell r="H48">
            <v>1046.32</v>
          </cell>
        </row>
        <row r="49">
          <cell r="C49">
            <v>70190124</v>
          </cell>
          <cell r="D49" t="str">
            <v>REVESTIMENTO IMPERMEABILIZANTE E ANTICORROSIVO EPOXI ISENTO
DE SOLVENTES (INTERNO)</v>
          </cell>
          <cell r="E49" t="str">
            <v>M2</v>
          </cell>
          <cell r="F49">
            <v>3.7699111843077517</v>
          </cell>
          <cell r="G49">
            <v>153.59375</v>
          </cell>
          <cell r="H49">
            <v>579.03</v>
          </cell>
        </row>
        <row r="50">
          <cell r="C50" t="str">
            <v>S011</v>
          </cell>
          <cell r="D50" t="str">
            <v>CURVA SEGMENTADA EM AÇO CARBONO, APROX. 90°, 7 GOMOS, COM PONTAS BISELADAS PARA SOLDA, ESP. 5/16", ∅1000, PINTURA EPÓXI</v>
          </cell>
          <cell r="E50" t="str">
            <v xml:space="preserve">UN </v>
          </cell>
          <cell r="F50">
            <v>0</v>
          </cell>
          <cell r="G50">
            <v>0</v>
          </cell>
          <cell r="H50">
            <v>15588.27</v>
          </cell>
        </row>
        <row r="51">
          <cell r="C51" t="str">
            <v>15.03.030</v>
          </cell>
          <cell r="D51" t="str">
            <v>FORNECIMENTO E MONTAGEM DE ESTRUTURA EM AÇO ASTM-A36, SEM PINTURA</v>
          </cell>
          <cell r="E51" t="str">
            <v>KG</v>
          </cell>
          <cell r="F51">
            <v>486.00619935089475</v>
          </cell>
          <cell r="G51">
            <v>25.9</v>
          </cell>
          <cell r="H51">
            <v>12587.56</v>
          </cell>
        </row>
        <row r="52">
          <cell r="C52" t="str">
            <v>33.07.130</v>
          </cell>
          <cell r="D52" t="str">
            <v>PINTURA EPÓXI BICOMPONENTE EM ESTRUTURAS METÁLICAS (INTERNO E EXTERNO)</v>
          </cell>
          <cell r="E52" t="str">
            <v>KG</v>
          </cell>
          <cell r="F52">
            <v>486.00619935089475</v>
          </cell>
          <cell r="G52">
            <v>3.71</v>
          </cell>
          <cell r="H52">
            <v>1803.08</v>
          </cell>
        </row>
        <row r="53">
          <cell r="C53">
            <v>70190124</v>
          </cell>
          <cell r="D53" t="str">
            <v>REVESTIMENTO IMPERMEABILIZANTE E ANTICORROSIVO EPOXI ISENTO
DE SOLVENTES (INTERNO)</v>
          </cell>
          <cell r="E53" t="str">
            <v>M2</v>
          </cell>
          <cell r="F53">
            <v>7.7974329662098674</v>
          </cell>
          <cell r="G53">
            <v>153.59375</v>
          </cell>
          <cell r="H53">
            <v>1197.6300000000001</v>
          </cell>
        </row>
        <row r="54">
          <cell r="C54" t="str">
            <v>S012</v>
          </cell>
          <cell r="D54" t="str">
            <v>CURVA SEGMENTADA EM AÇO CARBONO, APROX. 90°, 7 GOMOS, COM PONTAS BISELADAS PARA SOLDA, ESP. 3/8", ∅1200, PINTURA EPÓXI</v>
          </cell>
          <cell r="E54" t="str">
            <v xml:space="preserve">UN </v>
          </cell>
          <cell r="F54">
            <v>0</v>
          </cell>
          <cell r="G54">
            <v>0</v>
          </cell>
          <cell r="H54">
            <v>26584.329999999998</v>
          </cell>
        </row>
        <row r="55">
          <cell r="C55" t="str">
            <v>15.03.030</v>
          </cell>
          <cell r="D55" t="str">
            <v>FORNECIMENTO E MONTAGEM DE ESTRUTURA EM AÇO ASTM-A36, SEM PINTURA</v>
          </cell>
          <cell r="E55" t="str">
            <v>KG</v>
          </cell>
          <cell r="F55">
            <v>839.60015632593115</v>
          </cell>
          <cell r="G55">
            <v>25.9</v>
          </cell>
          <cell r="H55">
            <v>21745.64</v>
          </cell>
        </row>
        <row r="56">
          <cell r="C56" t="str">
            <v>33.07.130</v>
          </cell>
          <cell r="D56" t="str">
            <v>PINTURA EPÓXI BICOMPONENTE EM ESTRUTURAS METÁLICAS (INTERNO E EXTERNO)</v>
          </cell>
          <cell r="E56" t="str">
            <v>KG</v>
          </cell>
          <cell r="F56">
            <v>839.60015632593115</v>
          </cell>
          <cell r="G56">
            <v>3.71</v>
          </cell>
          <cell r="H56">
            <v>3114.91</v>
          </cell>
        </row>
        <row r="57">
          <cell r="C57">
            <v>70190124</v>
          </cell>
          <cell r="D57" t="str">
            <v>REVESTIMENTO IMPERMEABILIZANTE E ANTICORROSIVO EPOXI ISENTO
DE SOLVENTES (INTERNO)</v>
          </cell>
          <cell r="E57" t="str">
            <v>M2</v>
          </cell>
          <cell r="F57">
            <v>11.223025595684176</v>
          </cell>
          <cell r="G57">
            <v>153.59375</v>
          </cell>
          <cell r="H57">
            <v>1723.78</v>
          </cell>
        </row>
        <row r="58">
          <cell r="C58" t="str">
            <v>S013</v>
          </cell>
          <cell r="D58" t="str">
            <v>CURVA SEGMENTADA EM AÇO CARBONO, APROX. 45°, 3 GOMOS, COM PONTAS BISELADAS PARA SOLDA, ESP. 1/4", ∅900, PINTURA EPÓXI</v>
          </cell>
          <cell r="E58" t="str">
            <v xml:space="preserve">UN </v>
          </cell>
          <cell r="F58">
            <v>0</v>
          </cell>
          <cell r="G58">
            <v>0</v>
          </cell>
          <cell r="H58">
            <v>3750.52</v>
          </cell>
        </row>
        <row r="59">
          <cell r="C59" t="str">
            <v>15.03.030</v>
          </cell>
          <cell r="D59" t="str">
            <v>FORNECIMENTO E MONTAGEM DE ESTRUTURA EM AÇO ASTM-A36, SEM PINTURA</v>
          </cell>
          <cell r="E59" t="str">
            <v>KG</v>
          </cell>
          <cell r="F59">
            <v>114.72555545734606</v>
          </cell>
          <cell r="G59">
            <v>25.9</v>
          </cell>
          <cell r="H59">
            <v>2971.39</v>
          </cell>
        </row>
        <row r="60">
          <cell r="C60" t="str">
            <v>33.07.130</v>
          </cell>
          <cell r="D60" t="str">
            <v>PINTURA EPÓXI BICOMPONENTE EM ESTRUTURAS METÁLICAS (INTERNO E EXTERNO)</v>
          </cell>
          <cell r="E60" t="str">
            <v>KG</v>
          </cell>
          <cell r="F60">
            <v>114.72555545734606</v>
          </cell>
          <cell r="G60">
            <v>3.71</v>
          </cell>
          <cell r="H60">
            <v>425.63</v>
          </cell>
        </row>
        <row r="61">
          <cell r="C61">
            <v>70190124</v>
          </cell>
          <cell r="D61" t="str">
            <v>REVESTIMENTO IMPERMEABILIZANTE E ANTICORROSIVO EPOXI ISENTO
DE SOLVENTES (INTERNO)</v>
          </cell>
          <cell r="E61" t="str">
            <v>M2</v>
          </cell>
          <cell r="F61">
            <v>2.3015307780198824</v>
          </cell>
          <cell r="G61">
            <v>153.59375</v>
          </cell>
          <cell r="H61">
            <v>353.5</v>
          </cell>
        </row>
        <row r="62">
          <cell r="C62" t="str">
            <v>S014</v>
          </cell>
          <cell r="D62" t="str">
            <v>CURVA SEGMENTADA EM AÇO CARBONO, APROX. 45°, 3 GOMOS, COM PONTAS BISELADAS PARA SOLDA, ESP. 3/8", ∅1200, PINTURA EPÓXI</v>
          </cell>
          <cell r="E62" t="str">
            <v xml:space="preserve">UN </v>
          </cell>
          <cell r="F62">
            <v>0</v>
          </cell>
          <cell r="G62">
            <v>0</v>
          </cell>
          <cell r="H62">
            <v>9671.08</v>
          </cell>
        </row>
        <row r="63">
          <cell r="C63" t="str">
            <v>15.03.030</v>
          </cell>
          <cell r="D63" t="str">
            <v>FORNECIMENTO E MONTAGEM DE ESTRUTURA EM AÇO ASTM-A36, SEM PINTURA</v>
          </cell>
          <cell r="E63" t="str">
            <v>KG</v>
          </cell>
          <cell r="F63">
            <v>305.43734272790846</v>
          </cell>
          <cell r="G63">
            <v>25.9</v>
          </cell>
          <cell r="H63">
            <v>7910.82</v>
          </cell>
        </row>
        <row r="64">
          <cell r="C64" t="str">
            <v>33.07.130</v>
          </cell>
          <cell r="D64" t="str">
            <v>PINTURA EPÓXI BICOMPONENTE EM ESTRUTURAS METÁLICAS (INTERNO E EXTERNO)</v>
          </cell>
          <cell r="E64" t="str">
            <v>KG</v>
          </cell>
          <cell r="F64">
            <v>305.43734272790846</v>
          </cell>
          <cell r="G64">
            <v>3.71</v>
          </cell>
          <cell r="H64">
            <v>1133.17</v>
          </cell>
        </row>
        <row r="65">
          <cell r="C65">
            <v>70190124</v>
          </cell>
          <cell r="D65" t="str">
            <v>REVESTIMENTO IMPERMEABILIZANTE E ANTICORROSIVO EPOXI ISENTO
DE SOLVENTES (INTERNO)</v>
          </cell>
          <cell r="E65" t="str">
            <v>M2</v>
          </cell>
          <cell r="F65">
            <v>4.0828138126052949</v>
          </cell>
          <cell r="G65">
            <v>153.59375</v>
          </cell>
          <cell r="H65">
            <v>627.09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2"/>
  <sheetViews>
    <sheetView tabSelected="1" topLeftCell="A22" zoomScale="85" zoomScaleNormal="85" workbookViewId="0">
      <selection activeCell="C36" sqref="C36"/>
    </sheetView>
  </sheetViews>
  <sheetFormatPr defaultRowHeight="12.75" x14ac:dyDescent="0.2"/>
  <cols>
    <col min="1" max="1" width="5" style="1" bestFit="1" customWidth="1"/>
    <col min="2" max="2" width="80.85546875" style="1" customWidth="1"/>
    <col min="3" max="3" width="9.5703125" style="1" customWidth="1"/>
    <col min="4" max="4" width="12.7109375" style="1" customWidth="1"/>
    <col min="5" max="5" width="12.5703125" style="1" customWidth="1"/>
    <col min="6" max="6" width="23.85546875" style="1" customWidth="1"/>
    <col min="7" max="7" width="22.28515625" style="1" customWidth="1"/>
    <col min="8" max="8" width="22.42578125" style="1" customWidth="1"/>
    <col min="9" max="9" width="17.85546875" style="1" customWidth="1"/>
    <col min="10" max="10" width="11.28515625" style="1" bestFit="1" customWidth="1"/>
    <col min="11" max="236" width="9.140625" style="1"/>
  </cols>
  <sheetData>
    <row r="1" spans="1:11" ht="37.5" customHeight="1" x14ac:dyDescent="0.2">
      <c r="A1" s="173" t="s">
        <v>34</v>
      </c>
      <c r="B1" s="174"/>
      <c r="C1" s="175" t="s">
        <v>35</v>
      </c>
      <c r="D1" s="176"/>
      <c r="E1" s="176"/>
      <c r="F1" s="176"/>
      <c r="G1" s="176"/>
      <c r="H1" s="176"/>
      <c r="I1" s="177"/>
    </row>
    <row r="2" spans="1:11" ht="29.25" customHeight="1" x14ac:dyDescent="0.2">
      <c r="A2" s="180" t="s">
        <v>42</v>
      </c>
      <c r="B2" s="181"/>
      <c r="C2" s="15" t="s">
        <v>0</v>
      </c>
      <c r="D2" s="182" t="s">
        <v>1</v>
      </c>
      <c r="E2" s="183"/>
      <c r="F2" s="183"/>
      <c r="G2" s="183"/>
      <c r="H2" s="184"/>
      <c r="I2" s="178"/>
    </row>
    <row r="3" spans="1:11" ht="56.25" customHeight="1" thickBot="1" x14ac:dyDescent="0.25">
      <c r="A3" s="185" t="s">
        <v>2</v>
      </c>
      <c r="B3" s="186"/>
      <c r="C3" s="16" t="s">
        <v>3</v>
      </c>
      <c r="D3" s="187" t="s">
        <v>115</v>
      </c>
      <c r="E3" s="188"/>
      <c r="F3" s="188"/>
      <c r="G3" s="188"/>
      <c r="H3" s="189"/>
      <c r="I3" s="179"/>
    </row>
    <row r="4" spans="1:11" ht="24.75" customHeight="1" thickBot="1" x14ac:dyDescent="0.25">
      <c r="A4" s="170" t="s">
        <v>4</v>
      </c>
      <c r="B4" s="170" t="s">
        <v>5</v>
      </c>
      <c r="C4" s="157"/>
      <c r="D4" s="158"/>
      <c r="E4" s="190" t="s">
        <v>112</v>
      </c>
      <c r="F4" s="190"/>
      <c r="G4" s="191" t="s">
        <v>106</v>
      </c>
      <c r="H4" s="191"/>
      <c r="I4" s="191"/>
    </row>
    <row r="5" spans="1:11" ht="15.75" thickBot="1" x14ac:dyDescent="0.25">
      <c r="A5" s="171"/>
      <c r="B5" s="171"/>
      <c r="C5" s="192" t="s">
        <v>61</v>
      </c>
      <c r="D5" s="169" t="s">
        <v>6</v>
      </c>
      <c r="E5" s="169" t="s">
        <v>113</v>
      </c>
      <c r="F5" s="169" t="s">
        <v>7</v>
      </c>
      <c r="G5" s="169" t="s">
        <v>8</v>
      </c>
      <c r="H5" s="169"/>
      <c r="I5" s="169"/>
    </row>
    <row r="6" spans="1:11" ht="45.75" customHeight="1" thickBot="1" x14ac:dyDescent="0.25">
      <c r="A6" s="172"/>
      <c r="B6" s="172"/>
      <c r="C6" s="192"/>
      <c r="D6" s="169"/>
      <c r="E6" s="169"/>
      <c r="F6" s="169"/>
      <c r="G6" s="159" t="s">
        <v>9</v>
      </c>
      <c r="H6" s="159" t="s">
        <v>10</v>
      </c>
      <c r="I6" s="160" t="s">
        <v>11</v>
      </c>
    </row>
    <row r="7" spans="1:11" s="76" customFormat="1" ht="25.5" customHeight="1" x14ac:dyDescent="0.2">
      <c r="A7" s="140" t="s">
        <v>25</v>
      </c>
      <c r="B7" s="141" t="s">
        <v>32</v>
      </c>
      <c r="C7" s="142"/>
      <c r="D7" s="143"/>
      <c r="E7" s="144"/>
      <c r="F7" s="145"/>
      <c r="G7" s="146"/>
      <c r="H7" s="147"/>
      <c r="I7" s="148"/>
      <c r="J7" s="75"/>
    </row>
    <row r="8" spans="1:11" s="13" customFormat="1" ht="42.75" x14ac:dyDescent="0.2">
      <c r="A8" s="149" t="s">
        <v>12</v>
      </c>
      <c r="B8" s="150" t="s">
        <v>122</v>
      </c>
      <c r="C8" s="151" t="s">
        <v>131</v>
      </c>
      <c r="D8" s="152">
        <v>6</v>
      </c>
      <c r="E8" s="153"/>
      <c r="F8" s="154">
        <f>ROUND(E8*D8,2)</f>
        <v>0</v>
      </c>
      <c r="G8" s="155">
        <f t="shared" ref="G8:G15" si="0">ROUND(F8*0.9,2)</f>
        <v>0</v>
      </c>
      <c r="H8" s="156">
        <f>ROUND(F8-G8,2)</f>
        <v>0</v>
      </c>
      <c r="I8" s="151"/>
      <c r="J8" s="14"/>
    </row>
    <row r="9" spans="1:11" s="13" customFormat="1" ht="28.5" x14ac:dyDescent="0.2">
      <c r="A9" s="149" t="s">
        <v>60</v>
      </c>
      <c r="B9" s="150" t="s">
        <v>123</v>
      </c>
      <c r="C9" s="151" t="s">
        <v>131</v>
      </c>
      <c r="D9" s="152">
        <v>6</v>
      </c>
      <c r="E9" s="153"/>
      <c r="F9" s="154">
        <f t="shared" ref="F9:F15" si="1">ROUND(E9*D9,2)</f>
        <v>0</v>
      </c>
      <c r="G9" s="155">
        <f t="shared" si="0"/>
        <v>0</v>
      </c>
      <c r="H9" s="156">
        <f t="shared" ref="H9:H15" si="2">ROUND(F9-G9,2)</f>
        <v>0</v>
      </c>
      <c r="I9" s="151"/>
      <c r="J9" s="14"/>
    </row>
    <row r="10" spans="1:11" s="13" customFormat="1" ht="28.5" x14ac:dyDescent="0.2">
      <c r="A10" s="149" t="s">
        <v>116</v>
      </c>
      <c r="B10" s="150" t="s">
        <v>124</v>
      </c>
      <c r="C10" s="151" t="s">
        <v>67</v>
      </c>
      <c r="D10" s="152">
        <v>150</v>
      </c>
      <c r="E10" s="153"/>
      <c r="F10" s="154">
        <f t="shared" si="1"/>
        <v>0</v>
      </c>
      <c r="G10" s="155">
        <f t="shared" si="0"/>
        <v>0</v>
      </c>
      <c r="H10" s="156">
        <f t="shared" si="2"/>
        <v>0</v>
      </c>
      <c r="I10" s="151"/>
      <c r="J10" s="14"/>
    </row>
    <row r="11" spans="1:11" s="13" customFormat="1" ht="17.25" customHeight="1" x14ac:dyDescent="0.2">
      <c r="A11" s="149" t="s">
        <v>117</v>
      </c>
      <c r="B11" s="150" t="s">
        <v>181</v>
      </c>
      <c r="C11" s="151" t="s">
        <v>67</v>
      </c>
      <c r="D11" s="152">
        <v>24</v>
      </c>
      <c r="E11" s="153"/>
      <c r="F11" s="154">
        <f t="shared" si="1"/>
        <v>0</v>
      </c>
      <c r="G11" s="155">
        <v>10416.6</v>
      </c>
      <c r="H11" s="156">
        <f t="shared" si="2"/>
        <v>-10416.6</v>
      </c>
      <c r="I11" s="151"/>
      <c r="J11" s="14"/>
    </row>
    <row r="12" spans="1:11" s="13" customFormat="1" ht="42.75" x14ac:dyDescent="0.2">
      <c r="A12" s="149" t="s">
        <v>118</v>
      </c>
      <c r="B12" s="150" t="s">
        <v>125</v>
      </c>
      <c r="C12" s="151" t="s">
        <v>67</v>
      </c>
      <c r="D12" s="152">
        <v>1114.98</v>
      </c>
      <c r="E12" s="153"/>
      <c r="F12" s="154">
        <f t="shared" si="1"/>
        <v>0</v>
      </c>
      <c r="G12" s="155">
        <f t="shared" si="0"/>
        <v>0</v>
      </c>
      <c r="H12" s="156">
        <f t="shared" si="2"/>
        <v>0</v>
      </c>
      <c r="I12" s="151"/>
      <c r="J12" s="14"/>
    </row>
    <row r="13" spans="1:11" s="13" customFormat="1" ht="28.5" x14ac:dyDescent="0.2">
      <c r="A13" s="149" t="s">
        <v>119</v>
      </c>
      <c r="B13" s="150" t="s">
        <v>126</v>
      </c>
      <c r="C13" s="151" t="s">
        <v>129</v>
      </c>
      <c r="D13" s="152">
        <v>10</v>
      </c>
      <c r="E13" s="153"/>
      <c r="F13" s="154">
        <f t="shared" si="1"/>
        <v>0</v>
      </c>
      <c r="G13" s="155">
        <f t="shared" si="0"/>
        <v>0</v>
      </c>
      <c r="H13" s="156">
        <f t="shared" si="2"/>
        <v>0</v>
      </c>
      <c r="I13" s="151"/>
      <c r="J13" s="14"/>
    </row>
    <row r="14" spans="1:11" s="13" customFormat="1" ht="18" customHeight="1" x14ac:dyDescent="0.2">
      <c r="A14" s="149" t="s">
        <v>120</v>
      </c>
      <c r="B14" s="150" t="s">
        <v>127</v>
      </c>
      <c r="C14" s="151" t="s">
        <v>130</v>
      </c>
      <c r="D14" s="152">
        <v>200</v>
      </c>
      <c r="E14" s="153"/>
      <c r="F14" s="154">
        <f t="shared" si="1"/>
        <v>0</v>
      </c>
      <c r="G14" s="155">
        <f t="shared" si="0"/>
        <v>0</v>
      </c>
      <c r="H14" s="156">
        <f t="shared" si="2"/>
        <v>0</v>
      </c>
      <c r="I14" s="151"/>
      <c r="J14" s="14"/>
    </row>
    <row r="15" spans="1:11" s="13" customFormat="1" ht="28.5" x14ac:dyDescent="0.2">
      <c r="A15" s="149" t="s">
        <v>121</v>
      </c>
      <c r="B15" s="150" t="s">
        <v>128</v>
      </c>
      <c r="C15" s="151" t="s">
        <v>129</v>
      </c>
      <c r="D15" s="152">
        <v>200</v>
      </c>
      <c r="E15" s="153"/>
      <c r="F15" s="154">
        <f t="shared" si="1"/>
        <v>0</v>
      </c>
      <c r="G15" s="155">
        <f t="shared" si="0"/>
        <v>0</v>
      </c>
      <c r="H15" s="156">
        <f t="shared" si="2"/>
        <v>0</v>
      </c>
      <c r="I15" s="151"/>
      <c r="J15" s="14"/>
    </row>
    <row r="16" spans="1:11" ht="25.5" customHeight="1" x14ac:dyDescent="0.2">
      <c r="A16" s="124"/>
      <c r="B16" s="77"/>
      <c r="C16" s="194" t="s">
        <v>29</v>
      </c>
      <c r="D16" s="195"/>
      <c r="E16" s="195"/>
      <c r="F16" s="80">
        <f>ROUND(SUM(F8:F15),2)</f>
        <v>0</v>
      </c>
      <c r="G16" s="80">
        <f t="shared" ref="G16:H16" si="3">ROUND(SUM(G8:G15),2)</f>
        <v>10416.6</v>
      </c>
      <c r="H16" s="80">
        <f t="shared" si="3"/>
        <v>-10416.6</v>
      </c>
      <c r="I16" s="125"/>
      <c r="J16" s="2" t="e">
        <f>H16/F16</f>
        <v>#DIV/0!</v>
      </c>
      <c r="K16" s="1">
        <v>0.126079832309614</v>
      </c>
    </row>
    <row r="17" spans="1:16384" ht="25.5" customHeight="1" x14ac:dyDescent="0.2">
      <c r="A17" s="140" t="s">
        <v>13</v>
      </c>
      <c r="B17" s="141" t="s">
        <v>174</v>
      </c>
      <c r="C17" s="142"/>
      <c r="D17" s="143"/>
      <c r="E17" s="144"/>
      <c r="F17" s="145"/>
      <c r="G17" s="146"/>
      <c r="H17" s="147"/>
      <c r="I17" s="148"/>
      <c r="J17" s="140"/>
      <c r="K17" s="141"/>
      <c r="L17" s="142"/>
      <c r="M17" s="143"/>
      <c r="N17" s="144"/>
      <c r="O17" s="145"/>
      <c r="P17" s="146"/>
      <c r="Q17" s="147"/>
      <c r="R17" s="148"/>
      <c r="S17" s="140"/>
      <c r="T17" s="141"/>
      <c r="U17" s="142"/>
      <c r="V17" s="143"/>
      <c r="W17" s="144"/>
      <c r="X17" s="145"/>
      <c r="Y17" s="146"/>
      <c r="Z17" s="147"/>
      <c r="AA17" s="148"/>
      <c r="AB17" s="140"/>
      <c r="AC17" s="141"/>
      <c r="AD17" s="142"/>
      <c r="AE17" s="143"/>
      <c r="AF17" s="144"/>
      <c r="AG17" s="145"/>
      <c r="AH17" s="146"/>
      <c r="AI17" s="147"/>
      <c r="AJ17" s="148"/>
      <c r="AK17" s="140"/>
      <c r="AL17" s="141"/>
      <c r="AM17" s="142"/>
      <c r="AN17" s="143"/>
      <c r="AO17" s="144"/>
      <c r="AP17" s="145"/>
      <c r="AQ17" s="146"/>
      <c r="AR17" s="147"/>
      <c r="AS17" s="148"/>
      <c r="AT17" s="140"/>
      <c r="AU17" s="141"/>
      <c r="AV17" s="142"/>
      <c r="AW17" s="143"/>
      <c r="AX17" s="144"/>
      <c r="AY17" s="145"/>
      <c r="AZ17" s="146"/>
      <c r="BA17" s="147"/>
      <c r="BB17" s="148"/>
      <c r="BC17" s="140"/>
      <c r="BD17" s="141"/>
      <c r="BE17" s="142"/>
      <c r="BF17" s="143"/>
      <c r="BG17" s="144"/>
      <c r="BH17" s="145"/>
      <c r="BI17" s="146"/>
      <c r="BJ17" s="147"/>
      <c r="BK17" s="148"/>
      <c r="BL17" s="140"/>
      <c r="BM17" s="141"/>
      <c r="BN17" s="142"/>
      <c r="BO17" s="143"/>
      <c r="BP17" s="144"/>
      <c r="BQ17" s="145"/>
      <c r="BR17" s="146"/>
      <c r="BS17" s="147"/>
      <c r="BT17" s="148"/>
      <c r="BU17" s="140"/>
      <c r="BV17" s="141"/>
      <c r="BW17" s="142"/>
      <c r="BX17" s="143"/>
      <c r="BY17" s="144"/>
      <c r="BZ17" s="145"/>
      <c r="CA17" s="146"/>
      <c r="CB17" s="147"/>
      <c r="CC17" s="148"/>
      <c r="CD17" s="140"/>
      <c r="CE17" s="141"/>
      <c r="CF17" s="142"/>
      <c r="CG17" s="143"/>
      <c r="CH17" s="144"/>
      <c r="CI17" s="145"/>
      <c r="CJ17" s="146"/>
      <c r="CK17" s="147"/>
      <c r="CL17" s="148"/>
      <c r="CM17" s="140"/>
      <c r="CN17" s="141"/>
      <c r="CO17" s="142"/>
      <c r="CP17" s="143"/>
      <c r="CQ17" s="144"/>
      <c r="CR17" s="145"/>
      <c r="CS17" s="146"/>
      <c r="CT17" s="147"/>
      <c r="CU17" s="148"/>
      <c r="CV17" s="140"/>
      <c r="CW17" s="141"/>
      <c r="CX17" s="142"/>
      <c r="CY17" s="143"/>
      <c r="CZ17" s="144"/>
      <c r="DA17" s="145"/>
      <c r="DB17" s="146"/>
      <c r="DC17" s="147"/>
      <c r="DD17" s="148"/>
      <c r="DE17" s="140"/>
      <c r="DF17" s="141"/>
      <c r="DG17" s="142"/>
      <c r="DH17" s="143"/>
      <c r="DI17" s="144"/>
      <c r="DJ17" s="145"/>
      <c r="DK17" s="146"/>
      <c r="DL17" s="147"/>
      <c r="DM17" s="148"/>
      <c r="DN17" s="140"/>
      <c r="DO17" s="141"/>
      <c r="DP17" s="142"/>
      <c r="DQ17" s="143"/>
      <c r="DR17" s="144"/>
      <c r="DS17" s="145"/>
      <c r="DT17" s="146"/>
      <c r="DU17" s="147"/>
      <c r="DV17" s="148"/>
      <c r="DW17" s="140"/>
      <c r="DX17" s="141"/>
      <c r="DY17" s="142"/>
      <c r="DZ17" s="143"/>
      <c r="EA17" s="144"/>
      <c r="EB17" s="145"/>
      <c r="EC17" s="146"/>
      <c r="ED17" s="147"/>
      <c r="EE17" s="148"/>
      <c r="EF17" s="140"/>
      <c r="EG17" s="141"/>
      <c r="EH17" s="142"/>
      <c r="EI17" s="143"/>
      <c r="EJ17" s="144"/>
      <c r="EK17" s="145"/>
      <c r="EL17" s="146"/>
      <c r="EM17" s="147"/>
      <c r="EN17" s="148"/>
      <c r="EO17" s="140"/>
      <c r="EP17" s="141"/>
      <c r="EQ17" s="142"/>
      <c r="ER17" s="143"/>
      <c r="ES17" s="144"/>
      <c r="ET17" s="145"/>
      <c r="EU17" s="146"/>
      <c r="EV17" s="147"/>
      <c r="EW17" s="148"/>
      <c r="EX17" s="140"/>
      <c r="EY17" s="141"/>
      <c r="EZ17" s="142"/>
      <c r="FA17" s="143"/>
      <c r="FB17" s="144"/>
      <c r="FC17" s="145"/>
      <c r="FD17" s="146"/>
      <c r="FE17" s="147"/>
      <c r="FF17" s="148"/>
      <c r="FG17" s="140"/>
      <c r="FH17" s="141"/>
      <c r="FI17" s="142"/>
      <c r="FJ17" s="143"/>
      <c r="FK17" s="144"/>
      <c r="FL17" s="145"/>
      <c r="FM17" s="146"/>
      <c r="FN17" s="147"/>
      <c r="FO17" s="148"/>
      <c r="FP17" s="140"/>
      <c r="FQ17" s="141"/>
      <c r="FR17" s="142"/>
      <c r="FS17" s="143"/>
      <c r="FT17" s="144"/>
      <c r="FU17" s="145"/>
      <c r="FV17" s="146"/>
      <c r="FW17" s="147"/>
      <c r="FX17" s="148"/>
      <c r="FY17" s="140"/>
      <c r="FZ17" s="141"/>
      <c r="GA17" s="142"/>
      <c r="GB17" s="143"/>
      <c r="GC17" s="144"/>
      <c r="GD17" s="145"/>
      <c r="GE17" s="146"/>
      <c r="GF17" s="147"/>
      <c r="GG17" s="148"/>
      <c r="GH17" s="140"/>
      <c r="GI17" s="141"/>
      <c r="GJ17" s="142"/>
      <c r="GK17" s="143"/>
      <c r="GL17" s="144"/>
      <c r="GM17" s="145"/>
      <c r="GN17" s="146"/>
      <c r="GO17" s="147"/>
      <c r="GP17" s="148"/>
      <c r="GQ17" s="140"/>
      <c r="GR17" s="141"/>
      <c r="GS17" s="142"/>
      <c r="GT17" s="143"/>
      <c r="GU17" s="144"/>
      <c r="GV17" s="145"/>
      <c r="GW17" s="146"/>
      <c r="GX17" s="147"/>
      <c r="GY17" s="148"/>
      <c r="GZ17" s="140"/>
      <c r="HA17" s="141"/>
      <c r="HB17" s="142"/>
      <c r="HC17" s="143"/>
      <c r="HD17" s="144"/>
      <c r="HE17" s="145"/>
      <c r="HF17" s="146"/>
      <c r="HG17" s="147"/>
      <c r="HH17" s="148"/>
      <c r="HI17" s="140"/>
      <c r="HJ17" s="141"/>
      <c r="HK17" s="142"/>
      <c r="HL17" s="143"/>
      <c r="HM17" s="144"/>
      <c r="HN17" s="145"/>
      <c r="HO17" s="146"/>
      <c r="HP17" s="147"/>
      <c r="HQ17" s="148"/>
      <c r="HR17" s="140"/>
      <c r="HS17" s="141"/>
      <c r="HT17" s="142"/>
      <c r="HU17" s="143"/>
      <c r="HV17" s="144"/>
      <c r="HW17" s="145"/>
      <c r="HX17" s="146"/>
      <c r="HY17" s="147"/>
      <c r="HZ17" s="148"/>
      <c r="IA17" s="140"/>
      <c r="IB17" s="141"/>
      <c r="IC17" s="142"/>
      <c r="ID17" s="143"/>
      <c r="IE17" s="144"/>
      <c r="IF17" s="145"/>
      <c r="IG17" s="146"/>
      <c r="IH17" s="147"/>
      <c r="II17" s="148"/>
      <c r="IJ17" s="140"/>
      <c r="IK17" s="141"/>
      <c r="IL17" s="142"/>
      <c r="IM17" s="143"/>
      <c r="IN17" s="144"/>
      <c r="IO17" s="145"/>
      <c r="IP17" s="146"/>
      <c r="IQ17" s="147"/>
      <c r="IR17" s="148"/>
      <c r="IS17" s="140"/>
      <c r="IT17" s="141"/>
      <c r="IU17" s="142"/>
      <c r="IV17" s="143"/>
      <c r="IW17" s="144"/>
      <c r="IX17" s="145"/>
      <c r="IY17" s="146"/>
      <c r="IZ17" s="147"/>
      <c r="JA17" s="148"/>
      <c r="JB17" s="140"/>
      <c r="JC17" s="141"/>
      <c r="JD17" s="142"/>
      <c r="JE17" s="143"/>
      <c r="JF17" s="144"/>
      <c r="JG17" s="145"/>
      <c r="JH17" s="146"/>
      <c r="JI17" s="147"/>
      <c r="JJ17" s="148"/>
      <c r="JK17" s="140"/>
      <c r="JL17" s="141"/>
      <c r="JM17" s="142"/>
      <c r="JN17" s="143"/>
      <c r="JO17" s="144"/>
      <c r="JP17" s="145"/>
      <c r="JQ17" s="146"/>
      <c r="JR17" s="147"/>
      <c r="JS17" s="148"/>
      <c r="JT17" s="140"/>
      <c r="JU17" s="141"/>
      <c r="JV17" s="142"/>
      <c r="JW17" s="143"/>
      <c r="JX17" s="144"/>
      <c r="JY17" s="145"/>
      <c r="JZ17" s="146"/>
      <c r="KA17" s="147"/>
      <c r="KB17" s="148"/>
      <c r="KC17" s="140"/>
      <c r="KD17" s="141"/>
      <c r="KE17" s="142"/>
      <c r="KF17" s="143"/>
      <c r="KG17" s="144"/>
      <c r="KH17" s="145"/>
      <c r="KI17" s="146"/>
      <c r="KJ17" s="147"/>
      <c r="KK17" s="148"/>
      <c r="KL17" s="140"/>
      <c r="KM17" s="141"/>
      <c r="KN17" s="142"/>
      <c r="KO17" s="143"/>
      <c r="KP17" s="144"/>
      <c r="KQ17" s="145"/>
      <c r="KR17" s="146"/>
      <c r="KS17" s="147"/>
      <c r="KT17" s="148"/>
      <c r="KU17" s="140"/>
      <c r="KV17" s="141"/>
      <c r="KW17" s="142"/>
      <c r="KX17" s="143"/>
      <c r="KY17" s="144"/>
      <c r="KZ17" s="145"/>
      <c r="LA17" s="146"/>
      <c r="LB17" s="147"/>
      <c r="LC17" s="148"/>
      <c r="LD17" s="140"/>
      <c r="LE17" s="141"/>
      <c r="LF17" s="142"/>
      <c r="LG17" s="143"/>
      <c r="LH17" s="144"/>
      <c r="LI17" s="145"/>
      <c r="LJ17" s="146"/>
      <c r="LK17" s="147"/>
      <c r="LL17" s="148"/>
      <c r="LM17" s="140"/>
      <c r="LN17" s="141"/>
      <c r="LO17" s="142"/>
      <c r="LP17" s="143"/>
      <c r="LQ17" s="144"/>
      <c r="LR17" s="145"/>
      <c r="LS17" s="146"/>
      <c r="LT17" s="147"/>
      <c r="LU17" s="148"/>
      <c r="LV17" s="140"/>
      <c r="LW17" s="141"/>
      <c r="LX17" s="142"/>
      <c r="LY17" s="143"/>
      <c r="LZ17" s="144"/>
      <c r="MA17" s="145"/>
      <c r="MB17" s="146"/>
      <c r="MC17" s="147"/>
      <c r="MD17" s="148"/>
      <c r="ME17" s="140"/>
      <c r="MF17" s="141"/>
      <c r="MG17" s="142"/>
      <c r="MH17" s="143"/>
      <c r="MI17" s="144"/>
      <c r="MJ17" s="145"/>
      <c r="MK17" s="146"/>
      <c r="ML17" s="147"/>
      <c r="MM17" s="148"/>
      <c r="MN17" s="140"/>
      <c r="MO17" s="141"/>
      <c r="MP17" s="142"/>
      <c r="MQ17" s="143"/>
      <c r="MR17" s="144"/>
      <c r="MS17" s="145"/>
      <c r="MT17" s="146"/>
      <c r="MU17" s="147"/>
      <c r="MV17" s="148"/>
      <c r="MW17" s="140"/>
      <c r="MX17" s="141"/>
      <c r="MY17" s="142"/>
      <c r="MZ17" s="143"/>
      <c r="NA17" s="144"/>
      <c r="NB17" s="145"/>
      <c r="NC17" s="146"/>
      <c r="ND17" s="147"/>
      <c r="NE17" s="148"/>
      <c r="NF17" s="140"/>
      <c r="NG17" s="141"/>
      <c r="NH17" s="142"/>
      <c r="NI17" s="143"/>
      <c r="NJ17" s="144"/>
      <c r="NK17" s="145"/>
      <c r="NL17" s="146"/>
      <c r="NM17" s="147"/>
      <c r="NN17" s="148"/>
      <c r="NO17" s="140"/>
      <c r="NP17" s="141"/>
      <c r="NQ17" s="142"/>
      <c r="NR17" s="143"/>
      <c r="NS17" s="144"/>
      <c r="NT17" s="145"/>
      <c r="NU17" s="146"/>
      <c r="NV17" s="147"/>
      <c r="NW17" s="148"/>
      <c r="NX17" s="140"/>
      <c r="NY17" s="141"/>
      <c r="NZ17" s="142"/>
      <c r="OA17" s="143"/>
      <c r="OB17" s="144"/>
      <c r="OC17" s="145"/>
      <c r="OD17" s="146"/>
      <c r="OE17" s="147"/>
      <c r="OF17" s="148"/>
      <c r="OG17" s="140"/>
      <c r="OH17" s="141"/>
      <c r="OI17" s="142"/>
      <c r="OJ17" s="143"/>
      <c r="OK17" s="144"/>
      <c r="OL17" s="145"/>
      <c r="OM17" s="146"/>
      <c r="ON17" s="147"/>
      <c r="OO17" s="148"/>
      <c r="OP17" s="140"/>
      <c r="OQ17" s="141"/>
      <c r="OR17" s="142"/>
      <c r="OS17" s="143"/>
      <c r="OT17" s="144"/>
      <c r="OU17" s="145"/>
      <c r="OV17" s="146"/>
      <c r="OW17" s="147"/>
      <c r="OX17" s="148"/>
      <c r="OY17" s="140"/>
      <c r="OZ17" s="141"/>
      <c r="PA17" s="142"/>
      <c r="PB17" s="143"/>
      <c r="PC17" s="144"/>
      <c r="PD17" s="145"/>
      <c r="PE17" s="146"/>
      <c r="PF17" s="147"/>
      <c r="PG17" s="148"/>
      <c r="PH17" s="140"/>
      <c r="PI17" s="141"/>
      <c r="PJ17" s="142"/>
      <c r="PK17" s="143"/>
      <c r="PL17" s="144"/>
      <c r="PM17" s="145"/>
      <c r="PN17" s="146"/>
      <c r="PO17" s="147"/>
      <c r="PP17" s="148"/>
      <c r="PQ17" s="140"/>
      <c r="PR17" s="141"/>
      <c r="PS17" s="142"/>
      <c r="PT17" s="143"/>
      <c r="PU17" s="144"/>
      <c r="PV17" s="145"/>
      <c r="PW17" s="146"/>
      <c r="PX17" s="147"/>
      <c r="PY17" s="148"/>
      <c r="PZ17" s="140"/>
      <c r="QA17" s="141"/>
      <c r="QB17" s="142"/>
      <c r="QC17" s="143"/>
      <c r="QD17" s="144"/>
      <c r="QE17" s="145"/>
      <c r="QF17" s="146"/>
      <c r="QG17" s="147"/>
      <c r="QH17" s="148"/>
      <c r="QI17" s="140"/>
      <c r="QJ17" s="141"/>
      <c r="QK17" s="142"/>
      <c r="QL17" s="143"/>
      <c r="QM17" s="144"/>
      <c r="QN17" s="145"/>
      <c r="QO17" s="146"/>
      <c r="QP17" s="147"/>
      <c r="QQ17" s="148"/>
      <c r="QR17" s="140"/>
      <c r="QS17" s="141"/>
      <c r="QT17" s="142"/>
      <c r="QU17" s="143"/>
      <c r="QV17" s="144"/>
      <c r="QW17" s="145"/>
      <c r="QX17" s="146"/>
      <c r="QY17" s="147"/>
      <c r="QZ17" s="148"/>
      <c r="RA17" s="140"/>
      <c r="RB17" s="141"/>
      <c r="RC17" s="142"/>
      <c r="RD17" s="143"/>
      <c r="RE17" s="144"/>
      <c r="RF17" s="145"/>
      <c r="RG17" s="146"/>
      <c r="RH17" s="147"/>
      <c r="RI17" s="148"/>
      <c r="RJ17" s="140"/>
      <c r="RK17" s="141"/>
      <c r="RL17" s="142"/>
      <c r="RM17" s="143"/>
      <c r="RN17" s="144"/>
      <c r="RO17" s="145"/>
      <c r="RP17" s="146"/>
      <c r="RQ17" s="147"/>
      <c r="RR17" s="148"/>
      <c r="RS17" s="140"/>
      <c r="RT17" s="141"/>
      <c r="RU17" s="142"/>
      <c r="RV17" s="143"/>
      <c r="RW17" s="144"/>
      <c r="RX17" s="145"/>
      <c r="RY17" s="146"/>
      <c r="RZ17" s="147"/>
      <c r="SA17" s="148"/>
      <c r="SB17" s="140"/>
      <c r="SC17" s="141"/>
      <c r="SD17" s="142"/>
      <c r="SE17" s="143"/>
      <c r="SF17" s="144"/>
      <c r="SG17" s="145"/>
      <c r="SH17" s="146"/>
      <c r="SI17" s="147"/>
      <c r="SJ17" s="148"/>
      <c r="SK17" s="140"/>
      <c r="SL17" s="141"/>
      <c r="SM17" s="142"/>
      <c r="SN17" s="143"/>
      <c r="SO17" s="144"/>
      <c r="SP17" s="145"/>
      <c r="SQ17" s="146"/>
      <c r="SR17" s="147"/>
      <c r="SS17" s="148"/>
      <c r="ST17" s="140"/>
      <c r="SU17" s="141"/>
      <c r="SV17" s="142"/>
      <c r="SW17" s="143"/>
      <c r="SX17" s="144"/>
      <c r="SY17" s="145"/>
      <c r="SZ17" s="146"/>
      <c r="TA17" s="147"/>
      <c r="TB17" s="148"/>
      <c r="TC17" s="140"/>
      <c r="TD17" s="141"/>
      <c r="TE17" s="142"/>
      <c r="TF17" s="143"/>
      <c r="TG17" s="144"/>
      <c r="TH17" s="145"/>
      <c r="TI17" s="146"/>
      <c r="TJ17" s="147"/>
      <c r="TK17" s="148"/>
      <c r="TL17" s="140"/>
      <c r="TM17" s="141"/>
      <c r="TN17" s="142"/>
      <c r="TO17" s="143"/>
      <c r="TP17" s="144"/>
      <c r="TQ17" s="145"/>
      <c r="TR17" s="146"/>
      <c r="TS17" s="147"/>
      <c r="TT17" s="148"/>
      <c r="TU17" s="140"/>
      <c r="TV17" s="141"/>
      <c r="TW17" s="142"/>
      <c r="TX17" s="143"/>
      <c r="TY17" s="144"/>
      <c r="TZ17" s="145"/>
      <c r="UA17" s="146"/>
      <c r="UB17" s="147"/>
      <c r="UC17" s="148"/>
      <c r="UD17" s="140"/>
      <c r="UE17" s="141"/>
      <c r="UF17" s="142"/>
      <c r="UG17" s="143"/>
      <c r="UH17" s="144"/>
      <c r="UI17" s="145"/>
      <c r="UJ17" s="146"/>
      <c r="UK17" s="147"/>
      <c r="UL17" s="148"/>
      <c r="UM17" s="140"/>
      <c r="UN17" s="141"/>
      <c r="UO17" s="142"/>
      <c r="UP17" s="143"/>
      <c r="UQ17" s="144"/>
      <c r="UR17" s="145"/>
      <c r="US17" s="146"/>
      <c r="UT17" s="147"/>
      <c r="UU17" s="148"/>
      <c r="UV17" s="140"/>
      <c r="UW17" s="141"/>
      <c r="UX17" s="142"/>
      <c r="UY17" s="143"/>
      <c r="UZ17" s="144"/>
      <c r="VA17" s="145"/>
      <c r="VB17" s="146"/>
      <c r="VC17" s="147"/>
      <c r="VD17" s="148"/>
      <c r="VE17" s="140"/>
      <c r="VF17" s="141"/>
      <c r="VG17" s="142"/>
      <c r="VH17" s="143"/>
      <c r="VI17" s="144"/>
      <c r="VJ17" s="145"/>
      <c r="VK17" s="146"/>
      <c r="VL17" s="147"/>
      <c r="VM17" s="148"/>
      <c r="VN17" s="140"/>
      <c r="VO17" s="141"/>
      <c r="VP17" s="142"/>
      <c r="VQ17" s="143"/>
      <c r="VR17" s="144"/>
      <c r="VS17" s="145"/>
      <c r="VT17" s="146"/>
      <c r="VU17" s="147"/>
      <c r="VV17" s="148"/>
      <c r="VW17" s="140"/>
      <c r="VX17" s="141"/>
      <c r="VY17" s="142"/>
      <c r="VZ17" s="143"/>
      <c r="WA17" s="144"/>
      <c r="WB17" s="145"/>
      <c r="WC17" s="146"/>
      <c r="WD17" s="147"/>
      <c r="WE17" s="148"/>
      <c r="WF17" s="140"/>
      <c r="WG17" s="141"/>
      <c r="WH17" s="142"/>
      <c r="WI17" s="143"/>
      <c r="WJ17" s="144"/>
      <c r="WK17" s="145"/>
      <c r="WL17" s="146"/>
      <c r="WM17" s="147"/>
      <c r="WN17" s="148"/>
      <c r="WO17" s="140"/>
      <c r="WP17" s="141"/>
      <c r="WQ17" s="142"/>
      <c r="WR17" s="143"/>
      <c r="WS17" s="144"/>
      <c r="WT17" s="145"/>
      <c r="WU17" s="146"/>
      <c r="WV17" s="147"/>
      <c r="WW17" s="148"/>
      <c r="WX17" s="140"/>
      <c r="WY17" s="141"/>
      <c r="WZ17" s="142"/>
      <c r="XA17" s="143"/>
      <c r="XB17" s="144"/>
      <c r="XC17" s="145"/>
      <c r="XD17" s="146"/>
      <c r="XE17" s="147"/>
      <c r="XF17" s="148"/>
      <c r="XG17" s="140"/>
      <c r="XH17" s="141"/>
      <c r="XI17" s="142"/>
      <c r="XJ17" s="143"/>
      <c r="XK17" s="144"/>
      <c r="XL17" s="145"/>
      <c r="XM17" s="146"/>
      <c r="XN17" s="147"/>
      <c r="XO17" s="148"/>
      <c r="XP17" s="140"/>
      <c r="XQ17" s="141"/>
      <c r="XR17" s="142"/>
      <c r="XS17" s="143"/>
      <c r="XT17" s="144"/>
      <c r="XU17" s="145"/>
      <c r="XV17" s="146"/>
      <c r="XW17" s="147"/>
      <c r="XX17" s="148"/>
      <c r="XY17" s="140"/>
      <c r="XZ17" s="141"/>
      <c r="YA17" s="142"/>
      <c r="YB17" s="143"/>
      <c r="YC17" s="144"/>
      <c r="YD17" s="145"/>
      <c r="YE17" s="146"/>
      <c r="YF17" s="147"/>
      <c r="YG17" s="148"/>
      <c r="YH17" s="140"/>
      <c r="YI17" s="141"/>
      <c r="YJ17" s="142"/>
      <c r="YK17" s="143"/>
      <c r="YL17" s="144"/>
      <c r="YM17" s="145"/>
      <c r="YN17" s="146"/>
      <c r="YO17" s="147"/>
      <c r="YP17" s="148"/>
      <c r="YQ17" s="140"/>
      <c r="YR17" s="141"/>
      <c r="YS17" s="142"/>
      <c r="YT17" s="143"/>
      <c r="YU17" s="144"/>
      <c r="YV17" s="145"/>
      <c r="YW17" s="146"/>
      <c r="YX17" s="147"/>
      <c r="YY17" s="148"/>
      <c r="YZ17" s="140"/>
      <c r="ZA17" s="141"/>
      <c r="ZB17" s="142"/>
      <c r="ZC17" s="143"/>
      <c r="ZD17" s="144"/>
      <c r="ZE17" s="145"/>
      <c r="ZF17" s="146"/>
      <c r="ZG17" s="147"/>
      <c r="ZH17" s="148"/>
      <c r="ZI17" s="140"/>
      <c r="ZJ17" s="141"/>
      <c r="ZK17" s="142"/>
      <c r="ZL17" s="143"/>
      <c r="ZM17" s="144"/>
      <c r="ZN17" s="145"/>
      <c r="ZO17" s="146"/>
      <c r="ZP17" s="147"/>
      <c r="ZQ17" s="148"/>
      <c r="ZR17" s="140"/>
      <c r="ZS17" s="141"/>
      <c r="ZT17" s="142"/>
      <c r="ZU17" s="143"/>
      <c r="ZV17" s="144"/>
      <c r="ZW17" s="145"/>
      <c r="ZX17" s="146"/>
      <c r="ZY17" s="147"/>
      <c r="ZZ17" s="148"/>
      <c r="AAA17" s="140"/>
      <c r="AAB17" s="141"/>
      <c r="AAC17" s="142"/>
      <c r="AAD17" s="143"/>
      <c r="AAE17" s="144"/>
      <c r="AAF17" s="145"/>
      <c r="AAG17" s="146"/>
      <c r="AAH17" s="147"/>
      <c r="AAI17" s="148"/>
      <c r="AAJ17" s="140"/>
      <c r="AAK17" s="141"/>
      <c r="AAL17" s="142"/>
      <c r="AAM17" s="143"/>
      <c r="AAN17" s="144"/>
      <c r="AAO17" s="145"/>
      <c r="AAP17" s="146"/>
      <c r="AAQ17" s="147"/>
      <c r="AAR17" s="148"/>
      <c r="AAS17" s="140"/>
      <c r="AAT17" s="141"/>
      <c r="AAU17" s="142"/>
      <c r="AAV17" s="143"/>
      <c r="AAW17" s="144"/>
      <c r="AAX17" s="145"/>
      <c r="AAY17" s="146"/>
      <c r="AAZ17" s="147"/>
      <c r="ABA17" s="148"/>
      <c r="ABB17" s="140"/>
      <c r="ABC17" s="141"/>
      <c r="ABD17" s="142"/>
      <c r="ABE17" s="143"/>
      <c r="ABF17" s="144"/>
      <c r="ABG17" s="145"/>
      <c r="ABH17" s="146"/>
      <c r="ABI17" s="147"/>
      <c r="ABJ17" s="148"/>
      <c r="ABK17" s="140"/>
      <c r="ABL17" s="141"/>
      <c r="ABM17" s="142"/>
      <c r="ABN17" s="143"/>
      <c r="ABO17" s="144"/>
      <c r="ABP17" s="145"/>
      <c r="ABQ17" s="146"/>
      <c r="ABR17" s="147"/>
      <c r="ABS17" s="148"/>
      <c r="ABT17" s="140"/>
      <c r="ABU17" s="141"/>
      <c r="ABV17" s="142"/>
      <c r="ABW17" s="143"/>
      <c r="ABX17" s="144"/>
      <c r="ABY17" s="145"/>
      <c r="ABZ17" s="146"/>
      <c r="ACA17" s="147"/>
      <c r="ACB17" s="148"/>
      <c r="ACC17" s="140"/>
      <c r="ACD17" s="141"/>
      <c r="ACE17" s="142"/>
      <c r="ACF17" s="143"/>
      <c r="ACG17" s="144"/>
      <c r="ACH17" s="145"/>
      <c r="ACI17" s="146"/>
      <c r="ACJ17" s="147"/>
      <c r="ACK17" s="148"/>
      <c r="ACL17" s="140"/>
      <c r="ACM17" s="141"/>
      <c r="ACN17" s="142"/>
      <c r="ACO17" s="143"/>
      <c r="ACP17" s="144"/>
      <c r="ACQ17" s="145"/>
      <c r="ACR17" s="146"/>
      <c r="ACS17" s="147"/>
      <c r="ACT17" s="148"/>
      <c r="ACU17" s="140"/>
      <c r="ACV17" s="141"/>
      <c r="ACW17" s="142"/>
      <c r="ACX17" s="143"/>
      <c r="ACY17" s="144"/>
      <c r="ACZ17" s="145"/>
      <c r="ADA17" s="146"/>
      <c r="ADB17" s="147"/>
      <c r="ADC17" s="148"/>
      <c r="ADD17" s="140"/>
      <c r="ADE17" s="141"/>
      <c r="ADF17" s="142"/>
      <c r="ADG17" s="143"/>
      <c r="ADH17" s="144"/>
      <c r="ADI17" s="145"/>
      <c r="ADJ17" s="146"/>
      <c r="ADK17" s="147"/>
      <c r="ADL17" s="148"/>
      <c r="ADM17" s="140"/>
      <c r="ADN17" s="141"/>
      <c r="ADO17" s="142"/>
      <c r="ADP17" s="143"/>
      <c r="ADQ17" s="144"/>
      <c r="ADR17" s="145"/>
      <c r="ADS17" s="146"/>
      <c r="ADT17" s="147"/>
      <c r="ADU17" s="148"/>
      <c r="ADV17" s="140"/>
      <c r="ADW17" s="141"/>
      <c r="ADX17" s="142"/>
      <c r="ADY17" s="143"/>
      <c r="ADZ17" s="144"/>
      <c r="AEA17" s="145"/>
      <c r="AEB17" s="146"/>
      <c r="AEC17" s="147"/>
      <c r="AED17" s="148"/>
      <c r="AEE17" s="140"/>
      <c r="AEF17" s="141"/>
      <c r="AEG17" s="142"/>
      <c r="AEH17" s="143"/>
      <c r="AEI17" s="144"/>
      <c r="AEJ17" s="145"/>
      <c r="AEK17" s="146"/>
      <c r="AEL17" s="147"/>
      <c r="AEM17" s="148"/>
      <c r="AEN17" s="140"/>
      <c r="AEO17" s="141"/>
      <c r="AEP17" s="142"/>
      <c r="AEQ17" s="143"/>
      <c r="AER17" s="144"/>
      <c r="AES17" s="145"/>
      <c r="AET17" s="146"/>
      <c r="AEU17" s="147"/>
      <c r="AEV17" s="148"/>
      <c r="AEW17" s="140"/>
      <c r="AEX17" s="141"/>
      <c r="AEY17" s="142"/>
      <c r="AEZ17" s="143"/>
      <c r="AFA17" s="144"/>
      <c r="AFB17" s="145"/>
      <c r="AFC17" s="146"/>
      <c r="AFD17" s="147"/>
      <c r="AFE17" s="148"/>
      <c r="AFF17" s="140"/>
      <c r="AFG17" s="141"/>
      <c r="AFH17" s="142"/>
      <c r="AFI17" s="143"/>
      <c r="AFJ17" s="144"/>
      <c r="AFK17" s="145"/>
      <c r="AFL17" s="146"/>
      <c r="AFM17" s="147"/>
      <c r="AFN17" s="148"/>
      <c r="AFO17" s="140"/>
      <c r="AFP17" s="141"/>
      <c r="AFQ17" s="142"/>
      <c r="AFR17" s="143"/>
      <c r="AFS17" s="144"/>
      <c r="AFT17" s="145"/>
      <c r="AFU17" s="146"/>
      <c r="AFV17" s="147"/>
      <c r="AFW17" s="148"/>
      <c r="AFX17" s="140"/>
      <c r="AFY17" s="141"/>
      <c r="AFZ17" s="142"/>
      <c r="AGA17" s="143"/>
      <c r="AGB17" s="144"/>
      <c r="AGC17" s="145"/>
      <c r="AGD17" s="146"/>
      <c r="AGE17" s="147"/>
      <c r="AGF17" s="148"/>
      <c r="AGG17" s="140"/>
      <c r="AGH17" s="141"/>
      <c r="AGI17" s="142"/>
      <c r="AGJ17" s="143"/>
      <c r="AGK17" s="144"/>
      <c r="AGL17" s="145"/>
      <c r="AGM17" s="146"/>
      <c r="AGN17" s="147"/>
      <c r="AGO17" s="148"/>
      <c r="AGP17" s="140"/>
      <c r="AGQ17" s="141"/>
      <c r="AGR17" s="142"/>
      <c r="AGS17" s="143"/>
      <c r="AGT17" s="144"/>
      <c r="AGU17" s="145"/>
      <c r="AGV17" s="146"/>
      <c r="AGW17" s="147"/>
      <c r="AGX17" s="148"/>
      <c r="AGY17" s="140"/>
      <c r="AGZ17" s="141"/>
      <c r="AHA17" s="142"/>
      <c r="AHB17" s="143"/>
      <c r="AHC17" s="144"/>
      <c r="AHD17" s="145"/>
      <c r="AHE17" s="146"/>
      <c r="AHF17" s="147"/>
      <c r="AHG17" s="148"/>
      <c r="AHH17" s="140"/>
      <c r="AHI17" s="141"/>
      <c r="AHJ17" s="142"/>
      <c r="AHK17" s="143"/>
      <c r="AHL17" s="144"/>
      <c r="AHM17" s="145"/>
      <c r="AHN17" s="146"/>
      <c r="AHO17" s="147"/>
      <c r="AHP17" s="148"/>
      <c r="AHQ17" s="140"/>
      <c r="AHR17" s="141"/>
      <c r="AHS17" s="142"/>
      <c r="AHT17" s="143"/>
      <c r="AHU17" s="144"/>
      <c r="AHV17" s="145"/>
      <c r="AHW17" s="146"/>
      <c r="AHX17" s="147"/>
      <c r="AHY17" s="148"/>
      <c r="AHZ17" s="140"/>
      <c r="AIA17" s="141"/>
      <c r="AIB17" s="142"/>
      <c r="AIC17" s="143"/>
      <c r="AID17" s="144"/>
      <c r="AIE17" s="145"/>
      <c r="AIF17" s="146"/>
      <c r="AIG17" s="147"/>
      <c r="AIH17" s="148"/>
      <c r="AII17" s="140"/>
      <c r="AIJ17" s="141"/>
      <c r="AIK17" s="142"/>
      <c r="AIL17" s="143"/>
      <c r="AIM17" s="144"/>
      <c r="AIN17" s="145"/>
      <c r="AIO17" s="146"/>
      <c r="AIP17" s="147"/>
      <c r="AIQ17" s="148"/>
      <c r="AIR17" s="140"/>
      <c r="AIS17" s="141"/>
      <c r="AIT17" s="142"/>
      <c r="AIU17" s="143"/>
      <c r="AIV17" s="144"/>
      <c r="AIW17" s="145"/>
      <c r="AIX17" s="146"/>
      <c r="AIY17" s="147"/>
      <c r="AIZ17" s="148"/>
      <c r="AJA17" s="140"/>
      <c r="AJB17" s="141"/>
      <c r="AJC17" s="142"/>
      <c r="AJD17" s="143"/>
      <c r="AJE17" s="144"/>
      <c r="AJF17" s="145"/>
      <c r="AJG17" s="146"/>
      <c r="AJH17" s="147"/>
      <c r="AJI17" s="148"/>
      <c r="AJJ17" s="140"/>
      <c r="AJK17" s="141"/>
      <c r="AJL17" s="142"/>
      <c r="AJM17" s="143"/>
      <c r="AJN17" s="144"/>
      <c r="AJO17" s="145"/>
      <c r="AJP17" s="146"/>
      <c r="AJQ17" s="147"/>
      <c r="AJR17" s="148"/>
      <c r="AJS17" s="140"/>
      <c r="AJT17" s="141"/>
      <c r="AJU17" s="142"/>
      <c r="AJV17" s="143"/>
      <c r="AJW17" s="144"/>
      <c r="AJX17" s="145"/>
      <c r="AJY17" s="146"/>
      <c r="AJZ17" s="147"/>
      <c r="AKA17" s="148"/>
      <c r="AKB17" s="140"/>
      <c r="AKC17" s="141"/>
      <c r="AKD17" s="142"/>
      <c r="AKE17" s="143"/>
      <c r="AKF17" s="144"/>
      <c r="AKG17" s="145"/>
      <c r="AKH17" s="146"/>
      <c r="AKI17" s="147"/>
      <c r="AKJ17" s="148"/>
      <c r="AKK17" s="140"/>
      <c r="AKL17" s="141"/>
      <c r="AKM17" s="142"/>
      <c r="AKN17" s="143"/>
      <c r="AKO17" s="144"/>
      <c r="AKP17" s="145"/>
      <c r="AKQ17" s="146"/>
      <c r="AKR17" s="147"/>
      <c r="AKS17" s="148"/>
      <c r="AKT17" s="140"/>
      <c r="AKU17" s="141"/>
      <c r="AKV17" s="142"/>
      <c r="AKW17" s="143"/>
      <c r="AKX17" s="144"/>
      <c r="AKY17" s="145"/>
      <c r="AKZ17" s="146"/>
      <c r="ALA17" s="147"/>
      <c r="ALB17" s="148"/>
      <c r="ALC17" s="140"/>
      <c r="ALD17" s="141"/>
      <c r="ALE17" s="142"/>
      <c r="ALF17" s="143"/>
      <c r="ALG17" s="144"/>
      <c r="ALH17" s="145"/>
      <c r="ALI17" s="146"/>
      <c r="ALJ17" s="147"/>
      <c r="ALK17" s="148"/>
      <c r="ALL17" s="140"/>
      <c r="ALM17" s="141"/>
      <c r="ALN17" s="142"/>
      <c r="ALO17" s="143"/>
      <c r="ALP17" s="144"/>
      <c r="ALQ17" s="145"/>
      <c r="ALR17" s="146"/>
      <c r="ALS17" s="147"/>
      <c r="ALT17" s="148"/>
      <c r="ALU17" s="140"/>
      <c r="ALV17" s="141"/>
      <c r="ALW17" s="142"/>
      <c r="ALX17" s="143"/>
      <c r="ALY17" s="144"/>
      <c r="ALZ17" s="145"/>
      <c r="AMA17" s="146"/>
      <c r="AMB17" s="147"/>
      <c r="AMC17" s="148"/>
      <c r="AMD17" s="140"/>
      <c r="AME17" s="141"/>
      <c r="AMF17" s="142"/>
      <c r="AMG17" s="143"/>
      <c r="AMH17" s="144"/>
      <c r="AMI17" s="145"/>
      <c r="AMJ17" s="146"/>
      <c r="AMK17" s="147"/>
      <c r="AML17" s="148"/>
      <c r="AMM17" s="140"/>
      <c r="AMN17" s="141"/>
      <c r="AMO17" s="142"/>
      <c r="AMP17" s="143"/>
      <c r="AMQ17" s="144"/>
      <c r="AMR17" s="145"/>
      <c r="AMS17" s="146"/>
      <c r="AMT17" s="147"/>
      <c r="AMU17" s="148"/>
      <c r="AMV17" s="140"/>
      <c r="AMW17" s="141"/>
      <c r="AMX17" s="142"/>
      <c r="AMY17" s="143"/>
      <c r="AMZ17" s="144"/>
      <c r="ANA17" s="145"/>
      <c r="ANB17" s="146"/>
      <c r="ANC17" s="147"/>
      <c r="AND17" s="148"/>
      <c r="ANE17" s="140"/>
      <c r="ANF17" s="141"/>
      <c r="ANG17" s="142"/>
      <c r="ANH17" s="143"/>
      <c r="ANI17" s="144"/>
      <c r="ANJ17" s="145"/>
      <c r="ANK17" s="146"/>
      <c r="ANL17" s="147"/>
      <c r="ANM17" s="148"/>
      <c r="ANN17" s="140"/>
      <c r="ANO17" s="141"/>
      <c r="ANP17" s="142"/>
      <c r="ANQ17" s="143"/>
      <c r="ANR17" s="144"/>
      <c r="ANS17" s="145"/>
      <c r="ANT17" s="146"/>
      <c r="ANU17" s="147"/>
      <c r="ANV17" s="148"/>
      <c r="ANW17" s="140"/>
      <c r="ANX17" s="141"/>
      <c r="ANY17" s="142"/>
      <c r="ANZ17" s="143"/>
      <c r="AOA17" s="144"/>
      <c r="AOB17" s="145"/>
      <c r="AOC17" s="146"/>
      <c r="AOD17" s="147"/>
      <c r="AOE17" s="148"/>
      <c r="AOF17" s="140"/>
      <c r="AOG17" s="141"/>
      <c r="AOH17" s="142"/>
      <c r="AOI17" s="143"/>
      <c r="AOJ17" s="144"/>
      <c r="AOK17" s="145"/>
      <c r="AOL17" s="146"/>
      <c r="AOM17" s="147"/>
      <c r="AON17" s="148"/>
      <c r="AOO17" s="140"/>
      <c r="AOP17" s="141"/>
      <c r="AOQ17" s="142"/>
      <c r="AOR17" s="143"/>
      <c r="AOS17" s="144"/>
      <c r="AOT17" s="145"/>
      <c r="AOU17" s="146"/>
      <c r="AOV17" s="147"/>
      <c r="AOW17" s="148"/>
      <c r="AOX17" s="140"/>
      <c r="AOY17" s="141"/>
      <c r="AOZ17" s="142"/>
      <c r="APA17" s="143"/>
      <c r="APB17" s="144"/>
      <c r="APC17" s="145"/>
      <c r="APD17" s="146"/>
      <c r="APE17" s="147"/>
      <c r="APF17" s="148"/>
      <c r="APG17" s="140"/>
      <c r="APH17" s="141"/>
      <c r="API17" s="142"/>
      <c r="APJ17" s="143"/>
      <c r="APK17" s="144"/>
      <c r="APL17" s="145"/>
      <c r="APM17" s="146"/>
      <c r="APN17" s="147"/>
      <c r="APO17" s="148"/>
      <c r="APP17" s="140"/>
      <c r="APQ17" s="141"/>
      <c r="APR17" s="142"/>
      <c r="APS17" s="143"/>
      <c r="APT17" s="144"/>
      <c r="APU17" s="145"/>
      <c r="APV17" s="146"/>
      <c r="APW17" s="147"/>
      <c r="APX17" s="148"/>
      <c r="APY17" s="140"/>
      <c r="APZ17" s="141"/>
      <c r="AQA17" s="142"/>
      <c r="AQB17" s="143"/>
      <c r="AQC17" s="144"/>
      <c r="AQD17" s="145"/>
      <c r="AQE17" s="146"/>
      <c r="AQF17" s="147"/>
      <c r="AQG17" s="148"/>
      <c r="AQH17" s="140"/>
      <c r="AQI17" s="141"/>
      <c r="AQJ17" s="142"/>
      <c r="AQK17" s="143"/>
      <c r="AQL17" s="144"/>
      <c r="AQM17" s="145"/>
      <c r="AQN17" s="146"/>
      <c r="AQO17" s="147"/>
      <c r="AQP17" s="148"/>
      <c r="AQQ17" s="140"/>
      <c r="AQR17" s="141"/>
      <c r="AQS17" s="142"/>
      <c r="AQT17" s="143"/>
      <c r="AQU17" s="144"/>
      <c r="AQV17" s="145"/>
      <c r="AQW17" s="146"/>
      <c r="AQX17" s="147"/>
      <c r="AQY17" s="148"/>
      <c r="AQZ17" s="140"/>
      <c r="ARA17" s="141"/>
      <c r="ARB17" s="142"/>
      <c r="ARC17" s="143"/>
      <c r="ARD17" s="144"/>
      <c r="ARE17" s="145"/>
      <c r="ARF17" s="146"/>
      <c r="ARG17" s="147"/>
      <c r="ARH17" s="148"/>
      <c r="ARI17" s="140"/>
      <c r="ARJ17" s="141"/>
      <c r="ARK17" s="142"/>
      <c r="ARL17" s="143"/>
      <c r="ARM17" s="144"/>
      <c r="ARN17" s="145"/>
      <c r="ARO17" s="146"/>
      <c r="ARP17" s="147"/>
      <c r="ARQ17" s="148"/>
      <c r="ARR17" s="140"/>
      <c r="ARS17" s="141"/>
      <c r="ART17" s="142"/>
      <c r="ARU17" s="143"/>
      <c r="ARV17" s="144"/>
      <c r="ARW17" s="145"/>
      <c r="ARX17" s="146"/>
      <c r="ARY17" s="147"/>
      <c r="ARZ17" s="148"/>
      <c r="ASA17" s="140"/>
      <c r="ASB17" s="141"/>
      <c r="ASC17" s="142"/>
      <c r="ASD17" s="143"/>
      <c r="ASE17" s="144"/>
      <c r="ASF17" s="145"/>
      <c r="ASG17" s="146"/>
      <c r="ASH17" s="147"/>
      <c r="ASI17" s="148"/>
      <c r="ASJ17" s="140"/>
      <c r="ASK17" s="141"/>
      <c r="ASL17" s="142"/>
      <c r="ASM17" s="143"/>
      <c r="ASN17" s="144"/>
      <c r="ASO17" s="145"/>
      <c r="ASP17" s="146"/>
      <c r="ASQ17" s="147"/>
      <c r="ASR17" s="148"/>
      <c r="ASS17" s="140"/>
      <c r="AST17" s="141"/>
      <c r="ASU17" s="142"/>
      <c r="ASV17" s="143"/>
      <c r="ASW17" s="144"/>
      <c r="ASX17" s="145"/>
      <c r="ASY17" s="146"/>
      <c r="ASZ17" s="147"/>
      <c r="ATA17" s="148"/>
      <c r="ATB17" s="140"/>
      <c r="ATC17" s="141"/>
      <c r="ATD17" s="142"/>
      <c r="ATE17" s="143"/>
      <c r="ATF17" s="144"/>
      <c r="ATG17" s="145"/>
      <c r="ATH17" s="146"/>
      <c r="ATI17" s="147"/>
      <c r="ATJ17" s="148"/>
      <c r="ATK17" s="140"/>
      <c r="ATL17" s="141"/>
      <c r="ATM17" s="142"/>
      <c r="ATN17" s="143"/>
      <c r="ATO17" s="144"/>
      <c r="ATP17" s="145"/>
      <c r="ATQ17" s="146"/>
      <c r="ATR17" s="147"/>
      <c r="ATS17" s="148"/>
      <c r="ATT17" s="140"/>
      <c r="ATU17" s="141"/>
      <c r="ATV17" s="142"/>
      <c r="ATW17" s="143"/>
      <c r="ATX17" s="144"/>
      <c r="ATY17" s="145"/>
      <c r="ATZ17" s="146"/>
      <c r="AUA17" s="147"/>
      <c r="AUB17" s="148"/>
      <c r="AUC17" s="140"/>
      <c r="AUD17" s="141"/>
      <c r="AUE17" s="142"/>
      <c r="AUF17" s="143"/>
      <c r="AUG17" s="144"/>
      <c r="AUH17" s="145"/>
      <c r="AUI17" s="146"/>
      <c r="AUJ17" s="147"/>
      <c r="AUK17" s="148"/>
      <c r="AUL17" s="140"/>
      <c r="AUM17" s="141"/>
      <c r="AUN17" s="142"/>
      <c r="AUO17" s="143"/>
      <c r="AUP17" s="144"/>
      <c r="AUQ17" s="145"/>
      <c r="AUR17" s="146"/>
      <c r="AUS17" s="147"/>
      <c r="AUT17" s="148"/>
      <c r="AUU17" s="140"/>
      <c r="AUV17" s="141"/>
      <c r="AUW17" s="142"/>
      <c r="AUX17" s="143"/>
      <c r="AUY17" s="144"/>
      <c r="AUZ17" s="145"/>
      <c r="AVA17" s="146"/>
      <c r="AVB17" s="147"/>
      <c r="AVC17" s="148"/>
      <c r="AVD17" s="140"/>
      <c r="AVE17" s="141"/>
      <c r="AVF17" s="142"/>
      <c r="AVG17" s="143"/>
      <c r="AVH17" s="144"/>
      <c r="AVI17" s="145"/>
      <c r="AVJ17" s="146"/>
      <c r="AVK17" s="147"/>
      <c r="AVL17" s="148"/>
      <c r="AVM17" s="140"/>
      <c r="AVN17" s="141"/>
      <c r="AVO17" s="142"/>
      <c r="AVP17" s="143"/>
      <c r="AVQ17" s="144"/>
      <c r="AVR17" s="145"/>
      <c r="AVS17" s="146"/>
      <c r="AVT17" s="147"/>
      <c r="AVU17" s="148"/>
      <c r="AVV17" s="140"/>
      <c r="AVW17" s="141"/>
      <c r="AVX17" s="142"/>
      <c r="AVY17" s="143"/>
      <c r="AVZ17" s="144"/>
      <c r="AWA17" s="145"/>
      <c r="AWB17" s="146"/>
      <c r="AWC17" s="147"/>
      <c r="AWD17" s="148"/>
      <c r="AWE17" s="140"/>
      <c r="AWF17" s="141"/>
      <c r="AWG17" s="142"/>
      <c r="AWH17" s="143"/>
      <c r="AWI17" s="144"/>
      <c r="AWJ17" s="145"/>
      <c r="AWK17" s="146"/>
      <c r="AWL17" s="147"/>
      <c r="AWM17" s="148"/>
      <c r="AWN17" s="140"/>
      <c r="AWO17" s="141"/>
      <c r="AWP17" s="142"/>
      <c r="AWQ17" s="143"/>
      <c r="AWR17" s="144"/>
      <c r="AWS17" s="145"/>
      <c r="AWT17" s="146"/>
      <c r="AWU17" s="147"/>
      <c r="AWV17" s="148"/>
      <c r="AWW17" s="140"/>
      <c r="AWX17" s="141"/>
      <c r="AWY17" s="142"/>
      <c r="AWZ17" s="143"/>
      <c r="AXA17" s="144"/>
      <c r="AXB17" s="145"/>
      <c r="AXC17" s="146"/>
      <c r="AXD17" s="147"/>
      <c r="AXE17" s="148"/>
      <c r="AXF17" s="140"/>
      <c r="AXG17" s="141"/>
      <c r="AXH17" s="142"/>
      <c r="AXI17" s="143"/>
      <c r="AXJ17" s="144"/>
      <c r="AXK17" s="145"/>
      <c r="AXL17" s="146"/>
      <c r="AXM17" s="147"/>
      <c r="AXN17" s="148"/>
      <c r="AXO17" s="140"/>
      <c r="AXP17" s="141"/>
      <c r="AXQ17" s="142"/>
      <c r="AXR17" s="143"/>
      <c r="AXS17" s="144"/>
      <c r="AXT17" s="145"/>
      <c r="AXU17" s="146"/>
      <c r="AXV17" s="147"/>
      <c r="AXW17" s="148"/>
      <c r="AXX17" s="140"/>
      <c r="AXY17" s="141"/>
      <c r="AXZ17" s="142"/>
      <c r="AYA17" s="143"/>
      <c r="AYB17" s="144"/>
      <c r="AYC17" s="145"/>
      <c r="AYD17" s="146"/>
      <c r="AYE17" s="147"/>
      <c r="AYF17" s="148"/>
      <c r="AYG17" s="140"/>
      <c r="AYH17" s="141"/>
      <c r="AYI17" s="142"/>
      <c r="AYJ17" s="143"/>
      <c r="AYK17" s="144"/>
      <c r="AYL17" s="145"/>
      <c r="AYM17" s="146"/>
      <c r="AYN17" s="147"/>
      <c r="AYO17" s="148"/>
      <c r="AYP17" s="140"/>
      <c r="AYQ17" s="141"/>
      <c r="AYR17" s="142"/>
      <c r="AYS17" s="143"/>
      <c r="AYT17" s="144"/>
      <c r="AYU17" s="145"/>
      <c r="AYV17" s="146"/>
      <c r="AYW17" s="147"/>
      <c r="AYX17" s="148"/>
      <c r="AYY17" s="140"/>
      <c r="AYZ17" s="141"/>
      <c r="AZA17" s="142"/>
      <c r="AZB17" s="143"/>
      <c r="AZC17" s="144"/>
      <c r="AZD17" s="145"/>
      <c r="AZE17" s="146"/>
      <c r="AZF17" s="147"/>
      <c r="AZG17" s="148"/>
      <c r="AZH17" s="140"/>
      <c r="AZI17" s="141"/>
      <c r="AZJ17" s="142"/>
      <c r="AZK17" s="143"/>
      <c r="AZL17" s="144"/>
      <c r="AZM17" s="145"/>
      <c r="AZN17" s="146"/>
      <c r="AZO17" s="147"/>
      <c r="AZP17" s="148"/>
      <c r="AZQ17" s="140"/>
      <c r="AZR17" s="141"/>
      <c r="AZS17" s="142"/>
      <c r="AZT17" s="143"/>
      <c r="AZU17" s="144"/>
      <c r="AZV17" s="145"/>
      <c r="AZW17" s="146"/>
      <c r="AZX17" s="147"/>
      <c r="AZY17" s="148"/>
      <c r="AZZ17" s="140"/>
      <c r="BAA17" s="141"/>
      <c r="BAB17" s="142"/>
      <c r="BAC17" s="143"/>
      <c r="BAD17" s="144"/>
      <c r="BAE17" s="145"/>
      <c r="BAF17" s="146"/>
      <c r="BAG17" s="147"/>
      <c r="BAH17" s="148"/>
      <c r="BAI17" s="140"/>
      <c r="BAJ17" s="141"/>
      <c r="BAK17" s="142"/>
      <c r="BAL17" s="143"/>
      <c r="BAM17" s="144"/>
      <c r="BAN17" s="145"/>
      <c r="BAO17" s="146"/>
      <c r="BAP17" s="147"/>
      <c r="BAQ17" s="148"/>
      <c r="BAR17" s="140"/>
      <c r="BAS17" s="141"/>
      <c r="BAT17" s="142"/>
      <c r="BAU17" s="143"/>
      <c r="BAV17" s="144"/>
      <c r="BAW17" s="145"/>
      <c r="BAX17" s="146"/>
      <c r="BAY17" s="147"/>
      <c r="BAZ17" s="148"/>
      <c r="BBA17" s="140"/>
      <c r="BBB17" s="141"/>
      <c r="BBC17" s="142"/>
      <c r="BBD17" s="143"/>
      <c r="BBE17" s="144"/>
      <c r="BBF17" s="145"/>
      <c r="BBG17" s="146"/>
      <c r="BBH17" s="147"/>
      <c r="BBI17" s="148"/>
      <c r="BBJ17" s="140"/>
      <c r="BBK17" s="141"/>
      <c r="BBL17" s="142"/>
      <c r="BBM17" s="143"/>
      <c r="BBN17" s="144"/>
      <c r="BBO17" s="145"/>
      <c r="BBP17" s="146"/>
      <c r="BBQ17" s="147"/>
      <c r="BBR17" s="148"/>
      <c r="BBS17" s="140"/>
      <c r="BBT17" s="141"/>
      <c r="BBU17" s="142"/>
      <c r="BBV17" s="143"/>
      <c r="BBW17" s="144"/>
      <c r="BBX17" s="145"/>
      <c r="BBY17" s="146"/>
      <c r="BBZ17" s="147"/>
      <c r="BCA17" s="148"/>
      <c r="BCB17" s="140"/>
      <c r="BCC17" s="141"/>
      <c r="BCD17" s="142"/>
      <c r="BCE17" s="143"/>
      <c r="BCF17" s="144"/>
      <c r="BCG17" s="145"/>
      <c r="BCH17" s="146"/>
      <c r="BCI17" s="147"/>
      <c r="BCJ17" s="148"/>
      <c r="BCK17" s="140"/>
      <c r="BCL17" s="141"/>
      <c r="BCM17" s="142"/>
      <c r="BCN17" s="143"/>
      <c r="BCO17" s="144"/>
      <c r="BCP17" s="145"/>
      <c r="BCQ17" s="146"/>
      <c r="BCR17" s="147"/>
      <c r="BCS17" s="148"/>
      <c r="BCT17" s="140"/>
      <c r="BCU17" s="141"/>
      <c r="BCV17" s="142"/>
      <c r="BCW17" s="143"/>
      <c r="BCX17" s="144"/>
      <c r="BCY17" s="145"/>
      <c r="BCZ17" s="146"/>
      <c r="BDA17" s="147"/>
      <c r="BDB17" s="148"/>
      <c r="BDC17" s="140"/>
      <c r="BDD17" s="141"/>
      <c r="BDE17" s="142"/>
      <c r="BDF17" s="143"/>
      <c r="BDG17" s="144"/>
      <c r="BDH17" s="145"/>
      <c r="BDI17" s="146"/>
      <c r="BDJ17" s="147"/>
      <c r="BDK17" s="148"/>
      <c r="BDL17" s="140"/>
      <c r="BDM17" s="141"/>
      <c r="BDN17" s="142"/>
      <c r="BDO17" s="143"/>
      <c r="BDP17" s="144"/>
      <c r="BDQ17" s="145"/>
      <c r="BDR17" s="146"/>
      <c r="BDS17" s="147"/>
      <c r="BDT17" s="148"/>
      <c r="BDU17" s="140"/>
      <c r="BDV17" s="141"/>
      <c r="BDW17" s="142"/>
      <c r="BDX17" s="143"/>
      <c r="BDY17" s="144"/>
      <c r="BDZ17" s="145"/>
      <c r="BEA17" s="146"/>
      <c r="BEB17" s="147"/>
      <c r="BEC17" s="148"/>
      <c r="BED17" s="140"/>
      <c r="BEE17" s="141"/>
      <c r="BEF17" s="142"/>
      <c r="BEG17" s="143"/>
      <c r="BEH17" s="144"/>
      <c r="BEI17" s="145"/>
      <c r="BEJ17" s="146"/>
      <c r="BEK17" s="147"/>
      <c r="BEL17" s="148"/>
      <c r="BEM17" s="140"/>
      <c r="BEN17" s="141"/>
      <c r="BEO17" s="142"/>
      <c r="BEP17" s="143"/>
      <c r="BEQ17" s="144"/>
      <c r="BER17" s="145"/>
      <c r="BES17" s="146"/>
      <c r="BET17" s="147"/>
      <c r="BEU17" s="148"/>
      <c r="BEV17" s="140"/>
      <c r="BEW17" s="141"/>
      <c r="BEX17" s="142"/>
      <c r="BEY17" s="143"/>
      <c r="BEZ17" s="144"/>
      <c r="BFA17" s="145"/>
      <c r="BFB17" s="146"/>
      <c r="BFC17" s="147"/>
      <c r="BFD17" s="148"/>
      <c r="BFE17" s="140"/>
      <c r="BFF17" s="141"/>
      <c r="BFG17" s="142"/>
      <c r="BFH17" s="143"/>
      <c r="BFI17" s="144"/>
      <c r="BFJ17" s="145"/>
      <c r="BFK17" s="146"/>
      <c r="BFL17" s="147"/>
      <c r="BFM17" s="148"/>
      <c r="BFN17" s="140"/>
      <c r="BFO17" s="141"/>
      <c r="BFP17" s="142"/>
      <c r="BFQ17" s="143"/>
      <c r="BFR17" s="144"/>
      <c r="BFS17" s="145"/>
      <c r="BFT17" s="146"/>
      <c r="BFU17" s="147"/>
      <c r="BFV17" s="148"/>
      <c r="BFW17" s="140"/>
      <c r="BFX17" s="141"/>
      <c r="BFY17" s="142"/>
      <c r="BFZ17" s="143"/>
      <c r="BGA17" s="144"/>
      <c r="BGB17" s="145"/>
      <c r="BGC17" s="146"/>
      <c r="BGD17" s="147"/>
      <c r="BGE17" s="148"/>
      <c r="BGF17" s="140"/>
      <c r="BGG17" s="141"/>
      <c r="BGH17" s="142"/>
      <c r="BGI17" s="143"/>
      <c r="BGJ17" s="144"/>
      <c r="BGK17" s="145"/>
      <c r="BGL17" s="146"/>
      <c r="BGM17" s="147"/>
      <c r="BGN17" s="148"/>
      <c r="BGO17" s="140"/>
      <c r="BGP17" s="141"/>
      <c r="BGQ17" s="142"/>
      <c r="BGR17" s="143"/>
      <c r="BGS17" s="144"/>
      <c r="BGT17" s="145"/>
      <c r="BGU17" s="146"/>
      <c r="BGV17" s="147"/>
      <c r="BGW17" s="148"/>
      <c r="BGX17" s="140"/>
      <c r="BGY17" s="141"/>
      <c r="BGZ17" s="142"/>
      <c r="BHA17" s="143"/>
      <c r="BHB17" s="144"/>
      <c r="BHC17" s="145"/>
      <c r="BHD17" s="146"/>
      <c r="BHE17" s="147"/>
      <c r="BHF17" s="148"/>
      <c r="BHG17" s="140"/>
      <c r="BHH17" s="141"/>
      <c r="BHI17" s="142"/>
      <c r="BHJ17" s="143"/>
      <c r="BHK17" s="144"/>
      <c r="BHL17" s="145"/>
      <c r="BHM17" s="146"/>
      <c r="BHN17" s="147"/>
      <c r="BHO17" s="148"/>
      <c r="BHP17" s="140"/>
      <c r="BHQ17" s="141"/>
      <c r="BHR17" s="142"/>
      <c r="BHS17" s="143"/>
      <c r="BHT17" s="144"/>
      <c r="BHU17" s="145"/>
      <c r="BHV17" s="146"/>
      <c r="BHW17" s="147"/>
      <c r="BHX17" s="148"/>
      <c r="BHY17" s="140"/>
      <c r="BHZ17" s="141"/>
      <c r="BIA17" s="142"/>
      <c r="BIB17" s="143"/>
      <c r="BIC17" s="144"/>
      <c r="BID17" s="145"/>
      <c r="BIE17" s="146"/>
      <c r="BIF17" s="147"/>
      <c r="BIG17" s="148"/>
      <c r="BIH17" s="140"/>
      <c r="BII17" s="141"/>
      <c r="BIJ17" s="142"/>
      <c r="BIK17" s="143"/>
      <c r="BIL17" s="144"/>
      <c r="BIM17" s="145"/>
      <c r="BIN17" s="146"/>
      <c r="BIO17" s="147"/>
      <c r="BIP17" s="148"/>
      <c r="BIQ17" s="140"/>
      <c r="BIR17" s="141"/>
      <c r="BIS17" s="142"/>
      <c r="BIT17" s="143"/>
      <c r="BIU17" s="144"/>
      <c r="BIV17" s="145"/>
      <c r="BIW17" s="146"/>
      <c r="BIX17" s="147"/>
      <c r="BIY17" s="148"/>
      <c r="BIZ17" s="140"/>
      <c r="BJA17" s="141"/>
      <c r="BJB17" s="142"/>
      <c r="BJC17" s="143"/>
      <c r="BJD17" s="144"/>
      <c r="BJE17" s="145"/>
      <c r="BJF17" s="146"/>
      <c r="BJG17" s="147"/>
      <c r="BJH17" s="148"/>
      <c r="BJI17" s="140"/>
      <c r="BJJ17" s="141"/>
      <c r="BJK17" s="142"/>
      <c r="BJL17" s="143"/>
      <c r="BJM17" s="144"/>
      <c r="BJN17" s="145"/>
      <c r="BJO17" s="146"/>
      <c r="BJP17" s="147"/>
      <c r="BJQ17" s="148"/>
      <c r="BJR17" s="140"/>
      <c r="BJS17" s="141"/>
      <c r="BJT17" s="142"/>
      <c r="BJU17" s="143"/>
      <c r="BJV17" s="144"/>
      <c r="BJW17" s="145"/>
      <c r="BJX17" s="146"/>
      <c r="BJY17" s="147"/>
      <c r="BJZ17" s="148"/>
      <c r="BKA17" s="140"/>
      <c r="BKB17" s="141"/>
      <c r="BKC17" s="142"/>
      <c r="BKD17" s="143"/>
      <c r="BKE17" s="144"/>
      <c r="BKF17" s="145"/>
      <c r="BKG17" s="146"/>
      <c r="BKH17" s="147"/>
      <c r="BKI17" s="148"/>
      <c r="BKJ17" s="140"/>
      <c r="BKK17" s="141"/>
      <c r="BKL17" s="142"/>
      <c r="BKM17" s="143"/>
      <c r="BKN17" s="144"/>
      <c r="BKO17" s="145"/>
      <c r="BKP17" s="146"/>
      <c r="BKQ17" s="147"/>
      <c r="BKR17" s="148"/>
      <c r="BKS17" s="140"/>
      <c r="BKT17" s="141"/>
      <c r="BKU17" s="142"/>
      <c r="BKV17" s="143"/>
      <c r="BKW17" s="144"/>
      <c r="BKX17" s="145"/>
      <c r="BKY17" s="146"/>
      <c r="BKZ17" s="147"/>
      <c r="BLA17" s="148"/>
      <c r="BLB17" s="140"/>
      <c r="BLC17" s="141"/>
      <c r="BLD17" s="142"/>
      <c r="BLE17" s="143"/>
      <c r="BLF17" s="144"/>
      <c r="BLG17" s="145"/>
      <c r="BLH17" s="146"/>
      <c r="BLI17" s="147"/>
      <c r="BLJ17" s="148"/>
      <c r="BLK17" s="140"/>
      <c r="BLL17" s="141"/>
      <c r="BLM17" s="142"/>
      <c r="BLN17" s="143"/>
      <c r="BLO17" s="144"/>
      <c r="BLP17" s="145"/>
      <c r="BLQ17" s="146"/>
      <c r="BLR17" s="147"/>
      <c r="BLS17" s="148"/>
      <c r="BLT17" s="140"/>
      <c r="BLU17" s="141"/>
      <c r="BLV17" s="142"/>
      <c r="BLW17" s="143"/>
      <c r="BLX17" s="144"/>
      <c r="BLY17" s="145"/>
      <c r="BLZ17" s="146"/>
      <c r="BMA17" s="147"/>
      <c r="BMB17" s="148"/>
      <c r="BMC17" s="140"/>
      <c r="BMD17" s="141"/>
      <c r="BME17" s="142"/>
      <c r="BMF17" s="143"/>
      <c r="BMG17" s="144"/>
      <c r="BMH17" s="145"/>
      <c r="BMI17" s="146"/>
      <c r="BMJ17" s="147"/>
      <c r="BMK17" s="148"/>
      <c r="BML17" s="140"/>
      <c r="BMM17" s="141"/>
      <c r="BMN17" s="142"/>
      <c r="BMO17" s="143"/>
      <c r="BMP17" s="144"/>
      <c r="BMQ17" s="145"/>
      <c r="BMR17" s="146"/>
      <c r="BMS17" s="147"/>
      <c r="BMT17" s="148"/>
      <c r="BMU17" s="140"/>
      <c r="BMV17" s="141"/>
      <c r="BMW17" s="142"/>
      <c r="BMX17" s="143"/>
      <c r="BMY17" s="144"/>
      <c r="BMZ17" s="145"/>
      <c r="BNA17" s="146"/>
      <c r="BNB17" s="147"/>
      <c r="BNC17" s="148"/>
      <c r="BND17" s="140"/>
      <c r="BNE17" s="141"/>
      <c r="BNF17" s="142"/>
      <c r="BNG17" s="143"/>
      <c r="BNH17" s="144"/>
      <c r="BNI17" s="145"/>
      <c r="BNJ17" s="146"/>
      <c r="BNK17" s="147"/>
      <c r="BNL17" s="148"/>
      <c r="BNM17" s="140"/>
      <c r="BNN17" s="141"/>
      <c r="BNO17" s="142"/>
      <c r="BNP17" s="143"/>
      <c r="BNQ17" s="144"/>
      <c r="BNR17" s="145"/>
      <c r="BNS17" s="146"/>
      <c r="BNT17" s="147"/>
      <c r="BNU17" s="148"/>
      <c r="BNV17" s="140"/>
      <c r="BNW17" s="141"/>
      <c r="BNX17" s="142"/>
      <c r="BNY17" s="143"/>
      <c r="BNZ17" s="144"/>
      <c r="BOA17" s="145"/>
      <c r="BOB17" s="146"/>
      <c r="BOC17" s="147"/>
      <c r="BOD17" s="148"/>
      <c r="BOE17" s="140"/>
      <c r="BOF17" s="141"/>
      <c r="BOG17" s="142"/>
      <c r="BOH17" s="143"/>
      <c r="BOI17" s="144"/>
      <c r="BOJ17" s="145"/>
      <c r="BOK17" s="146"/>
      <c r="BOL17" s="147"/>
      <c r="BOM17" s="148"/>
      <c r="BON17" s="140"/>
      <c r="BOO17" s="141"/>
      <c r="BOP17" s="142"/>
      <c r="BOQ17" s="143"/>
      <c r="BOR17" s="144"/>
      <c r="BOS17" s="145"/>
      <c r="BOT17" s="146"/>
      <c r="BOU17" s="147"/>
      <c r="BOV17" s="148"/>
      <c r="BOW17" s="140"/>
      <c r="BOX17" s="141"/>
      <c r="BOY17" s="142"/>
      <c r="BOZ17" s="143"/>
      <c r="BPA17" s="144"/>
      <c r="BPB17" s="145"/>
      <c r="BPC17" s="146"/>
      <c r="BPD17" s="147"/>
      <c r="BPE17" s="148"/>
      <c r="BPF17" s="140"/>
      <c r="BPG17" s="141"/>
      <c r="BPH17" s="142"/>
      <c r="BPI17" s="143"/>
      <c r="BPJ17" s="144"/>
      <c r="BPK17" s="145"/>
      <c r="BPL17" s="146"/>
      <c r="BPM17" s="147"/>
      <c r="BPN17" s="148"/>
      <c r="BPO17" s="140"/>
      <c r="BPP17" s="141"/>
      <c r="BPQ17" s="142"/>
      <c r="BPR17" s="143"/>
      <c r="BPS17" s="144"/>
      <c r="BPT17" s="145"/>
      <c r="BPU17" s="146"/>
      <c r="BPV17" s="147"/>
      <c r="BPW17" s="148"/>
      <c r="BPX17" s="140"/>
      <c r="BPY17" s="141"/>
      <c r="BPZ17" s="142"/>
      <c r="BQA17" s="143"/>
      <c r="BQB17" s="144"/>
      <c r="BQC17" s="145"/>
      <c r="BQD17" s="146"/>
      <c r="BQE17" s="147"/>
      <c r="BQF17" s="148"/>
      <c r="BQG17" s="140"/>
      <c r="BQH17" s="141"/>
      <c r="BQI17" s="142"/>
      <c r="BQJ17" s="143"/>
      <c r="BQK17" s="144"/>
      <c r="BQL17" s="145"/>
      <c r="BQM17" s="146"/>
      <c r="BQN17" s="147"/>
      <c r="BQO17" s="148"/>
      <c r="BQP17" s="140"/>
      <c r="BQQ17" s="141"/>
      <c r="BQR17" s="142"/>
      <c r="BQS17" s="143"/>
      <c r="BQT17" s="144"/>
      <c r="BQU17" s="145"/>
      <c r="BQV17" s="146"/>
      <c r="BQW17" s="147"/>
      <c r="BQX17" s="148"/>
      <c r="BQY17" s="140"/>
      <c r="BQZ17" s="141"/>
      <c r="BRA17" s="142"/>
      <c r="BRB17" s="143"/>
      <c r="BRC17" s="144"/>
      <c r="BRD17" s="145"/>
      <c r="BRE17" s="146"/>
      <c r="BRF17" s="147"/>
      <c r="BRG17" s="148"/>
      <c r="BRH17" s="140"/>
      <c r="BRI17" s="141"/>
      <c r="BRJ17" s="142"/>
      <c r="BRK17" s="143"/>
      <c r="BRL17" s="144"/>
      <c r="BRM17" s="145"/>
      <c r="BRN17" s="146"/>
      <c r="BRO17" s="147"/>
      <c r="BRP17" s="148"/>
      <c r="BRQ17" s="140"/>
      <c r="BRR17" s="141"/>
      <c r="BRS17" s="142"/>
      <c r="BRT17" s="143"/>
      <c r="BRU17" s="144"/>
      <c r="BRV17" s="145"/>
      <c r="BRW17" s="146"/>
      <c r="BRX17" s="147"/>
      <c r="BRY17" s="148"/>
      <c r="BRZ17" s="140"/>
      <c r="BSA17" s="141"/>
      <c r="BSB17" s="142"/>
      <c r="BSC17" s="143"/>
      <c r="BSD17" s="144"/>
      <c r="BSE17" s="145"/>
      <c r="BSF17" s="146"/>
      <c r="BSG17" s="147"/>
      <c r="BSH17" s="148"/>
      <c r="BSI17" s="140"/>
      <c r="BSJ17" s="141"/>
      <c r="BSK17" s="142"/>
      <c r="BSL17" s="143"/>
      <c r="BSM17" s="144"/>
      <c r="BSN17" s="145"/>
      <c r="BSO17" s="146"/>
      <c r="BSP17" s="147"/>
      <c r="BSQ17" s="148"/>
      <c r="BSR17" s="140"/>
      <c r="BSS17" s="141"/>
      <c r="BST17" s="142"/>
      <c r="BSU17" s="143"/>
      <c r="BSV17" s="144"/>
      <c r="BSW17" s="145"/>
      <c r="BSX17" s="146"/>
      <c r="BSY17" s="147"/>
      <c r="BSZ17" s="148"/>
      <c r="BTA17" s="140"/>
      <c r="BTB17" s="141"/>
      <c r="BTC17" s="142"/>
      <c r="BTD17" s="143"/>
      <c r="BTE17" s="144"/>
      <c r="BTF17" s="145"/>
      <c r="BTG17" s="146"/>
      <c r="BTH17" s="147"/>
      <c r="BTI17" s="148"/>
      <c r="BTJ17" s="140"/>
      <c r="BTK17" s="141"/>
      <c r="BTL17" s="142"/>
      <c r="BTM17" s="143"/>
      <c r="BTN17" s="144"/>
      <c r="BTO17" s="145"/>
      <c r="BTP17" s="146"/>
      <c r="BTQ17" s="147"/>
      <c r="BTR17" s="148"/>
      <c r="BTS17" s="140"/>
      <c r="BTT17" s="141"/>
      <c r="BTU17" s="142"/>
      <c r="BTV17" s="143"/>
      <c r="BTW17" s="144"/>
      <c r="BTX17" s="145"/>
      <c r="BTY17" s="146"/>
      <c r="BTZ17" s="147"/>
      <c r="BUA17" s="148"/>
      <c r="BUB17" s="140"/>
      <c r="BUC17" s="141"/>
      <c r="BUD17" s="142"/>
      <c r="BUE17" s="143"/>
      <c r="BUF17" s="144"/>
      <c r="BUG17" s="145"/>
      <c r="BUH17" s="146"/>
      <c r="BUI17" s="147"/>
      <c r="BUJ17" s="148"/>
      <c r="BUK17" s="140"/>
      <c r="BUL17" s="141"/>
      <c r="BUM17" s="142"/>
      <c r="BUN17" s="143"/>
      <c r="BUO17" s="144"/>
      <c r="BUP17" s="145"/>
      <c r="BUQ17" s="146"/>
      <c r="BUR17" s="147"/>
      <c r="BUS17" s="148"/>
      <c r="BUT17" s="140"/>
      <c r="BUU17" s="141"/>
      <c r="BUV17" s="142"/>
      <c r="BUW17" s="143"/>
      <c r="BUX17" s="144"/>
      <c r="BUY17" s="145"/>
      <c r="BUZ17" s="146"/>
      <c r="BVA17" s="147"/>
      <c r="BVB17" s="148"/>
      <c r="BVC17" s="140"/>
      <c r="BVD17" s="141"/>
      <c r="BVE17" s="142"/>
      <c r="BVF17" s="143"/>
      <c r="BVG17" s="144"/>
      <c r="BVH17" s="145"/>
      <c r="BVI17" s="146"/>
      <c r="BVJ17" s="147"/>
      <c r="BVK17" s="148"/>
      <c r="BVL17" s="140"/>
      <c r="BVM17" s="141"/>
      <c r="BVN17" s="142"/>
      <c r="BVO17" s="143"/>
      <c r="BVP17" s="144"/>
      <c r="BVQ17" s="145"/>
      <c r="BVR17" s="146"/>
      <c r="BVS17" s="147"/>
      <c r="BVT17" s="148"/>
      <c r="BVU17" s="140"/>
      <c r="BVV17" s="141"/>
      <c r="BVW17" s="142"/>
      <c r="BVX17" s="143"/>
      <c r="BVY17" s="144"/>
      <c r="BVZ17" s="145"/>
      <c r="BWA17" s="146"/>
      <c r="BWB17" s="147"/>
      <c r="BWC17" s="148"/>
      <c r="BWD17" s="140"/>
      <c r="BWE17" s="141"/>
      <c r="BWF17" s="142"/>
      <c r="BWG17" s="143"/>
      <c r="BWH17" s="144"/>
      <c r="BWI17" s="145"/>
      <c r="BWJ17" s="146"/>
      <c r="BWK17" s="147"/>
      <c r="BWL17" s="148"/>
      <c r="BWM17" s="140"/>
      <c r="BWN17" s="141"/>
      <c r="BWO17" s="142"/>
      <c r="BWP17" s="143"/>
      <c r="BWQ17" s="144"/>
      <c r="BWR17" s="145"/>
      <c r="BWS17" s="146"/>
      <c r="BWT17" s="147"/>
      <c r="BWU17" s="148"/>
      <c r="BWV17" s="140"/>
      <c r="BWW17" s="141"/>
      <c r="BWX17" s="142"/>
      <c r="BWY17" s="143"/>
      <c r="BWZ17" s="144"/>
      <c r="BXA17" s="145"/>
      <c r="BXB17" s="146"/>
      <c r="BXC17" s="147"/>
      <c r="BXD17" s="148"/>
      <c r="BXE17" s="140"/>
      <c r="BXF17" s="141"/>
      <c r="BXG17" s="142"/>
      <c r="BXH17" s="143"/>
      <c r="BXI17" s="144"/>
      <c r="BXJ17" s="145"/>
      <c r="BXK17" s="146"/>
      <c r="BXL17" s="147"/>
      <c r="BXM17" s="148"/>
      <c r="BXN17" s="140"/>
      <c r="BXO17" s="141"/>
      <c r="BXP17" s="142"/>
      <c r="BXQ17" s="143"/>
      <c r="BXR17" s="144"/>
      <c r="BXS17" s="145"/>
      <c r="BXT17" s="146"/>
      <c r="BXU17" s="147"/>
      <c r="BXV17" s="148"/>
      <c r="BXW17" s="140"/>
      <c r="BXX17" s="141"/>
      <c r="BXY17" s="142"/>
      <c r="BXZ17" s="143"/>
      <c r="BYA17" s="144"/>
      <c r="BYB17" s="145"/>
      <c r="BYC17" s="146"/>
      <c r="BYD17" s="147"/>
      <c r="BYE17" s="148"/>
      <c r="BYF17" s="140"/>
      <c r="BYG17" s="141"/>
      <c r="BYH17" s="142"/>
      <c r="BYI17" s="143"/>
      <c r="BYJ17" s="144"/>
      <c r="BYK17" s="145"/>
      <c r="BYL17" s="146"/>
      <c r="BYM17" s="147"/>
      <c r="BYN17" s="148"/>
      <c r="BYO17" s="140"/>
      <c r="BYP17" s="141"/>
      <c r="BYQ17" s="142"/>
      <c r="BYR17" s="143"/>
      <c r="BYS17" s="144"/>
      <c r="BYT17" s="145"/>
      <c r="BYU17" s="146"/>
      <c r="BYV17" s="147"/>
      <c r="BYW17" s="148"/>
      <c r="BYX17" s="140"/>
      <c r="BYY17" s="141"/>
      <c r="BYZ17" s="142"/>
      <c r="BZA17" s="143"/>
      <c r="BZB17" s="144"/>
      <c r="BZC17" s="145"/>
      <c r="BZD17" s="146"/>
      <c r="BZE17" s="147"/>
      <c r="BZF17" s="148"/>
      <c r="BZG17" s="140"/>
      <c r="BZH17" s="141"/>
      <c r="BZI17" s="142"/>
      <c r="BZJ17" s="143"/>
      <c r="BZK17" s="144"/>
      <c r="BZL17" s="145"/>
      <c r="BZM17" s="146"/>
      <c r="BZN17" s="147"/>
      <c r="BZO17" s="148"/>
      <c r="BZP17" s="140"/>
      <c r="BZQ17" s="141"/>
      <c r="BZR17" s="142"/>
      <c r="BZS17" s="143"/>
      <c r="BZT17" s="144"/>
      <c r="BZU17" s="145"/>
      <c r="BZV17" s="146"/>
      <c r="BZW17" s="147"/>
      <c r="BZX17" s="148"/>
      <c r="BZY17" s="140"/>
      <c r="BZZ17" s="141"/>
      <c r="CAA17" s="142"/>
      <c r="CAB17" s="143"/>
      <c r="CAC17" s="144"/>
      <c r="CAD17" s="145"/>
      <c r="CAE17" s="146"/>
      <c r="CAF17" s="147"/>
      <c r="CAG17" s="148"/>
      <c r="CAH17" s="140"/>
      <c r="CAI17" s="141"/>
      <c r="CAJ17" s="142"/>
      <c r="CAK17" s="143"/>
      <c r="CAL17" s="144"/>
      <c r="CAM17" s="145"/>
      <c r="CAN17" s="146"/>
      <c r="CAO17" s="147"/>
      <c r="CAP17" s="148"/>
      <c r="CAQ17" s="140"/>
      <c r="CAR17" s="141"/>
      <c r="CAS17" s="142"/>
      <c r="CAT17" s="143"/>
      <c r="CAU17" s="144"/>
      <c r="CAV17" s="145"/>
      <c r="CAW17" s="146"/>
      <c r="CAX17" s="147"/>
      <c r="CAY17" s="148"/>
      <c r="CAZ17" s="140"/>
      <c r="CBA17" s="141"/>
      <c r="CBB17" s="142"/>
      <c r="CBC17" s="143"/>
      <c r="CBD17" s="144"/>
      <c r="CBE17" s="145"/>
      <c r="CBF17" s="146"/>
      <c r="CBG17" s="147"/>
      <c r="CBH17" s="148"/>
      <c r="CBI17" s="140"/>
      <c r="CBJ17" s="141"/>
      <c r="CBK17" s="142"/>
      <c r="CBL17" s="143"/>
      <c r="CBM17" s="144"/>
      <c r="CBN17" s="145"/>
      <c r="CBO17" s="146"/>
      <c r="CBP17" s="147"/>
      <c r="CBQ17" s="148"/>
      <c r="CBR17" s="140"/>
      <c r="CBS17" s="141"/>
      <c r="CBT17" s="142"/>
      <c r="CBU17" s="143"/>
      <c r="CBV17" s="144"/>
      <c r="CBW17" s="145"/>
      <c r="CBX17" s="146"/>
      <c r="CBY17" s="147"/>
      <c r="CBZ17" s="148"/>
      <c r="CCA17" s="140"/>
      <c r="CCB17" s="141"/>
      <c r="CCC17" s="142"/>
      <c r="CCD17" s="143"/>
      <c r="CCE17" s="144"/>
      <c r="CCF17" s="145"/>
      <c r="CCG17" s="146"/>
      <c r="CCH17" s="147"/>
      <c r="CCI17" s="148"/>
      <c r="CCJ17" s="140"/>
      <c r="CCK17" s="141"/>
      <c r="CCL17" s="142"/>
      <c r="CCM17" s="143"/>
      <c r="CCN17" s="144"/>
      <c r="CCO17" s="145"/>
      <c r="CCP17" s="146"/>
      <c r="CCQ17" s="147"/>
      <c r="CCR17" s="148"/>
      <c r="CCS17" s="140"/>
      <c r="CCT17" s="141"/>
      <c r="CCU17" s="142"/>
      <c r="CCV17" s="143"/>
      <c r="CCW17" s="144"/>
      <c r="CCX17" s="145"/>
      <c r="CCY17" s="146"/>
      <c r="CCZ17" s="147"/>
      <c r="CDA17" s="148"/>
      <c r="CDB17" s="140"/>
      <c r="CDC17" s="141"/>
      <c r="CDD17" s="142"/>
      <c r="CDE17" s="143"/>
      <c r="CDF17" s="144"/>
      <c r="CDG17" s="145"/>
      <c r="CDH17" s="146"/>
      <c r="CDI17" s="147"/>
      <c r="CDJ17" s="148"/>
      <c r="CDK17" s="140"/>
      <c r="CDL17" s="141"/>
      <c r="CDM17" s="142"/>
      <c r="CDN17" s="143"/>
      <c r="CDO17" s="144"/>
      <c r="CDP17" s="145"/>
      <c r="CDQ17" s="146"/>
      <c r="CDR17" s="147"/>
      <c r="CDS17" s="148"/>
      <c r="CDT17" s="140"/>
      <c r="CDU17" s="141"/>
      <c r="CDV17" s="142"/>
      <c r="CDW17" s="143"/>
      <c r="CDX17" s="144"/>
      <c r="CDY17" s="145"/>
      <c r="CDZ17" s="146"/>
      <c r="CEA17" s="147"/>
      <c r="CEB17" s="148"/>
      <c r="CEC17" s="140"/>
      <c r="CED17" s="141"/>
      <c r="CEE17" s="142"/>
      <c r="CEF17" s="143"/>
      <c r="CEG17" s="144"/>
      <c r="CEH17" s="145"/>
      <c r="CEI17" s="146"/>
      <c r="CEJ17" s="147"/>
      <c r="CEK17" s="148"/>
      <c r="CEL17" s="140"/>
      <c r="CEM17" s="141"/>
      <c r="CEN17" s="142"/>
      <c r="CEO17" s="143"/>
      <c r="CEP17" s="144"/>
      <c r="CEQ17" s="145"/>
      <c r="CER17" s="146"/>
      <c r="CES17" s="147"/>
      <c r="CET17" s="148"/>
      <c r="CEU17" s="140"/>
      <c r="CEV17" s="141"/>
      <c r="CEW17" s="142"/>
      <c r="CEX17" s="143"/>
      <c r="CEY17" s="144"/>
      <c r="CEZ17" s="145"/>
      <c r="CFA17" s="146"/>
      <c r="CFB17" s="147"/>
      <c r="CFC17" s="148"/>
      <c r="CFD17" s="140"/>
      <c r="CFE17" s="141"/>
      <c r="CFF17" s="142"/>
      <c r="CFG17" s="143"/>
      <c r="CFH17" s="144"/>
      <c r="CFI17" s="145"/>
      <c r="CFJ17" s="146"/>
      <c r="CFK17" s="147"/>
      <c r="CFL17" s="148"/>
      <c r="CFM17" s="140"/>
      <c r="CFN17" s="141"/>
      <c r="CFO17" s="142"/>
      <c r="CFP17" s="143"/>
      <c r="CFQ17" s="144"/>
      <c r="CFR17" s="145"/>
      <c r="CFS17" s="146"/>
      <c r="CFT17" s="147"/>
      <c r="CFU17" s="148"/>
      <c r="CFV17" s="140"/>
      <c r="CFW17" s="141"/>
      <c r="CFX17" s="142"/>
      <c r="CFY17" s="143"/>
      <c r="CFZ17" s="144"/>
      <c r="CGA17" s="145"/>
      <c r="CGB17" s="146"/>
      <c r="CGC17" s="147"/>
      <c r="CGD17" s="148"/>
      <c r="CGE17" s="140"/>
      <c r="CGF17" s="141"/>
      <c r="CGG17" s="142"/>
      <c r="CGH17" s="143"/>
      <c r="CGI17" s="144"/>
      <c r="CGJ17" s="145"/>
      <c r="CGK17" s="146"/>
      <c r="CGL17" s="147"/>
      <c r="CGM17" s="148"/>
      <c r="CGN17" s="140"/>
      <c r="CGO17" s="141"/>
      <c r="CGP17" s="142"/>
      <c r="CGQ17" s="143"/>
      <c r="CGR17" s="144"/>
      <c r="CGS17" s="145"/>
      <c r="CGT17" s="146"/>
      <c r="CGU17" s="147"/>
      <c r="CGV17" s="148"/>
      <c r="CGW17" s="140"/>
      <c r="CGX17" s="141"/>
      <c r="CGY17" s="142"/>
      <c r="CGZ17" s="143"/>
      <c r="CHA17" s="144"/>
      <c r="CHB17" s="145"/>
      <c r="CHC17" s="146"/>
      <c r="CHD17" s="147"/>
      <c r="CHE17" s="148"/>
      <c r="CHF17" s="140"/>
      <c r="CHG17" s="141"/>
      <c r="CHH17" s="142"/>
      <c r="CHI17" s="143"/>
      <c r="CHJ17" s="144"/>
      <c r="CHK17" s="145"/>
      <c r="CHL17" s="146"/>
      <c r="CHM17" s="147"/>
      <c r="CHN17" s="148"/>
      <c r="CHO17" s="140"/>
      <c r="CHP17" s="141"/>
      <c r="CHQ17" s="142"/>
      <c r="CHR17" s="143"/>
      <c r="CHS17" s="144"/>
      <c r="CHT17" s="145"/>
      <c r="CHU17" s="146"/>
      <c r="CHV17" s="147"/>
      <c r="CHW17" s="148"/>
      <c r="CHX17" s="140"/>
      <c r="CHY17" s="141"/>
      <c r="CHZ17" s="142"/>
      <c r="CIA17" s="143"/>
      <c r="CIB17" s="144"/>
      <c r="CIC17" s="145"/>
      <c r="CID17" s="146"/>
      <c r="CIE17" s="147"/>
      <c r="CIF17" s="148"/>
      <c r="CIG17" s="140"/>
      <c r="CIH17" s="141"/>
      <c r="CII17" s="142"/>
      <c r="CIJ17" s="143"/>
      <c r="CIK17" s="144"/>
      <c r="CIL17" s="145"/>
      <c r="CIM17" s="146"/>
      <c r="CIN17" s="147"/>
      <c r="CIO17" s="148"/>
      <c r="CIP17" s="140"/>
      <c r="CIQ17" s="141"/>
      <c r="CIR17" s="142"/>
      <c r="CIS17" s="143"/>
      <c r="CIT17" s="144"/>
      <c r="CIU17" s="145"/>
      <c r="CIV17" s="146"/>
      <c r="CIW17" s="147"/>
      <c r="CIX17" s="148"/>
      <c r="CIY17" s="140"/>
      <c r="CIZ17" s="141"/>
      <c r="CJA17" s="142"/>
      <c r="CJB17" s="143"/>
      <c r="CJC17" s="144"/>
      <c r="CJD17" s="145"/>
      <c r="CJE17" s="146"/>
      <c r="CJF17" s="147"/>
      <c r="CJG17" s="148"/>
      <c r="CJH17" s="140"/>
      <c r="CJI17" s="141"/>
      <c r="CJJ17" s="142"/>
      <c r="CJK17" s="143"/>
      <c r="CJL17" s="144"/>
      <c r="CJM17" s="145"/>
      <c r="CJN17" s="146"/>
      <c r="CJO17" s="147"/>
      <c r="CJP17" s="148"/>
      <c r="CJQ17" s="140"/>
      <c r="CJR17" s="141"/>
      <c r="CJS17" s="142"/>
      <c r="CJT17" s="143"/>
      <c r="CJU17" s="144"/>
      <c r="CJV17" s="145"/>
      <c r="CJW17" s="146"/>
      <c r="CJX17" s="147"/>
      <c r="CJY17" s="148"/>
      <c r="CJZ17" s="140"/>
      <c r="CKA17" s="141"/>
      <c r="CKB17" s="142"/>
      <c r="CKC17" s="143"/>
      <c r="CKD17" s="144"/>
      <c r="CKE17" s="145"/>
      <c r="CKF17" s="146"/>
      <c r="CKG17" s="147"/>
      <c r="CKH17" s="148"/>
      <c r="CKI17" s="140"/>
      <c r="CKJ17" s="141"/>
      <c r="CKK17" s="142"/>
      <c r="CKL17" s="143"/>
      <c r="CKM17" s="144"/>
      <c r="CKN17" s="145"/>
      <c r="CKO17" s="146"/>
      <c r="CKP17" s="147"/>
      <c r="CKQ17" s="148"/>
      <c r="CKR17" s="140"/>
      <c r="CKS17" s="141"/>
      <c r="CKT17" s="142"/>
      <c r="CKU17" s="143"/>
      <c r="CKV17" s="144"/>
      <c r="CKW17" s="145"/>
      <c r="CKX17" s="146"/>
      <c r="CKY17" s="147"/>
      <c r="CKZ17" s="148"/>
      <c r="CLA17" s="140"/>
      <c r="CLB17" s="141"/>
      <c r="CLC17" s="142"/>
      <c r="CLD17" s="143"/>
      <c r="CLE17" s="144"/>
      <c r="CLF17" s="145"/>
      <c r="CLG17" s="146"/>
      <c r="CLH17" s="147"/>
      <c r="CLI17" s="148"/>
      <c r="CLJ17" s="140"/>
      <c r="CLK17" s="141"/>
      <c r="CLL17" s="142"/>
      <c r="CLM17" s="143"/>
      <c r="CLN17" s="144"/>
      <c r="CLO17" s="145"/>
      <c r="CLP17" s="146"/>
      <c r="CLQ17" s="147"/>
      <c r="CLR17" s="148"/>
      <c r="CLS17" s="140"/>
      <c r="CLT17" s="141"/>
      <c r="CLU17" s="142"/>
      <c r="CLV17" s="143"/>
      <c r="CLW17" s="144"/>
      <c r="CLX17" s="145"/>
      <c r="CLY17" s="146"/>
      <c r="CLZ17" s="147"/>
      <c r="CMA17" s="148"/>
      <c r="CMB17" s="140"/>
      <c r="CMC17" s="141"/>
      <c r="CMD17" s="142"/>
      <c r="CME17" s="143"/>
      <c r="CMF17" s="144"/>
      <c r="CMG17" s="145"/>
      <c r="CMH17" s="146"/>
      <c r="CMI17" s="147"/>
      <c r="CMJ17" s="148"/>
      <c r="CMK17" s="140"/>
      <c r="CML17" s="141"/>
      <c r="CMM17" s="142"/>
      <c r="CMN17" s="143"/>
      <c r="CMO17" s="144"/>
      <c r="CMP17" s="145"/>
      <c r="CMQ17" s="146"/>
      <c r="CMR17" s="147"/>
      <c r="CMS17" s="148"/>
      <c r="CMT17" s="140"/>
      <c r="CMU17" s="141"/>
      <c r="CMV17" s="142"/>
      <c r="CMW17" s="143"/>
      <c r="CMX17" s="144"/>
      <c r="CMY17" s="145"/>
      <c r="CMZ17" s="146"/>
      <c r="CNA17" s="147"/>
      <c r="CNB17" s="148"/>
      <c r="CNC17" s="140"/>
      <c r="CND17" s="141"/>
      <c r="CNE17" s="142"/>
      <c r="CNF17" s="143"/>
      <c r="CNG17" s="144"/>
      <c r="CNH17" s="145"/>
      <c r="CNI17" s="146"/>
      <c r="CNJ17" s="147"/>
      <c r="CNK17" s="148"/>
      <c r="CNL17" s="140"/>
      <c r="CNM17" s="141"/>
      <c r="CNN17" s="142"/>
      <c r="CNO17" s="143"/>
      <c r="CNP17" s="144"/>
      <c r="CNQ17" s="145"/>
      <c r="CNR17" s="146"/>
      <c r="CNS17" s="147"/>
      <c r="CNT17" s="148"/>
      <c r="CNU17" s="140"/>
      <c r="CNV17" s="141"/>
      <c r="CNW17" s="142"/>
      <c r="CNX17" s="143"/>
      <c r="CNY17" s="144"/>
      <c r="CNZ17" s="145"/>
      <c r="COA17" s="146"/>
      <c r="COB17" s="147"/>
      <c r="COC17" s="148"/>
      <c r="COD17" s="140"/>
      <c r="COE17" s="141"/>
      <c r="COF17" s="142"/>
      <c r="COG17" s="143"/>
      <c r="COH17" s="144"/>
      <c r="COI17" s="145"/>
      <c r="COJ17" s="146"/>
      <c r="COK17" s="147"/>
      <c r="COL17" s="148"/>
      <c r="COM17" s="140"/>
      <c r="CON17" s="141"/>
      <c r="COO17" s="142"/>
      <c r="COP17" s="143"/>
      <c r="COQ17" s="144"/>
      <c r="COR17" s="145"/>
      <c r="COS17" s="146"/>
      <c r="COT17" s="147"/>
      <c r="COU17" s="148"/>
      <c r="COV17" s="140"/>
      <c r="COW17" s="141"/>
      <c r="COX17" s="142"/>
      <c r="COY17" s="143"/>
      <c r="COZ17" s="144"/>
      <c r="CPA17" s="145"/>
      <c r="CPB17" s="146"/>
      <c r="CPC17" s="147"/>
      <c r="CPD17" s="148"/>
      <c r="CPE17" s="140"/>
      <c r="CPF17" s="141"/>
      <c r="CPG17" s="142"/>
      <c r="CPH17" s="143"/>
      <c r="CPI17" s="144"/>
      <c r="CPJ17" s="145"/>
      <c r="CPK17" s="146"/>
      <c r="CPL17" s="147"/>
      <c r="CPM17" s="148"/>
      <c r="CPN17" s="140"/>
      <c r="CPO17" s="141"/>
      <c r="CPP17" s="142"/>
      <c r="CPQ17" s="143"/>
      <c r="CPR17" s="144"/>
      <c r="CPS17" s="145"/>
      <c r="CPT17" s="146"/>
      <c r="CPU17" s="147"/>
      <c r="CPV17" s="148"/>
      <c r="CPW17" s="140"/>
      <c r="CPX17" s="141"/>
      <c r="CPY17" s="142"/>
      <c r="CPZ17" s="143"/>
      <c r="CQA17" s="144"/>
      <c r="CQB17" s="145"/>
      <c r="CQC17" s="146"/>
      <c r="CQD17" s="147"/>
      <c r="CQE17" s="148"/>
      <c r="CQF17" s="140"/>
      <c r="CQG17" s="141"/>
      <c r="CQH17" s="142"/>
      <c r="CQI17" s="143"/>
      <c r="CQJ17" s="144"/>
      <c r="CQK17" s="145"/>
      <c r="CQL17" s="146"/>
      <c r="CQM17" s="147"/>
      <c r="CQN17" s="148"/>
      <c r="CQO17" s="140"/>
      <c r="CQP17" s="141"/>
      <c r="CQQ17" s="142"/>
      <c r="CQR17" s="143"/>
      <c r="CQS17" s="144"/>
      <c r="CQT17" s="145"/>
      <c r="CQU17" s="146"/>
      <c r="CQV17" s="147"/>
      <c r="CQW17" s="148"/>
      <c r="CQX17" s="140"/>
      <c r="CQY17" s="141"/>
      <c r="CQZ17" s="142"/>
      <c r="CRA17" s="143"/>
      <c r="CRB17" s="144"/>
      <c r="CRC17" s="145"/>
      <c r="CRD17" s="146"/>
      <c r="CRE17" s="147"/>
      <c r="CRF17" s="148"/>
      <c r="CRG17" s="140"/>
      <c r="CRH17" s="141"/>
      <c r="CRI17" s="142"/>
      <c r="CRJ17" s="143"/>
      <c r="CRK17" s="144"/>
      <c r="CRL17" s="145"/>
      <c r="CRM17" s="146"/>
      <c r="CRN17" s="147"/>
      <c r="CRO17" s="148"/>
      <c r="CRP17" s="140"/>
      <c r="CRQ17" s="141"/>
      <c r="CRR17" s="142"/>
      <c r="CRS17" s="143"/>
      <c r="CRT17" s="144"/>
      <c r="CRU17" s="145"/>
      <c r="CRV17" s="146"/>
      <c r="CRW17" s="147"/>
      <c r="CRX17" s="148"/>
      <c r="CRY17" s="140"/>
      <c r="CRZ17" s="141"/>
      <c r="CSA17" s="142"/>
      <c r="CSB17" s="143"/>
      <c r="CSC17" s="144"/>
      <c r="CSD17" s="145"/>
      <c r="CSE17" s="146"/>
      <c r="CSF17" s="147"/>
      <c r="CSG17" s="148"/>
      <c r="CSH17" s="140"/>
      <c r="CSI17" s="141"/>
      <c r="CSJ17" s="142"/>
      <c r="CSK17" s="143"/>
      <c r="CSL17" s="144"/>
      <c r="CSM17" s="145"/>
      <c r="CSN17" s="146"/>
      <c r="CSO17" s="147"/>
      <c r="CSP17" s="148"/>
      <c r="CSQ17" s="140"/>
      <c r="CSR17" s="141"/>
      <c r="CSS17" s="142"/>
      <c r="CST17" s="143"/>
      <c r="CSU17" s="144"/>
      <c r="CSV17" s="145"/>
      <c r="CSW17" s="146"/>
      <c r="CSX17" s="147"/>
      <c r="CSY17" s="148"/>
      <c r="CSZ17" s="140"/>
      <c r="CTA17" s="141"/>
      <c r="CTB17" s="142"/>
      <c r="CTC17" s="143"/>
      <c r="CTD17" s="144"/>
      <c r="CTE17" s="145"/>
      <c r="CTF17" s="146"/>
      <c r="CTG17" s="147"/>
      <c r="CTH17" s="148"/>
      <c r="CTI17" s="140"/>
      <c r="CTJ17" s="141"/>
      <c r="CTK17" s="142"/>
      <c r="CTL17" s="143"/>
      <c r="CTM17" s="144"/>
      <c r="CTN17" s="145"/>
      <c r="CTO17" s="146"/>
      <c r="CTP17" s="147"/>
      <c r="CTQ17" s="148"/>
      <c r="CTR17" s="140"/>
      <c r="CTS17" s="141"/>
      <c r="CTT17" s="142"/>
      <c r="CTU17" s="143"/>
      <c r="CTV17" s="144"/>
      <c r="CTW17" s="145"/>
      <c r="CTX17" s="146"/>
      <c r="CTY17" s="147"/>
      <c r="CTZ17" s="148"/>
      <c r="CUA17" s="140"/>
      <c r="CUB17" s="141"/>
      <c r="CUC17" s="142"/>
      <c r="CUD17" s="143"/>
      <c r="CUE17" s="144"/>
      <c r="CUF17" s="145"/>
      <c r="CUG17" s="146"/>
      <c r="CUH17" s="147"/>
      <c r="CUI17" s="148"/>
      <c r="CUJ17" s="140"/>
      <c r="CUK17" s="141"/>
      <c r="CUL17" s="142"/>
      <c r="CUM17" s="143"/>
      <c r="CUN17" s="144"/>
      <c r="CUO17" s="145"/>
      <c r="CUP17" s="146"/>
      <c r="CUQ17" s="147"/>
      <c r="CUR17" s="148"/>
      <c r="CUS17" s="140"/>
      <c r="CUT17" s="141"/>
      <c r="CUU17" s="142"/>
      <c r="CUV17" s="143"/>
      <c r="CUW17" s="144"/>
      <c r="CUX17" s="145"/>
      <c r="CUY17" s="146"/>
      <c r="CUZ17" s="147"/>
      <c r="CVA17" s="148"/>
      <c r="CVB17" s="140"/>
      <c r="CVC17" s="141"/>
      <c r="CVD17" s="142"/>
      <c r="CVE17" s="143"/>
      <c r="CVF17" s="144"/>
      <c r="CVG17" s="145"/>
      <c r="CVH17" s="146"/>
      <c r="CVI17" s="147"/>
      <c r="CVJ17" s="148"/>
      <c r="CVK17" s="140"/>
      <c r="CVL17" s="141"/>
      <c r="CVM17" s="142"/>
      <c r="CVN17" s="143"/>
      <c r="CVO17" s="144"/>
      <c r="CVP17" s="145"/>
      <c r="CVQ17" s="146"/>
      <c r="CVR17" s="147"/>
      <c r="CVS17" s="148"/>
      <c r="CVT17" s="140"/>
      <c r="CVU17" s="141"/>
      <c r="CVV17" s="142"/>
      <c r="CVW17" s="143"/>
      <c r="CVX17" s="144"/>
      <c r="CVY17" s="145"/>
      <c r="CVZ17" s="146"/>
      <c r="CWA17" s="147"/>
      <c r="CWB17" s="148"/>
      <c r="CWC17" s="140"/>
      <c r="CWD17" s="141"/>
      <c r="CWE17" s="142"/>
      <c r="CWF17" s="143"/>
      <c r="CWG17" s="144"/>
      <c r="CWH17" s="145"/>
      <c r="CWI17" s="146"/>
      <c r="CWJ17" s="147"/>
      <c r="CWK17" s="148"/>
      <c r="CWL17" s="140"/>
      <c r="CWM17" s="141"/>
      <c r="CWN17" s="142"/>
      <c r="CWO17" s="143"/>
      <c r="CWP17" s="144"/>
      <c r="CWQ17" s="145"/>
      <c r="CWR17" s="146"/>
      <c r="CWS17" s="147"/>
      <c r="CWT17" s="148"/>
      <c r="CWU17" s="140"/>
      <c r="CWV17" s="141"/>
      <c r="CWW17" s="142"/>
      <c r="CWX17" s="143"/>
      <c r="CWY17" s="144"/>
      <c r="CWZ17" s="145"/>
      <c r="CXA17" s="146"/>
      <c r="CXB17" s="147"/>
      <c r="CXC17" s="148"/>
      <c r="CXD17" s="140"/>
      <c r="CXE17" s="141"/>
      <c r="CXF17" s="142"/>
      <c r="CXG17" s="143"/>
      <c r="CXH17" s="144"/>
      <c r="CXI17" s="145"/>
      <c r="CXJ17" s="146"/>
      <c r="CXK17" s="147"/>
      <c r="CXL17" s="148"/>
      <c r="CXM17" s="140"/>
      <c r="CXN17" s="141"/>
      <c r="CXO17" s="142"/>
      <c r="CXP17" s="143"/>
      <c r="CXQ17" s="144"/>
      <c r="CXR17" s="145"/>
      <c r="CXS17" s="146"/>
      <c r="CXT17" s="147"/>
      <c r="CXU17" s="148"/>
      <c r="CXV17" s="140"/>
      <c r="CXW17" s="141"/>
      <c r="CXX17" s="142"/>
      <c r="CXY17" s="143"/>
      <c r="CXZ17" s="144"/>
      <c r="CYA17" s="145"/>
      <c r="CYB17" s="146"/>
      <c r="CYC17" s="147"/>
      <c r="CYD17" s="148"/>
      <c r="CYE17" s="140"/>
      <c r="CYF17" s="141"/>
      <c r="CYG17" s="142"/>
      <c r="CYH17" s="143"/>
      <c r="CYI17" s="144"/>
      <c r="CYJ17" s="145"/>
      <c r="CYK17" s="146"/>
      <c r="CYL17" s="147"/>
      <c r="CYM17" s="148"/>
      <c r="CYN17" s="140"/>
      <c r="CYO17" s="141"/>
      <c r="CYP17" s="142"/>
      <c r="CYQ17" s="143"/>
      <c r="CYR17" s="144"/>
      <c r="CYS17" s="145"/>
      <c r="CYT17" s="146"/>
      <c r="CYU17" s="147"/>
      <c r="CYV17" s="148"/>
      <c r="CYW17" s="140"/>
      <c r="CYX17" s="141"/>
      <c r="CYY17" s="142"/>
      <c r="CYZ17" s="143"/>
      <c r="CZA17" s="144"/>
      <c r="CZB17" s="145"/>
      <c r="CZC17" s="146"/>
      <c r="CZD17" s="147"/>
      <c r="CZE17" s="148"/>
      <c r="CZF17" s="140"/>
      <c r="CZG17" s="141"/>
      <c r="CZH17" s="142"/>
      <c r="CZI17" s="143"/>
      <c r="CZJ17" s="144"/>
      <c r="CZK17" s="145"/>
      <c r="CZL17" s="146"/>
      <c r="CZM17" s="147"/>
      <c r="CZN17" s="148"/>
      <c r="CZO17" s="140"/>
      <c r="CZP17" s="141"/>
      <c r="CZQ17" s="142"/>
      <c r="CZR17" s="143"/>
      <c r="CZS17" s="144"/>
      <c r="CZT17" s="145"/>
      <c r="CZU17" s="146"/>
      <c r="CZV17" s="147"/>
      <c r="CZW17" s="148"/>
      <c r="CZX17" s="140"/>
      <c r="CZY17" s="141"/>
      <c r="CZZ17" s="142"/>
      <c r="DAA17" s="143"/>
      <c r="DAB17" s="144"/>
      <c r="DAC17" s="145"/>
      <c r="DAD17" s="146"/>
      <c r="DAE17" s="147"/>
      <c r="DAF17" s="148"/>
      <c r="DAG17" s="140"/>
      <c r="DAH17" s="141"/>
      <c r="DAI17" s="142"/>
      <c r="DAJ17" s="143"/>
      <c r="DAK17" s="144"/>
      <c r="DAL17" s="145"/>
      <c r="DAM17" s="146"/>
      <c r="DAN17" s="147"/>
      <c r="DAO17" s="148"/>
      <c r="DAP17" s="140"/>
      <c r="DAQ17" s="141"/>
      <c r="DAR17" s="142"/>
      <c r="DAS17" s="143"/>
      <c r="DAT17" s="144"/>
      <c r="DAU17" s="145"/>
      <c r="DAV17" s="146"/>
      <c r="DAW17" s="147"/>
      <c r="DAX17" s="148"/>
      <c r="DAY17" s="140"/>
      <c r="DAZ17" s="141"/>
      <c r="DBA17" s="142"/>
      <c r="DBB17" s="143"/>
      <c r="DBC17" s="144"/>
      <c r="DBD17" s="145"/>
      <c r="DBE17" s="146"/>
      <c r="DBF17" s="147"/>
      <c r="DBG17" s="148"/>
      <c r="DBH17" s="140"/>
      <c r="DBI17" s="141"/>
      <c r="DBJ17" s="142"/>
      <c r="DBK17" s="143"/>
      <c r="DBL17" s="144"/>
      <c r="DBM17" s="145"/>
      <c r="DBN17" s="146"/>
      <c r="DBO17" s="147"/>
      <c r="DBP17" s="148"/>
      <c r="DBQ17" s="140"/>
      <c r="DBR17" s="141"/>
      <c r="DBS17" s="142"/>
      <c r="DBT17" s="143"/>
      <c r="DBU17" s="144"/>
      <c r="DBV17" s="145"/>
      <c r="DBW17" s="146"/>
      <c r="DBX17" s="147"/>
      <c r="DBY17" s="148"/>
      <c r="DBZ17" s="140"/>
      <c r="DCA17" s="141"/>
      <c r="DCB17" s="142"/>
      <c r="DCC17" s="143"/>
      <c r="DCD17" s="144"/>
      <c r="DCE17" s="145"/>
      <c r="DCF17" s="146"/>
      <c r="DCG17" s="147"/>
      <c r="DCH17" s="148"/>
      <c r="DCI17" s="140"/>
      <c r="DCJ17" s="141"/>
      <c r="DCK17" s="142"/>
      <c r="DCL17" s="143"/>
      <c r="DCM17" s="144"/>
      <c r="DCN17" s="145"/>
      <c r="DCO17" s="146"/>
      <c r="DCP17" s="147"/>
      <c r="DCQ17" s="148"/>
      <c r="DCR17" s="140"/>
      <c r="DCS17" s="141"/>
      <c r="DCT17" s="142"/>
      <c r="DCU17" s="143"/>
      <c r="DCV17" s="144"/>
      <c r="DCW17" s="145"/>
      <c r="DCX17" s="146"/>
      <c r="DCY17" s="147"/>
      <c r="DCZ17" s="148"/>
      <c r="DDA17" s="140"/>
      <c r="DDB17" s="141"/>
      <c r="DDC17" s="142"/>
      <c r="DDD17" s="143"/>
      <c r="DDE17" s="144"/>
      <c r="DDF17" s="145"/>
      <c r="DDG17" s="146"/>
      <c r="DDH17" s="147"/>
      <c r="DDI17" s="148"/>
      <c r="DDJ17" s="140"/>
      <c r="DDK17" s="141"/>
      <c r="DDL17" s="142"/>
      <c r="DDM17" s="143"/>
      <c r="DDN17" s="144"/>
      <c r="DDO17" s="145"/>
      <c r="DDP17" s="146"/>
      <c r="DDQ17" s="147"/>
      <c r="DDR17" s="148"/>
      <c r="DDS17" s="140"/>
      <c r="DDT17" s="141"/>
      <c r="DDU17" s="142"/>
      <c r="DDV17" s="143"/>
      <c r="DDW17" s="144"/>
      <c r="DDX17" s="145"/>
      <c r="DDY17" s="146"/>
      <c r="DDZ17" s="147"/>
      <c r="DEA17" s="148"/>
      <c r="DEB17" s="140"/>
      <c r="DEC17" s="141"/>
      <c r="DED17" s="142"/>
      <c r="DEE17" s="143"/>
      <c r="DEF17" s="144"/>
      <c r="DEG17" s="145"/>
      <c r="DEH17" s="146"/>
      <c r="DEI17" s="147"/>
      <c r="DEJ17" s="148"/>
      <c r="DEK17" s="140"/>
      <c r="DEL17" s="141"/>
      <c r="DEM17" s="142"/>
      <c r="DEN17" s="143"/>
      <c r="DEO17" s="144"/>
      <c r="DEP17" s="145"/>
      <c r="DEQ17" s="146"/>
      <c r="DER17" s="147"/>
      <c r="DES17" s="148"/>
      <c r="DET17" s="140"/>
      <c r="DEU17" s="141"/>
      <c r="DEV17" s="142"/>
      <c r="DEW17" s="143"/>
      <c r="DEX17" s="144"/>
      <c r="DEY17" s="145"/>
      <c r="DEZ17" s="146"/>
      <c r="DFA17" s="147"/>
      <c r="DFB17" s="148"/>
      <c r="DFC17" s="140"/>
      <c r="DFD17" s="141"/>
      <c r="DFE17" s="142"/>
      <c r="DFF17" s="143"/>
      <c r="DFG17" s="144"/>
      <c r="DFH17" s="145"/>
      <c r="DFI17" s="146"/>
      <c r="DFJ17" s="147"/>
      <c r="DFK17" s="148"/>
      <c r="DFL17" s="140"/>
      <c r="DFM17" s="141"/>
      <c r="DFN17" s="142"/>
      <c r="DFO17" s="143"/>
      <c r="DFP17" s="144"/>
      <c r="DFQ17" s="145"/>
      <c r="DFR17" s="146"/>
      <c r="DFS17" s="147"/>
      <c r="DFT17" s="148"/>
      <c r="DFU17" s="140"/>
      <c r="DFV17" s="141"/>
      <c r="DFW17" s="142"/>
      <c r="DFX17" s="143"/>
      <c r="DFY17" s="144"/>
      <c r="DFZ17" s="145"/>
      <c r="DGA17" s="146"/>
      <c r="DGB17" s="147"/>
      <c r="DGC17" s="148"/>
      <c r="DGD17" s="140"/>
      <c r="DGE17" s="141"/>
      <c r="DGF17" s="142"/>
      <c r="DGG17" s="143"/>
      <c r="DGH17" s="144"/>
      <c r="DGI17" s="145"/>
      <c r="DGJ17" s="146"/>
      <c r="DGK17" s="147"/>
      <c r="DGL17" s="148"/>
      <c r="DGM17" s="140"/>
      <c r="DGN17" s="141"/>
      <c r="DGO17" s="142"/>
      <c r="DGP17" s="143"/>
      <c r="DGQ17" s="144"/>
      <c r="DGR17" s="145"/>
      <c r="DGS17" s="146"/>
      <c r="DGT17" s="147"/>
      <c r="DGU17" s="148"/>
      <c r="DGV17" s="140"/>
      <c r="DGW17" s="141"/>
      <c r="DGX17" s="142"/>
      <c r="DGY17" s="143"/>
      <c r="DGZ17" s="144"/>
      <c r="DHA17" s="145"/>
      <c r="DHB17" s="146"/>
      <c r="DHC17" s="147"/>
      <c r="DHD17" s="148"/>
      <c r="DHE17" s="140"/>
      <c r="DHF17" s="141"/>
      <c r="DHG17" s="142"/>
      <c r="DHH17" s="143"/>
      <c r="DHI17" s="144"/>
      <c r="DHJ17" s="145"/>
      <c r="DHK17" s="146"/>
      <c r="DHL17" s="147"/>
      <c r="DHM17" s="148"/>
      <c r="DHN17" s="140"/>
      <c r="DHO17" s="141"/>
      <c r="DHP17" s="142"/>
      <c r="DHQ17" s="143"/>
      <c r="DHR17" s="144"/>
      <c r="DHS17" s="145"/>
      <c r="DHT17" s="146"/>
      <c r="DHU17" s="147"/>
      <c r="DHV17" s="148"/>
      <c r="DHW17" s="140"/>
      <c r="DHX17" s="141"/>
      <c r="DHY17" s="142"/>
      <c r="DHZ17" s="143"/>
      <c r="DIA17" s="144"/>
      <c r="DIB17" s="145"/>
      <c r="DIC17" s="146"/>
      <c r="DID17" s="147"/>
      <c r="DIE17" s="148"/>
      <c r="DIF17" s="140"/>
      <c r="DIG17" s="141"/>
      <c r="DIH17" s="142"/>
      <c r="DII17" s="143"/>
      <c r="DIJ17" s="144"/>
      <c r="DIK17" s="145"/>
      <c r="DIL17" s="146"/>
      <c r="DIM17" s="147"/>
      <c r="DIN17" s="148"/>
      <c r="DIO17" s="140"/>
      <c r="DIP17" s="141"/>
      <c r="DIQ17" s="142"/>
      <c r="DIR17" s="143"/>
      <c r="DIS17" s="144"/>
      <c r="DIT17" s="145"/>
      <c r="DIU17" s="146"/>
      <c r="DIV17" s="147"/>
      <c r="DIW17" s="148"/>
      <c r="DIX17" s="140"/>
      <c r="DIY17" s="141"/>
      <c r="DIZ17" s="142"/>
      <c r="DJA17" s="143"/>
      <c r="DJB17" s="144"/>
      <c r="DJC17" s="145"/>
      <c r="DJD17" s="146"/>
      <c r="DJE17" s="147"/>
      <c r="DJF17" s="148"/>
      <c r="DJG17" s="140"/>
      <c r="DJH17" s="141"/>
      <c r="DJI17" s="142"/>
      <c r="DJJ17" s="143"/>
      <c r="DJK17" s="144"/>
      <c r="DJL17" s="145"/>
      <c r="DJM17" s="146"/>
      <c r="DJN17" s="147"/>
      <c r="DJO17" s="148"/>
      <c r="DJP17" s="140"/>
      <c r="DJQ17" s="141"/>
      <c r="DJR17" s="142"/>
      <c r="DJS17" s="143"/>
      <c r="DJT17" s="144"/>
      <c r="DJU17" s="145"/>
      <c r="DJV17" s="146"/>
      <c r="DJW17" s="147"/>
      <c r="DJX17" s="148"/>
      <c r="DJY17" s="140"/>
      <c r="DJZ17" s="141"/>
      <c r="DKA17" s="142"/>
      <c r="DKB17" s="143"/>
      <c r="DKC17" s="144"/>
      <c r="DKD17" s="145"/>
      <c r="DKE17" s="146"/>
      <c r="DKF17" s="147"/>
      <c r="DKG17" s="148"/>
      <c r="DKH17" s="140"/>
      <c r="DKI17" s="141"/>
      <c r="DKJ17" s="142"/>
      <c r="DKK17" s="143"/>
      <c r="DKL17" s="144"/>
      <c r="DKM17" s="145"/>
      <c r="DKN17" s="146"/>
      <c r="DKO17" s="147"/>
      <c r="DKP17" s="148"/>
      <c r="DKQ17" s="140"/>
      <c r="DKR17" s="141"/>
      <c r="DKS17" s="142"/>
      <c r="DKT17" s="143"/>
      <c r="DKU17" s="144"/>
      <c r="DKV17" s="145"/>
      <c r="DKW17" s="146"/>
      <c r="DKX17" s="147"/>
      <c r="DKY17" s="148"/>
      <c r="DKZ17" s="140"/>
      <c r="DLA17" s="141"/>
      <c r="DLB17" s="142"/>
      <c r="DLC17" s="143"/>
      <c r="DLD17" s="144"/>
      <c r="DLE17" s="145"/>
      <c r="DLF17" s="146"/>
      <c r="DLG17" s="147"/>
      <c r="DLH17" s="148"/>
      <c r="DLI17" s="140"/>
      <c r="DLJ17" s="141"/>
      <c r="DLK17" s="142"/>
      <c r="DLL17" s="143"/>
      <c r="DLM17" s="144"/>
      <c r="DLN17" s="145"/>
      <c r="DLO17" s="146"/>
      <c r="DLP17" s="147"/>
      <c r="DLQ17" s="148"/>
      <c r="DLR17" s="140"/>
      <c r="DLS17" s="141"/>
      <c r="DLT17" s="142"/>
      <c r="DLU17" s="143"/>
      <c r="DLV17" s="144"/>
      <c r="DLW17" s="145"/>
      <c r="DLX17" s="146"/>
      <c r="DLY17" s="147"/>
      <c r="DLZ17" s="148"/>
      <c r="DMA17" s="140"/>
      <c r="DMB17" s="141"/>
      <c r="DMC17" s="142"/>
      <c r="DMD17" s="143"/>
      <c r="DME17" s="144"/>
      <c r="DMF17" s="145"/>
      <c r="DMG17" s="146"/>
      <c r="DMH17" s="147"/>
      <c r="DMI17" s="148"/>
      <c r="DMJ17" s="140"/>
      <c r="DMK17" s="141"/>
      <c r="DML17" s="142"/>
      <c r="DMM17" s="143"/>
      <c r="DMN17" s="144"/>
      <c r="DMO17" s="145"/>
      <c r="DMP17" s="146"/>
      <c r="DMQ17" s="147"/>
      <c r="DMR17" s="148"/>
      <c r="DMS17" s="140"/>
      <c r="DMT17" s="141"/>
      <c r="DMU17" s="142"/>
      <c r="DMV17" s="143"/>
      <c r="DMW17" s="144"/>
      <c r="DMX17" s="145"/>
      <c r="DMY17" s="146"/>
      <c r="DMZ17" s="147"/>
      <c r="DNA17" s="148"/>
      <c r="DNB17" s="140"/>
      <c r="DNC17" s="141"/>
      <c r="DND17" s="142"/>
      <c r="DNE17" s="143"/>
      <c r="DNF17" s="144"/>
      <c r="DNG17" s="145"/>
      <c r="DNH17" s="146"/>
      <c r="DNI17" s="147"/>
      <c r="DNJ17" s="148"/>
      <c r="DNK17" s="140"/>
      <c r="DNL17" s="141"/>
      <c r="DNM17" s="142"/>
      <c r="DNN17" s="143"/>
      <c r="DNO17" s="144"/>
      <c r="DNP17" s="145"/>
      <c r="DNQ17" s="146"/>
      <c r="DNR17" s="147"/>
      <c r="DNS17" s="148"/>
      <c r="DNT17" s="140"/>
      <c r="DNU17" s="141"/>
      <c r="DNV17" s="142"/>
      <c r="DNW17" s="143"/>
      <c r="DNX17" s="144"/>
      <c r="DNY17" s="145"/>
      <c r="DNZ17" s="146"/>
      <c r="DOA17" s="147"/>
      <c r="DOB17" s="148"/>
      <c r="DOC17" s="140"/>
      <c r="DOD17" s="141"/>
      <c r="DOE17" s="142"/>
      <c r="DOF17" s="143"/>
      <c r="DOG17" s="144"/>
      <c r="DOH17" s="145"/>
      <c r="DOI17" s="146"/>
      <c r="DOJ17" s="147"/>
      <c r="DOK17" s="148"/>
      <c r="DOL17" s="140"/>
      <c r="DOM17" s="141"/>
      <c r="DON17" s="142"/>
      <c r="DOO17" s="143"/>
      <c r="DOP17" s="144"/>
      <c r="DOQ17" s="145"/>
      <c r="DOR17" s="146"/>
      <c r="DOS17" s="147"/>
      <c r="DOT17" s="148"/>
      <c r="DOU17" s="140"/>
      <c r="DOV17" s="141"/>
      <c r="DOW17" s="142"/>
      <c r="DOX17" s="143"/>
      <c r="DOY17" s="144"/>
      <c r="DOZ17" s="145"/>
      <c r="DPA17" s="146"/>
      <c r="DPB17" s="147"/>
      <c r="DPC17" s="148"/>
      <c r="DPD17" s="140"/>
      <c r="DPE17" s="141"/>
      <c r="DPF17" s="142"/>
      <c r="DPG17" s="143"/>
      <c r="DPH17" s="144"/>
      <c r="DPI17" s="145"/>
      <c r="DPJ17" s="146"/>
      <c r="DPK17" s="147"/>
      <c r="DPL17" s="148"/>
      <c r="DPM17" s="140"/>
      <c r="DPN17" s="141"/>
      <c r="DPO17" s="142"/>
      <c r="DPP17" s="143"/>
      <c r="DPQ17" s="144"/>
      <c r="DPR17" s="145"/>
      <c r="DPS17" s="146"/>
      <c r="DPT17" s="147"/>
      <c r="DPU17" s="148"/>
      <c r="DPV17" s="140"/>
      <c r="DPW17" s="141"/>
      <c r="DPX17" s="142"/>
      <c r="DPY17" s="143"/>
      <c r="DPZ17" s="144"/>
      <c r="DQA17" s="145"/>
      <c r="DQB17" s="146"/>
      <c r="DQC17" s="147"/>
      <c r="DQD17" s="148"/>
      <c r="DQE17" s="140"/>
      <c r="DQF17" s="141"/>
      <c r="DQG17" s="142"/>
      <c r="DQH17" s="143"/>
      <c r="DQI17" s="144"/>
      <c r="DQJ17" s="145"/>
      <c r="DQK17" s="146"/>
      <c r="DQL17" s="147"/>
      <c r="DQM17" s="148"/>
      <c r="DQN17" s="140"/>
      <c r="DQO17" s="141"/>
      <c r="DQP17" s="142"/>
      <c r="DQQ17" s="143"/>
      <c r="DQR17" s="144"/>
      <c r="DQS17" s="145"/>
      <c r="DQT17" s="146"/>
      <c r="DQU17" s="147"/>
      <c r="DQV17" s="148"/>
      <c r="DQW17" s="140"/>
      <c r="DQX17" s="141"/>
      <c r="DQY17" s="142"/>
      <c r="DQZ17" s="143"/>
      <c r="DRA17" s="144"/>
      <c r="DRB17" s="145"/>
      <c r="DRC17" s="146"/>
      <c r="DRD17" s="147"/>
      <c r="DRE17" s="148"/>
      <c r="DRF17" s="140"/>
      <c r="DRG17" s="141"/>
      <c r="DRH17" s="142"/>
      <c r="DRI17" s="143"/>
      <c r="DRJ17" s="144"/>
      <c r="DRK17" s="145"/>
      <c r="DRL17" s="146"/>
      <c r="DRM17" s="147"/>
      <c r="DRN17" s="148"/>
      <c r="DRO17" s="140"/>
      <c r="DRP17" s="141"/>
      <c r="DRQ17" s="142"/>
      <c r="DRR17" s="143"/>
      <c r="DRS17" s="144"/>
      <c r="DRT17" s="145"/>
      <c r="DRU17" s="146"/>
      <c r="DRV17" s="147"/>
      <c r="DRW17" s="148"/>
      <c r="DRX17" s="140"/>
      <c r="DRY17" s="141"/>
      <c r="DRZ17" s="142"/>
      <c r="DSA17" s="143"/>
      <c r="DSB17" s="144"/>
      <c r="DSC17" s="145"/>
      <c r="DSD17" s="146"/>
      <c r="DSE17" s="147"/>
      <c r="DSF17" s="148"/>
      <c r="DSG17" s="140"/>
      <c r="DSH17" s="141"/>
      <c r="DSI17" s="142"/>
      <c r="DSJ17" s="143"/>
      <c r="DSK17" s="144"/>
      <c r="DSL17" s="145"/>
      <c r="DSM17" s="146"/>
      <c r="DSN17" s="147"/>
      <c r="DSO17" s="148"/>
      <c r="DSP17" s="140"/>
      <c r="DSQ17" s="141"/>
      <c r="DSR17" s="142"/>
      <c r="DSS17" s="143"/>
      <c r="DST17" s="144"/>
      <c r="DSU17" s="145"/>
      <c r="DSV17" s="146"/>
      <c r="DSW17" s="147"/>
      <c r="DSX17" s="148"/>
      <c r="DSY17" s="140"/>
      <c r="DSZ17" s="141"/>
      <c r="DTA17" s="142"/>
      <c r="DTB17" s="143"/>
      <c r="DTC17" s="144"/>
      <c r="DTD17" s="145"/>
      <c r="DTE17" s="146"/>
      <c r="DTF17" s="147"/>
      <c r="DTG17" s="148"/>
      <c r="DTH17" s="140"/>
      <c r="DTI17" s="141"/>
      <c r="DTJ17" s="142"/>
      <c r="DTK17" s="143"/>
      <c r="DTL17" s="144"/>
      <c r="DTM17" s="145"/>
      <c r="DTN17" s="146"/>
      <c r="DTO17" s="147"/>
      <c r="DTP17" s="148"/>
      <c r="DTQ17" s="140"/>
      <c r="DTR17" s="141"/>
      <c r="DTS17" s="142"/>
      <c r="DTT17" s="143"/>
      <c r="DTU17" s="144"/>
      <c r="DTV17" s="145"/>
      <c r="DTW17" s="146"/>
      <c r="DTX17" s="147"/>
      <c r="DTY17" s="148"/>
      <c r="DTZ17" s="140"/>
      <c r="DUA17" s="141"/>
      <c r="DUB17" s="142"/>
      <c r="DUC17" s="143"/>
      <c r="DUD17" s="144"/>
      <c r="DUE17" s="145"/>
      <c r="DUF17" s="146"/>
      <c r="DUG17" s="147"/>
      <c r="DUH17" s="148"/>
      <c r="DUI17" s="140"/>
      <c r="DUJ17" s="141"/>
      <c r="DUK17" s="142"/>
      <c r="DUL17" s="143"/>
      <c r="DUM17" s="144"/>
      <c r="DUN17" s="145"/>
      <c r="DUO17" s="146"/>
      <c r="DUP17" s="147"/>
      <c r="DUQ17" s="148"/>
      <c r="DUR17" s="140"/>
      <c r="DUS17" s="141"/>
      <c r="DUT17" s="142"/>
      <c r="DUU17" s="143"/>
      <c r="DUV17" s="144"/>
      <c r="DUW17" s="145"/>
      <c r="DUX17" s="146"/>
      <c r="DUY17" s="147"/>
      <c r="DUZ17" s="148"/>
      <c r="DVA17" s="140"/>
      <c r="DVB17" s="141"/>
      <c r="DVC17" s="142"/>
      <c r="DVD17" s="143"/>
      <c r="DVE17" s="144"/>
      <c r="DVF17" s="145"/>
      <c r="DVG17" s="146"/>
      <c r="DVH17" s="147"/>
      <c r="DVI17" s="148"/>
      <c r="DVJ17" s="140"/>
      <c r="DVK17" s="141"/>
      <c r="DVL17" s="142"/>
      <c r="DVM17" s="143"/>
      <c r="DVN17" s="144"/>
      <c r="DVO17" s="145"/>
      <c r="DVP17" s="146"/>
      <c r="DVQ17" s="147"/>
      <c r="DVR17" s="148"/>
      <c r="DVS17" s="140"/>
      <c r="DVT17" s="141"/>
      <c r="DVU17" s="142"/>
      <c r="DVV17" s="143"/>
      <c r="DVW17" s="144"/>
      <c r="DVX17" s="145"/>
      <c r="DVY17" s="146"/>
      <c r="DVZ17" s="147"/>
      <c r="DWA17" s="148"/>
      <c r="DWB17" s="140"/>
      <c r="DWC17" s="141"/>
      <c r="DWD17" s="142"/>
      <c r="DWE17" s="143"/>
      <c r="DWF17" s="144"/>
      <c r="DWG17" s="145"/>
      <c r="DWH17" s="146"/>
      <c r="DWI17" s="147"/>
      <c r="DWJ17" s="148"/>
      <c r="DWK17" s="140"/>
      <c r="DWL17" s="141"/>
      <c r="DWM17" s="142"/>
      <c r="DWN17" s="143"/>
      <c r="DWO17" s="144"/>
      <c r="DWP17" s="145"/>
      <c r="DWQ17" s="146"/>
      <c r="DWR17" s="147"/>
      <c r="DWS17" s="148"/>
      <c r="DWT17" s="140"/>
      <c r="DWU17" s="141"/>
      <c r="DWV17" s="142"/>
      <c r="DWW17" s="143"/>
      <c r="DWX17" s="144"/>
      <c r="DWY17" s="145"/>
      <c r="DWZ17" s="146"/>
      <c r="DXA17" s="147"/>
      <c r="DXB17" s="148"/>
      <c r="DXC17" s="140"/>
      <c r="DXD17" s="141"/>
      <c r="DXE17" s="142"/>
      <c r="DXF17" s="143"/>
      <c r="DXG17" s="144"/>
      <c r="DXH17" s="145"/>
      <c r="DXI17" s="146"/>
      <c r="DXJ17" s="147"/>
      <c r="DXK17" s="148"/>
      <c r="DXL17" s="140"/>
      <c r="DXM17" s="141"/>
      <c r="DXN17" s="142"/>
      <c r="DXO17" s="143"/>
      <c r="DXP17" s="144"/>
      <c r="DXQ17" s="145"/>
      <c r="DXR17" s="146"/>
      <c r="DXS17" s="147"/>
      <c r="DXT17" s="148"/>
      <c r="DXU17" s="140"/>
      <c r="DXV17" s="141"/>
      <c r="DXW17" s="142"/>
      <c r="DXX17" s="143"/>
      <c r="DXY17" s="144"/>
      <c r="DXZ17" s="145"/>
      <c r="DYA17" s="146"/>
      <c r="DYB17" s="147"/>
      <c r="DYC17" s="148"/>
      <c r="DYD17" s="140"/>
      <c r="DYE17" s="141"/>
      <c r="DYF17" s="142"/>
      <c r="DYG17" s="143"/>
      <c r="DYH17" s="144"/>
      <c r="DYI17" s="145"/>
      <c r="DYJ17" s="146"/>
      <c r="DYK17" s="147"/>
      <c r="DYL17" s="148"/>
      <c r="DYM17" s="140"/>
      <c r="DYN17" s="141"/>
      <c r="DYO17" s="142"/>
      <c r="DYP17" s="143"/>
      <c r="DYQ17" s="144"/>
      <c r="DYR17" s="145"/>
      <c r="DYS17" s="146"/>
      <c r="DYT17" s="147"/>
      <c r="DYU17" s="148"/>
      <c r="DYV17" s="140"/>
      <c r="DYW17" s="141"/>
      <c r="DYX17" s="142"/>
      <c r="DYY17" s="143"/>
      <c r="DYZ17" s="144"/>
      <c r="DZA17" s="145"/>
      <c r="DZB17" s="146"/>
      <c r="DZC17" s="147"/>
      <c r="DZD17" s="148"/>
      <c r="DZE17" s="140"/>
      <c r="DZF17" s="141"/>
      <c r="DZG17" s="142"/>
      <c r="DZH17" s="143"/>
      <c r="DZI17" s="144"/>
      <c r="DZJ17" s="145"/>
      <c r="DZK17" s="146"/>
      <c r="DZL17" s="147"/>
      <c r="DZM17" s="148"/>
      <c r="DZN17" s="140"/>
      <c r="DZO17" s="141"/>
      <c r="DZP17" s="142"/>
      <c r="DZQ17" s="143"/>
      <c r="DZR17" s="144"/>
      <c r="DZS17" s="145"/>
      <c r="DZT17" s="146"/>
      <c r="DZU17" s="147"/>
      <c r="DZV17" s="148"/>
      <c r="DZW17" s="140"/>
      <c r="DZX17" s="141"/>
      <c r="DZY17" s="142"/>
      <c r="DZZ17" s="143"/>
      <c r="EAA17" s="144"/>
      <c r="EAB17" s="145"/>
      <c r="EAC17" s="146"/>
      <c r="EAD17" s="147"/>
      <c r="EAE17" s="148"/>
      <c r="EAF17" s="140"/>
      <c r="EAG17" s="141"/>
      <c r="EAH17" s="142"/>
      <c r="EAI17" s="143"/>
      <c r="EAJ17" s="144"/>
      <c r="EAK17" s="145"/>
      <c r="EAL17" s="146"/>
      <c r="EAM17" s="147"/>
      <c r="EAN17" s="148"/>
      <c r="EAO17" s="140"/>
      <c r="EAP17" s="141"/>
      <c r="EAQ17" s="142"/>
      <c r="EAR17" s="143"/>
      <c r="EAS17" s="144"/>
      <c r="EAT17" s="145"/>
      <c r="EAU17" s="146"/>
      <c r="EAV17" s="147"/>
      <c r="EAW17" s="148"/>
      <c r="EAX17" s="140"/>
      <c r="EAY17" s="141"/>
      <c r="EAZ17" s="142"/>
      <c r="EBA17" s="143"/>
      <c r="EBB17" s="144"/>
      <c r="EBC17" s="145"/>
      <c r="EBD17" s="146"/>
      <c r="EBE17" s="147"/>
      <c r="EBF17" s="148"/>
      <c r="EBG17" s="140"/>
      <c r="EBH17" s="141"/>
      <c r="EBI17" s="142"/>
      <c r="EBJ17" s="143"/>
      <c r="EBK17" s="144"/>
      <c r="EBL17" s="145"/>
      <c r="EBM17" s="146"/>
      <c r="EBN17" s="147"/>
      <c r="EBO17" s="148"/>
      <c r="EBP17" s="140"/>
      <c r="EBQ17" s="141"/>
      <c r="EBR17" s="142"/>
      <c r="EBS17" s="143"/>
      <c r="EBT17" s="144"/>
      <c r="EBU17" s="145"/>
      <c r="EBV17" s="146"/>
      <c r="EBW17" s="147"/>
      <c r="EBX17" s="148"/>
      <c r="EBY17" s="140"/>
      <c r="EBZ17" s="141"/>
      <c r="ECA17" s="142"/>
      <c r="ECB17" s="143"/>
      <c r="ECC17" s="144"/>
      <c r="ECD17" s="145"/>
      <c r="ECE17" s="146"/>
      <c r="ECF17" s="147"/>
      <c r="ECG17" s="148"/>
      <c r="ECH17" s="140"/>
      <c r="ECI17" s="141"/>
      <c r="ECJ17" s="142"/>
      <c r="ECK17" s="143"/>
      <c r="ECL17" s="144"/>
      <c r="ECM17" s="145"/>
      <c r="ECN17" s="146"/>
      <c r="ECO17" s="147"/>
      <c r="ECP17" s="148"/>
      <c r="ECQ17" s="140"/>
      <c r="ECR17" s="141"/>
      <c r="ECS17" s="142"/>
      <c r="ECT17" s="143"/>
      <c r="ECU17" s="144"/>
      <c r="ECV17" s="145"/>
      <c r="ECW17" s="146"/>
      <c r="ECX17" s="147"/>
      <c r="ECY17" s="148"/>
      <c r="ECZ17" s="140"/>
      <c r="EDA17" s="141"/>
      <c r="EDB17" s="142"/>
      <c r="EDC17" s="143"/>
      <c r="EDD17" s="144"/>
      <c r="EDE17" s="145"/>
      <c r="EDF17" s="146"/>
      <c r="EDG17" s="147"/>
      <c r="EDH17" s="148"/>
      <c r="EDI17" s="140"/>
      <c r="EDJ17" s="141"/>
      <c r="EDK17" s="142"/>
      <c r="EDL17" s="143"/>
      <c r="EDM17" s="144"/>
      <c r="EDN17" s="145"/>
      <c r="EDO17" s="146"/>
      <c r="EDP17" s="147"/>
      <c r="EDQ17" s="148"/>
      <c r="EDR17" s="140"/>
      <c r="EDS17" s="141"/>
      <c r="EDT17" s="142"/>
      <c r="EDU17" s="143"/>
      <c r="EDV17" s="144"/>
      <c r="EDW17" s="145"/>
      <c r="EDX17" s="146"/>
      <c r="EDY17" s="147"/>
      <c r="EDZ17" s="148"/>
      <c r="EEA17" s="140"/>
      <c r="EEB17" s="141"/>
      <c r="EEC17" s="142"/>
      <c r="EED17" s="143"/>
      <c r="EEE17" s="144"/>
      <c r="EEF17" s="145"/>
      <c r="EEG17" s="146"/>
      <c r="EEH17" s="147"/>
      <c r="EEI17" s="148"/>
      <c r="EEJ17" s="140"/>
      <c r="EEK17" s="141"/>
      <c r="EEL17" s="142"/>
      <c r="EEM17" s="143"/>
      <c r="EEN17" s="144"/>
      <c r="EEO17" s="145"/>
      <c r="EEP17" s="146"/>
      <c r="EEQ17" s="147"/>
      <c r="EER17" s="148"/>
      <c r="EES17" s="140"/>
      <c r="EET17" s="141"/>
      <c r="EEU17" s="142"/>
      <c r="EEV17" s="143"/>
      <c r="EEW17" s="144"/>
      <c r="EEX17" s="145"/>
      <c r="EEY17" s="146"/>
      <c r="EEZ17" s="147"/>
      <c r="EFA17" s="148"/>
      <c r="EFB17" s="140"/>
      <c r="EFC17" s="141"/>
      <c r="EFD17" s="142"/>
      <c r="EFE17" s="143"/>
      <c r="EFF17" s="144"/>
      <c r="EFG17" s="145"/>
      <c r="EFH17" s="146"/>
      <c r="EFI17" s="147"/>
      <c r="EFJ17" s="148"/>
      <c r="EFK17" s="140"/>
      <c r="EFL17" s="141"/>
      <c r="EFM17" s="142"/>
      <c r="EFN17" s="143"/>
      <c r="EFO17" s="144"/>
      <c r="EFP17" s="145"/>
      <c r="EFQ17" s="146"/>
      <c r="EFR17" s="147"/>
      <c r="EFS17" s="148"/>
      <c r="EFT17" s="140"/>
      <c r="EFU17" s="141"/>
      <c r="EFV17" s="142"/>
      <c r="EFW17" s="143"/>
      <c r="EFX17" s="144"/>
      <c r="EFY17" s="145"/>
      <c r="EFZ17" s="146"/>
      <c r="EGA17" s="147"/>
      <c r="EGB17" s="148"/>
      <c r="EGC17" s="140"/>
      <c r="EGD17" s="141"/>
      <c r="EGE17" s="142"/>
      <c r="EGF17" s="143"/>
      <c r="EGG17" s="144"/>
      <c r="EGH17" s="145"/>
      <c r="EGI17" s="146"/>
      <c r="EGJ17" s="147"/>
      <c r="EGK17" s="148"/>
      <c r="EGL17" s="140"/>
      <c r="EGM17" s="141"/>
      <c r="EGN17" s="142"/>
      <c r="EGO17" s="143"/>
      <c r="EGP17" s="144"/>
      <c r="EGQ17" s="145"/>
      <c r="EGR17" s="146"/>
      <c r="EGS17" s="147"/>
      <c r="EGT17" s="148"/>
      <c r="EGU17" s="140"/>
      <c r="EGV17" s="141"/>
      <c r="EGW17" s="142"/>
      <c r="EGX17" s="143"/>
      <c r="EGY17" s="144"/>
      <c r="EGZ17" s="145"/>
      <c r="EHA17" s="146"/>
      <c r="EHB17" s="147"/>
      <c r="EHC17" s="148"/>
      <c r="EHD17" s="140"/>
      <c r="EHE17" s="141"/>
      <c r="EHF17" s="142"/>
      <c r="EHG17" s="143"/>
      <c r="EHH17" s="144"/>
      <c r="EHI17" s="145"/>
      <c r="EHJ17" s="146"/>
      <c r="EHK17" s="147"/>
      <c r="EHL17" s="148"/>
      <c r="EHM17" s="140"/>
      <c r="EHN17" s="141"/>
      <c r="EHO17" s="142"/>
      <c r="EHP17" s="143"/>
      <c r="EHQ17" s="144"/>
      <c r="EHR17" s="145"/>
      <c r="EHS17" s="146"/>
      <c r="EHT17" s="147"/>
      <c r="EHU17" s="148"/>
      <c r="EHV17" s="140"/>
      <c r="EHW17" s="141"/>
      <c r="EHX17" s="142"/>
      <c r="EHY17" s="143"/>
      <c r="EHZ17" s="144"/>
      <c r="EIA17" s="145"/>
      <c r="EIB17" s="146"/>
      <c r="EIC17" s="147"/>
      <c r="EID17" s="148"/>
      <c r="EIE17" s="140"/>
      <c r="EIF17" s="141"/>
      <c r="EIG17" s="142"/>
      <c r="EIH17" s="143"/>
      <c r="EII17" s="144"/>
      <c r="EIJ17" s="145"/>
      <c r="EIK17" s="146"/>
      <c r="EIL17" s="147"/>
      <c r="EIM17" s="148"/>
      <c r="EIN17" s="140"/>
      <c r="EIO17" s="141"/>
      <c r="EIP17" s="142"/>
      <c r="EIQ17" s="143"/>
      <c r="EIR17" s="144"/>
      <c r="EIS17" s="145"/>
      <c r="EIT17" s="146"/>
      <c r="EIU17" s="147"/>
      <c r="EIV17" s="148"/>
      <c r="EIW17" s="140"/>
      <c r="EIX17" s="141"/>
      <c r="EIY17" s="142"/>
      <c r="EIZ17" s="143"/>
      <c r="EJA17" s="144"/>
      <c r="EJB17" s="145"/>
      <c r="EJC17" s="146"/>
      <c r="EJD17" s="147"/>
      <c r="EJE17" s="148"/>
      <c r="EJF17" s="140"/>
      <c r="EJG17" s="141"/>
      <c r="EJH17" s="142"/>
      <c r="EJI17" s="143"/>
      <c r="EJJ17" s="144"/>
      <c r="EJK17" s="145"/>
      <c r="EJL17" s="146"/>
      <c r="EJM17" s="147"/>
      <c r="EJN17" s="148"/>
      <c r="EJO17" s="140"/>
      <c r="EJP17" s="141"/>
      <c r="EJQ17" s="142"/>
      <c r="EJR17" s="143"/>
      <c r="EJS17" s="144"/>
      <c r="EJT17" s="145"/>
      <c r="EJU17" s="146"/>
      <c r="EJV17" s="147"/>
      <c r="EJW17" s="148"/>
      <c r="EJX17" s="140"/>
      <c r="EJY17" s="141"/>
      <c r="EJZ17" s="142"/>
      <c r="EKA17" s="143"/>
      <c r="EKB17" s="144"/>
      <c r="EKC17" s="145"/>
      <c r="EKD17" s="146"/>
      <c r="EKE17" s="147"/>
      <c r="EKF17" s="148"/>
      <c r="EKG17" s="140"/>
      <c r="EKH17" s="141"/>
      <c r="EKI17" s="142"/>
      <c r="EKJ17" s="143"/>
      <c r="EKK17" s="144"/>
      <c r="EKL17" s="145"/>
      <c r="EKM17" s="146"/>
      <c r="EKN17" s="147"/>
      <c r="EKO17" s="148"/>
      <c r="EKP17" s="140"/>
      <c r="EKQ17" s="141"/>
      <c r="EKR17" s="142"/>
      <c r="EKS17" s="143"/>
      <c r="EKT17" s="144"/>
      <c r="EKU17" s="145"/>
      <c r="EKV17" s="146"/>
      <c r="EKW17" s="147"/>
      <c r="EKX17" s="148"/>
      <c r="EKY17" s="140"/>
      <c r="EKZ17" s="141"/>
      <c r="ELA17" s="142"/>
      <c r="ELB17" s="143"/>
      <c r="ELC17" s="144"/>
      <c r="ELD17" s="145"/>
      <c r="ELE17" s="146"/>
      <c r="ELF17" s="147"/>
      <c r="ELG17" s="148"/>
      <c r="ELH17" s="140"/>
      <c r="ELI17" s="141"/>
      <c r="ELJ17" s="142"/>
      <c r="ELK17" s="143"/>
      <c r="ELL17" s="144"/>
      <c r="ELM17" s="145"/>
      <c r="ELN17" s="146"/>
      <c r="ELO17" s="147"/>
      <c r="ELP17" s="148"/>
      <c r="ELQ17" s="140"/>
      <c r="ELR17" s="141"/>
      <c r="ELS17" s="142"/>
      <c r="ELT17" s="143"/>
      <c r="ELU17" s="144"/>
      <c r="ELV17" s="145"/>
      <c r="ELW17" s="146"/>
      <c r="ELX17" s="147"/>
      <c r="ELY17" s="148"/>
      <c r="ELZ17" s="140"/>
      <c r="EMA17" s="141"/>
      <c r="EMB17" s="142"/>
      <c r="EMC17" s="143"/>
      <c r="EMD17" s="144"/>
      <c r="EME17" s="145"/>
      <c r="EMF17" s="146"/>
      <c r="EMG17" s="147"/>
      <c r="EMH17" s="148"/>
      <c r="EMI17" s="140"/>
      <c r="EMJ17" s="141"/>
      <c r="EMK17" s="142"/>
      <c r="EML17" s="143"/>
      <c r="EMM17" s="144"/>
      <c r="EMN17" s="145"/>
      <c r="EMO17" s="146"/>
      <c r="EMP17" s="147"/>
      <c r="EMQ17" s="148"/>
      <c r="EMR17" s="140"/>
      <c r="EMS17" s="141"/>
      <c r="EMT17" s="142"/>
      <c r="EMU17" s="143"/>
      <c r="EMV17" s="144"/>
      <c r="EMW17" s="145"/>
      <c r="EMX17" s="146"/>
      <c r="EMY17" s="147"/>
      <c r="EMZ17" s="148"/>
      <c r="ENA17" s="140"/>
      <c r="ENB17" s="141"/>
      <c r="ENC17" s="142"/>
      <c r="END17" s="143"/>
      <c r="ENE17" s="144"/>
      <c r="ENF17" s="145"/>
      <c r="ENG17" s="146"/>
      <c r="ENH17" s="147"/>
      <c r="ENI17" s="148"/>
      <c r="ENJ17" s="140"/>
      <c r="ENK17" s="141"/>
      <c r="ENL17" s="142"/>
      <c r="ENM17" s="143"/>
      <c r="ENN17" s="144"/>
      <c r="ENO17" s="145"/>
      <c r="ENP17" s="146"/>
      <c r="ENQ17" s="147"/>
      <c r="ENR17" s="148"/>
      <c r="ENS17" s="140"/>
      <c r="ENT17" s="141"/>
      <c r="ENU17" s="142"/>
      <c r="ENV17" s="143"/>
      <c r="ENW17" s="144"/>
      <c r="ENX17" s="145"/>
      <c r="ENY17" s="146"/>
      <c r="ENZ17" s="147"/>
      <c r="EOA17" s="148"/>
      <c r="EOB17" s="140"/>
      <c r="EOC17" s="141"/>
      <c r="EOD17" s="142"/>
      <c r="EOE17" s="143"/>
      <c r="EOF17" s="144"/>
      <c r="EOG17" s="145"/>
      <c r="EOH17" s="146"/>
      <c r="EOI17" s="147"/>
      <c r="EOJ17" s="148"/>
      <c r="EOK17" s="140"/>
      <c r="EOL17" s="141"/>
      <c r="EOM17" s="142"/>
      <c r="EON17" s="143"/>
      <c r="EOO17" s="144"/>
      <c r="EOP17" s="145"/>
      <c r="EOQ17" s="146"/>
      <c r="EOR17" s="147"/>
      <c r="EOS17" s="148"/>
      <c r="EOT17" s="140"/>
      <c r="EOU17" s="141"/>
      <c r="EOV17" s="142"/>
      <c r="EOW17" s="143"/>
      <c r="EOX17" s="144"/>
      <c r="EOY17" s="145"/>
      <c r="EOZ17" s="146"/>
      <c r="EPA17" s="147"/>
      <c r="EPB17" s="148"/>
      <c r="EPC17" s="140"/>
      <c r="EPD17" s="141"/>
      <c r="EPE17" s="142"/>
      <c r="EPF17" s="143"/>
      <c r="EPG17" s="144"/>
      <c r="EPH17" s="145"/>
      <c r="EPI17" s="146"/>
      <c r="EPJ17" s="147"/>
      <c r="EPK17" s="148"/>
      <c r="EPL17" s="140"/>
      <c r="EPM17" s="141"/>
      <c r="EPN17" s="142"/>
      <c r="EPO17" s="143"/>
      <c r="EPP17" s="144"/>
      <c r="EPQ17" s="145"/>
      <c r="EPR17" s="146"/>
      <c r="EPS17" s="147"/>
      <c r="EPT17" s="148"/>
      <c r="EPU17" s="140"/>
      <c r="EPV17" s="141"/>
      <c r="EPW17" s="142"/>
      <c r="EPX17" s="143"/>
      <c r="EPY17" s="144"/>
      <c r="EPZ17" s="145"/>
      <c r="EQA17" s="146"/>
      <c r="EQB17" s="147"/>
      <c r="EQC17" s="148"/>
      <c r="EQD17" s="140"/>
      <c r="EQE17" s="141"/>
      <c r="EQF17" s="142"/>
      <c r="EQG17" s="143"/>
      <c r="EQH17" s="144"/>
      <c r="EQI17" s="145"/>
      <c r="EQJ17" s="146"/>
      <c r="EQK17" s="147"/>
      <c r="EQL17" s="148"/>
      <c r="EQM17" s="140"/>
      <c r="EQN17" s="141"/>
      <c r="EQO17" s="142"/>
      <c r="EQP17" s="143"/>
      <c r="EQQ17" s="144"/>
      <c r="EQR17" s="145"/>
      <c r="EQS17" s="146"/>
      <c r="EQT17" s="147"/>
      <c r="EQU17" s="148"/>
      <c r="EQV17" s="140"/>
      <c r="EQW17" s="141"/>
      <c r="EQX17" s="142"/>
      <c r="EQY17" s="143"/>
      <c r="EQZ17" s="144"/>
      <c r="ERA17" s="145"/>
      <c r="ERB17" s="146"/>
      <c r="ERC17" s="147"/>
      <c r="ERD17" s="148"/>
      <c r="ERE17" s="140"/>
      <c r="ERF17" s="141"/>
      <c r="ERG17" s="142"/>
      <c r="ERH17" s="143"/>
      <c r="ERI17" s="144"/>
      <c r="ERJ17" s="145"/>
      <c r="ERK17" s="146"/>
      <c r="ERL17" s="147"/>
      <c r="ERM17" s="148"/>
      <c r="ERN17" s="140"/>
      <c r="ERO17" s="141"/>
      <c r="ERP17" s="142"/>
      <c r="ERQ17" s="143"/>
      <c r="ERR17" s="144"/>
      <c r="ERS17" s="145"/>
      <c r="ERT17" s="146"/>
      <c r="ERU17" s="147"/>
      <c r="ERV17" s="148"/>
      <c r="ERW17" s="140"/>
      <c r="ERX17" s="141"/>
      <c r="ERY17" s="142"/>
      <c r="ERZ17" s="143"/>
      <c r="ESA17" s="144"/>
      <c r="ESB17" s="145"/>
      <c r="ESC17" s="146"/>
      <c r="ESD17" s="147"/>
      <c r="ESE17" s="148"/>
      <c r="ESF17" s="140"/>
      <c r="ESG17" s="141"/>
      <c r="ESH17" s="142"/>
      <c r="ESI17" s="143"/>
      <c r="ESJ17" s="144"/>
      <c r="ESK17" s="145"/>
      <c r="ESL17" s="146"/>
      <c r="ESM17" s="147"/>
      <c r="ESN17" s="148"/>
      <c r="ESO17" s="140"/>
      <c r="ESP17" s="141"/>
      <c r="ESQ17" s="142"/>
      <c r="ESR17" s="143"/>
      <c r="ESS17" s="144"/>
      <c r="EST17" s="145"/>
      <c r="ESU17" s="146"/>
      <c r="ESV17" s="147"/>
      <c r="ESW17" s="148"/>
      <c r="ESX17" s="140"/>
      <c r="ESY17" s="141"/>
      <c r="ESZ17" s="142"/>
      <c r="ETA17" s="143"/>
      <c r="ETB17" s="144"/>
      <c r="ETC17" s="145"/>
      <c r="ETD17" s="146"/>
      <c r="ETE17" s="147"/>
      <c r="ETF17" s="148"/>
      <c r="ETG17" s="140"/>
      <c r="ETH17" s="141"/>
      <c r="ETI17" s="142"/>
      <c r="ETJ17" s="143"/>
      <c r="ETK17" s="144"/>
      <c r="ETL17" s="145"/>
      <c r="ETM17" s="146"/>
      <c r="ETN17" s="147"/>
      <c r="ETO17" s="148"/>
      <c r="ETP17" s="140"/>
      <c r="ETQ17" s="141"/>
      <c r="ETR17" s="142"/>
      <c r="ETS17" s="143"/>
      <c r="ETT17" s="144"/>
      <c r="ETU17" s="145"/>
      <c r="ETV17" s="146"/>
      <c r="ETW17" s="147"/>
      <c r="ETX17" s="148"/>
      <c r="ETY17" s="140"/>
      <c r="ETZ17" s="141"/>
      <c r="EUA17" s="142"/>
      <c r="EUB17" s="143"/>
      <c r="EUC17" s="144"/>
      <c r="EUD17" s="145"/>
      <c r="EUE17" s="146"/>
      <c r="EUF17" s="147"/>
      <c r="EUG17" s="148"/>
      <c r="EUH17" s="140"/>
      <c r="EUI17" s="141"/>
      <c r="EUJ17" s="142"/>
      <c r="EUK17" s="143"/>
      <c r="EUL17" s="144"/>
      <c r="EUM17" s="145"/>
      <c r="EUN17" s="146"/>
      <c r="EUO17" s="147"/>
      <c r="EUP17" s="148"/>
      <c r="EUQ17" s="140"/>
      <c r="EUR17" s="141"/>
      <c r="EUS17" s="142"/>
      <c r="EUT17" s="143"/>
      <c r="EUU17" s="144"/>
      <c r="EUV17" s="145"/>
      <c r="EUW17" s="146"/>
      <c r="EUX17" s="147"/>
      <c r="EUY17" s="148"/>
      <c r="EUZ17" s="140"/>
      <c r="EVA17" s="141"/>
      <c r="EVB17" s="142"/>
      <c r="EVC17" s="143"/>
      <c r="EVD17" s="144"/>
      <c r="EVE17" s="145"/>
      <c r="EVF17" s="146"/>
      <c r="EVG17" s="147"/>
      <c r="EVH17" s="148"/>
      <c r="EVI17" s="140"/>
      <c r="EVJ17" s="141"/>
      <c r="EVK17" s="142"/>
      <c r="EVL17" s="143"/>
      <c r="EVM17" s="144"/>
      <c r="EVN17" s="145"/>
      <c r="EVO17" s="146"/>
      <c r="EVP17" s="147"/>
      <c r="EVQ17" s="148"/>
      <c r="EVR17" s="140"/>
      <c r="EVS17" s="141"/>
      <c r="EVT17" s="142"/>
      <c r="EVU17" s="143"/>
      <c r="EVV17" s="144"/>
      <c r="EVW17" s="145"/>
      <c r="EVX17" s="146"/>
      <c r="EVY17" s="147"/>
      <c r="EVZ17" s="148"/>
      <c r="EWA17" s="140"/>
      <c r="EWB17" s="141"/>
      <c r="EWC17" s="142"/>
      <c r="EWD17" s="143"/>
      <c r="EWE17" s="144"/>
      <c r="EWF17" s="145"/>
      <c r="EWG17" s="146"/>
      <c r="EWH17" s="147"/>
      <c r="EWI17" s="148"/>
      <c r="EWJ17" s="140"/>
      <c r="EWK17" s="141"/>
      <c r="EWL17" s="142"/>
      <c r="EWM17" s="143"/>
      <c r="EWN17" s="144"/>
      <c r="EWO17" s="145"/>
      <c r="EWP17" s="146"/>
      <c r="EWQ17" s="147"/>
      <c r="EWR17" s="148"/>
      <c r="EWS17" s="140"/>
      <c r="EWT17" s="141"/>
      <c r="EWU17" s="142"/>
      <c r="EWV17" s="143"/>
      <c r="EWW17" s="144"/>
      <c r="EWX17" s="145"/>
      <c r="EWY17" s="146"/>
      <c r="EWZ17" s="147"/>
      <c r="EXA17" s="148"/>
      <c r="EXB17" s="140"/>
      <c r="EXC17" s="141"/>
      <c r="EXD17" s="142"/>
      <c r="EXE17" s="143"/>
      <c r="EXF17" s="144"/>
      <c r="EXG17" s="145"/>
      <c r="EXH17" s="146"/>
      <c r="EXI17" s="147"/>
      <c r="EXJ17" s="148"/>
      <c r="EXK17" s="140"/>
      <c r="EXL17" s="141"/>
      <c r="EXM17" s="142"/>
      <c r="EXN17" s="143"/>
      <c r="EXO17" s="144"/>
      <c r="EXP17" s="145"/>
      <c r="EXQ17" s="146"/>
      <c r="EXR17" s="147"/>
      <c r="EXS17" s="148"/>
      <c r="EXT17" s="140"/>
      <c r="EXU17" s="141"/>
      <c r="EXV17" s="142"/>
      <c r="EXW17" s="143"/>
      <c r="EXX17" s="144"/>
      <c r="EXY17" s="145"/>
      <c r="EXZ17" s="146"/>
      <c r="EYA17" s="147"/>
      <c r="EYB17" s="148"/>
      <c r="EYC17" s="140"/>
      <c r="EYD17" s="141"/>
      <c r="EYE17" s="142"/>
      <c r="EYF17" s="143"/>
      <c r="EYG17" s="144"/>
      <c r="EYH17" s="145"/>
      <c r="EYI17" s="146"/>
      <c r="EYJ17" s="147"/>
      <c r="EYK17" s="148"/>
      <c r="EYL17" s="140"/>
      <c r="EYM17" s="141"/>
      <c r="EYN17" s="142"/>
      <c r="EYO17" s="143"/>
      <c r="EYP17" s="144"/>
      <c r="EYQ17" s="145"/>
      <c r="EYR17" s="146"/>
      <c r="EYS17" s="147"/>
      <c r="EYT17" s="148"/>
      <c r="EYU17" s="140"/>
      <c r="EYV17" s="141"/>
      <c r="EYW17" s="142"/>
      <c r="EYX17" s="143"/>
      <c r="EYY17" s="144"/>
      <c r="EYZ17" s="145"/>
      <c r="EZA17" s="146"/>
      <c r="EZB17" s="147"/>
      <c r="EZC17" s="148"/>
      <c r="EZD17" s="140"/>
      <c r="EZE17" s="141"/>
      <c r="EZF17" s="142"/>
      <c r="EZG17" s="143"/>
      <c r="EZH17" s="144"/>
      <c r="EZI17" s="145"/>
      <c r="EZJ17" s="146"/>
      <c r="EZK17" s="147"/>
      <c r="EZL17" s="148"/>
      <c r="EZM17" s="140"/>
      <c r="EZN17" s="141"/>
      <c r="EZO17" s="142"/>
      <c r="EZP17" s="143"/>
      <c r="EZQ17" s="144"/>
      <c r="EZR17" s="145"/>
      <c r="EZS17" s="146"/>
      <c r="EZT17" s="147"/>
      <c r="EZU17" s="148"/>
      <c r="EZV17" s="140"/>
      <c r="EZW17" s="141"/>
      <c r="EZX17" s="142"/>
      <c r="EZY17" s="143"/>
      <c r="EZZ17" s="144"/>
      <c r="FAA17" s="145"/>
      <c r="FAB17" s="146"/>
      <c r="FAC17" s="147"/>
      <c r="FAD17" s="148"/>
      <c r="FAE17" s="140"/>
      <c r="FAF17" s="141"/>
      <c r="FAG17" s="142"/>
      <c r="FAH17" s="143"/>
      <c r="FAI17" s="144"/>
      <c r="FAJ17" s="145"/>
      <c r="FAK17" s="146"/>
      <c r="FAL17" s="147"/>
      <c r="FAM17" s="148"/>
      <c r="FAN17" s="140"/>
      <c r="FAO17" s="141"/>
      <c r="FAP17" s="142"/>
      <c r="FAQ17" s="143"/>
      <c r="FAR17" s="144"/>
      <c r="FAS17" s="145"/>
      <c r="FAT17" s="146"/>
      <c r="FAU17" s="147"/>
      <c r="FAV17" s="148"/>
      <c r="FAW17" s="140"/>
      <c r="FAX17" s="141"/>
      <c r="FAY17" s="142"/>
      <c r="FAZ17" s="143"/>
      <c r="FBA17" s="144"/>
      <c r="FBB17" s="145"/>
      <c r="FBC17" s="146"/>
      <c r="FBD17" s="147"/>
      <c r="FBE17" s="148"/>
      <c r="FBF17" s="140"/>
      <c r="FBG17" s="141"/>
      <c r="FBH17" s="142"/>
      <c r="FBI17" s="143"/>
      <c r="FBJ17" s="144"/>
      <c r="FBK17" s="145"/>
      <c r="FBL17" s="146"/>
      <c r="FBM17" s="147"/>
      <c r="FBN17" s="148"/>
      <c r="FBO17" s="140"/>
      <c r="FBP17" s="141"/>
      <c r="FBQ17" s="142"/>
      <c r="FBR17" s="143"/>
      <c r="FBS17" s="144"/>
      <c r="FBT17" s="145"/>
      <c r="FBU17" s="146"/>
      <c r="FBV17" s="147"/>
      <c r="FBW17" s="148"/>
      <c r="FBX17" s="140"/>
      <c r="FBY17" s="141"/>
      <c r="FBZ17" s="142"/>
      <c r="FCA17" s="143"/>
      <c r="FCB17" s="144"/>
      <c r="FCC17" s="145"/>
      <c r="FCD17" s="146"/>
      <c r="FCE17" s="147"/>
      <c r="FCF17" s="148"/>
      <c r="FCG17" s="140"/>
      <c r="FCH17" s="141"/>
      <c r="FCI17" s="142"/>
      <c r="FCJ17" s="143"/>
      <c r="FCK17" s="144"/>
      <c r="FCL17" s="145"/>
      <c r="FCM17" s="146"/>
      <c r="FCN17" s="147"/>
      <c r="FCO17" s="148"/>
      <c r="FCP17" s="140"/>
      <c r="FCQ17" s="141"/>
      <c r="FCR17" s="142"/>
      <c r="FCS17" s="143"/>
      <c r="FCT17" s="144"/>
      <c r="FCU17" s="145"/>
      <c r="FCV17" s="146"/>
      <c r="FCW17" s="147"/>
      <c r="FCX17" s="148"/>
      <c r="FCY17" s="140"/>
      <c r="FCZ17" s="141"/>
      <c r="FDA17" s="142"/>
      <c r="FDB17" s="143"/>
      <c r="FDC17" s="144"/>
      <c r="FDD17" s="145"/>
      <c r="FDE17" s="146"/>
      <c r="FDF17" s="147"/>
      <c r="FDG17" s="148"/>
      <c r="FDH17" s="140"/>
      <c r="FDI17" s="141"/>
      <c r="FDJ17" s="142"/>
      <c r="FDK17" s="143"/>
      <c r="FDL17" s="144"/>
      <c r="FDM17" s="145"/>
      <c r="FDN17" s="146"/>
      <c r="FDO17" s="147"/>
      <c r="FDP17" s="148"/>
      <c r="FDQ17" s="140"/>
      <c r="FDR17" s="141"/>
      <c r="FDS17" s="142"/>
      <c r="FDT17" s="143"/>
      <c r="FDU17" s="144"/>
      <c r="FDV17" s="145"/>
      <c r="FDW17" s="146"/>
      <c r="FDX17" s="147"/>
      <c r="FDY17" s="148"/>
      <c r="FDZ17" s="140"/>
      <c r="FEA17" s="141"/>
      <c r="FEB17" s="142"/>
      <c r="FEC17" s="143"/>
      <c r="FED17" s="144"/>
      <c r="FEE17" s="145"/>
      <c r="FEF17" s="146"/>
      <c r="FEG17" s="147"/>
      <c r="FEH17" s="148"/>
      <c r="FEI17" s="140"/>
      <c r="FEJ17" s="141"/>
      <c r="FEK17" s="142"/>
      <c r="FEL17" s="143"/>
      <c r="FEM17" s="144"/>
      <c r="FEN17" s="145"/>
      <c r="FEO17" s="146"/>
      <c r="FEP17" s="147"/>
      <c r="FEQ17" s="148"/>
      <c r="FER17" s="140"/>
      <c r="FES17" s="141"/>
      <c r="FET17" s="142"/>
      <c r="FEU17" s="143"/>
      <c r="FEV17" s="144"/>
      <c r="FEW17" s="145"/>
      <c r="FEX17" s="146"/>
      <c r="FEY17" s="147"/>
      <c r="FEZ17" s="148"/>
      <c r="FFA17" s="140"/>
      <c r="FFB17" s="141"/>
      <c r="FFC17" s="142"/>
      <c r="FFD17" s="143"/>
      <c r="FFE17" s="144"/>
      <c r="FFF17" s="145"/>
      <c r="FFG17" s="146"/>
      <c r="FFH17" s="147"/>
      <c r="FFI17" s="148"/>
      <c r="FFJ17" s="140"/>
      <c r="FFK17" s="141"/>
      <c r="FFL17" s="142"/>
      <c r="FFM17" s="143"/>
      <c r="FFN17" s="144"/>
      <c r="FFO17" s="145"/>
      <c r="FFP17" s="146"/>
      <c r="FFQ17" s="147"/>
      <c r="FFR17" s="148"/>
      <c r="FFS17" s="140"/>
      <c r="FFT17" s="141"/>
      <c r="FFU17" s="142"/>
      <c r="FFV17" s="143"/>
      <c r="FFW17" s="144"/>
      <c r="FFX17" s="145"/>
      <c r="FFY17" s="146"/>
      <c r="FFZ17" s="147"/>
      <c r="FGA17" s="148"/>
      <c r="FGB17" s="140"/>
      <c r="FGC17" s="141"/>
      <c r="FGD17" s="142"/>
      <c r="FGE17" s="143"/>
      <c r="FGF17" s="144"/>
      <c r="FGG17" s="145"/>
      <c r="FGH17" s="146"/>
      <c r="FGI17" s="147"/>
      <c r="FGJ17" s="148"/>
      <c r="FGK17" s="140"/>
      <c r="FGL17" s="141"/>
      <c r="FGM17" s="142"/>
      <c r="FGN17" s="143"/>
      <c r="FGO17" s="144"/>
      <c r="FGP17" s="145"/>
      <c r="FGQ17" s="146"/>
      <c r="FGR17" s="147"/>
      <c r="FGS17" s="148"/>
      <c r="FGT17" s="140"/>
      <c r="FGU17" s="141"/>
      <c r="FGV17" s="142"/>
      <c r="FGW17" s="143"/>
      <c r="FGX17" s="144"/>
      <c r="FGY17" s="145"/>
      <c r="FGZ17" s="146"/>
      <c r="FHA17" s="147"/>
      <c r="FHB17" s="148"/>
      <c r="FHC17" s="140"/>
      <c r="FHD17" s="141"/>
      <c r="FHE17" s="142"/>
      <c r="FHF17" s="143"/>
      <c r="FHG17" s="144"/>
      <c r="FHH17" s="145"/>
      <c r="FHI17" s="146"/>
      <c r="FHJ17" s="147"/>
      <c r="FHK17" s="148"/>
      <c r="FHL17" s="140"/>
      <c r="FHM17" s="141"/>
      <c r="FHN17" s="142"/>
      <c r="FHO17" s="143"/>
      <c r="FHP17" s="144"/>
      <c r="FHQ17" s="145"/>
      <c r="FHR17" s="146"/>
      <c r="FHS17" s="147"/>
      <c r="FHT17" s="148"/>
      <c r="FHU17" s="140"/>
      <c r="FHV17" s="141"/>
      <c r="FHW17" s="142"/>
      <c r="FHX17" s="143"/>
      <c r="FHY17" s="144"/>
      <c r="FHZ17" s="145"/>
      <c r="FIA17" s="146"/>
      <c r="FIB17" s="147"/>
      <c r="FIC17" s="148"/>
      <c r="FID17" s="140"/>
      <c r="FIE17" s="141"/>
      <c r="FIF17" s="142"/>
      <c r="FIG17" s="143"/>
      <c r="FIH17" s="144"/>
      <c r="FII17" s="145"/>
      <c r="FIJ17" s="146"/>
      <c r="FIK17" s="147"/>
      <c r="FIL17" s="148"/>
      <c r="FIM17" s="140"/>
      <c r="FIN17" s="141"/>
      <c r="FIO17" s="142"/>
      <c r="FIP17" s="143"/>
      <c r="FIQ17" s="144"/>
      <c r="FIR17" s="145"/>
      <c r="FIS17" s="146"/>
      <c r="FIT17" s="147"/>
      <c r="FIU17" s="148"/>
      <c r="FIV17" s="140"/>
      <c r="FIW17" s="141"/>
      <c r="FIX17" s="142"/>
      <c r="FIY17" s="143"/>
      <c r="FIZ17" s="144"/>
      <c r="FJA17" s="145"/>
      <c r="FJB17" s="146"/>
      <c r="FJC17" s="147"/>
      <c r="FJD17" s="148"/>
      <c r="FJE17" s="140"/>
      <c r="FJF17" s="141"/>
      <c r="FJG17" s="142"/>
      <c r="FJH17" s="143"/>
      <c r="FJI17" s="144"/>
      <c r="FJJ17" s="145"/>
      <c r="FJK17" s="146"/>
      <c r="FJL17" s="147"/>
      <c r="FJM17" s="148"/>
      <c r="FJN17" s="140"/>
      <c r="FJO17" s="141"/>
      <c r="FJP17" s="142"/>
      <c r="FJQ17" s="143"/>
      <c r="FJR17" s="144"/>
      <c r="FJS17" s="145"/>
      <c r="FJT17" s="146"/>
      <c r="FJU17" s="147"/>
      <c r="FJV17" s="148"/>
      <c r="FJW17" s="140"/>
      <c r="FJX17" s="141"/>
      <c r="FJY17" s="142"/>
      <c r="FJZ17" s="143"/>
      <c r="FKA17" s="144"/>
      <c r="FKB17" s="145"/>
      <c r="FKC17" s="146"/>
      <c r="FKD17" s="147"/>
      <c r="FKE17" s="148"/>
      <c r="FKF17" s="140"/>
      <c r="FKG17" s="141"/>
      <c r="FKH17" s="142"/>
      <c r="FKI17" s="143"/>
      <c r="FKJ17" s="144"/>
      <c r="FKK17" s="145"/>
      <c r="FKL17" s="146"/>
      <c r="FKM17" s="147"/>
      <c r="FKN17" s="148"/>
      <c r="FKO17" s="140"/>
      <c r="FKP17" s="141"/>
      <c r="FKQ17" s="142"/>
      <c r="FKR17" s="143"/>
      <c r="FKS17" s="144"/>
      <c r="FKT17" s="145"/>
      <c r="FKU17" s="146"/>
      <c r="FKV17" s="147"/>
      <c r="FKW17" s="148"/>
      <c r="FKX17" s="140"/>
      <c r="FKY17" s="141"/>
      <c r="FKZ17" s="142"/>
      <c r="FLA17" s="143"/>
      <c r="FLB17" s="144"/>
      <c r="FLC17" s="145"/>
      <c r="FLD17" s="146"/>
      <c r="FLE17" s="147"/>
      <c r="FLF17" s="148"/>
      <c r="FLG17" s="140"/>
      <c r="FLH17" s="141"/>
      <c r="FLI17" s="142"/>
      <c r="FLJ17" s="143"/>
      <c r="FLK17" s="144"/>
      <c r="FLL17" s="145"/>
      <c r="FLM17" s="146"/>
      <c r="FLN17" s="147"/>
      <c r="FLO17" s="148"/>
      <c r="FLP17" s="140"/>
      <c r="FLQ17" s="141"/>
      <c r="FLR17" s="142"/>
      <c r="FLS17" s="143"/>
      <c r="FLT17" s="144"/>
      <c r="FLU17" s="145"/>
      <c r="FLV17" s="146"/>
      <c r="FLW17" s="147"/>
      <c r="FLX17" s="148"/>
      <c r="FLY17" s="140"/>
      <c r="FLZ17" s="141"/>
      <c r="FMA17" s="142"/>
      <c r="FMB17" s="143"/>
      <c r="FMC17" s="144"/>
      <c r="FMD17" s="145"/>
      <c r="FME17" s="146"/>
      <c r="FMF17" s="147"/>
      <c r="FMG17" s="148"/>
      <c r="FMH17" s="140"/>
      <c r="FMI17" s="141"/>
      <c r="FMJ17" s="142"/>
      <c r="FMK17" s="143"/>
      <c r="FML17" s="144"/>
      <c r="FMM17" s="145"/>
      <c r="FMN17" s="146"/>
      <c r="FMO17" s="147"/>
      <c r="FMP17" s="148"/>
      <c r="FMQ17" s="140"/>
      <c r="FMR17" s="141"/>
      <c r="FMS17" s="142"/>
      <c r="FMT17" s="143"/>
      <c r="FMU17" s="144"/>
      <c r="FMV17" s="145"/>
      <c r="FMW17" s="146"/>
      <c r="FMX17" s="147"/>
      <c r="FMY17" s="148"/>
      <c r="FMZ17" s="140"/>
      <c r="FNA17" s="141"/>
      <c r="FNB17" s="142"/>
      <c r="FNC17" s="143"/>
      <c r="FND17" s="144"/>
      <c r="FNE17" s="145"/>
      <c r="FNF17" s="146"/>
      <c r="FNG17" s="147"/>
      <c r="FNH17" s="148"/>
      <c r="FNI17" s="140"/>
      <c r="FNJ17" s="141"/>
      <c r="FNK17" s="142"/>
      <c r="FNL17" s="143"/>
      <c r="FNM17" s="144"/>
      <c r="FNN17" s="145"/>
      <c r="FNO17" s="146"/>
      <c r="FNP17" s="147"/>
      <c r="FNQ17" s="148"/>
      <c r="FNR17" s="140"/>
      <c r="FNS17" s="141"/>
      <c r="FNT17" s="142"/>
      <c r="FNU17" s="143"/>
      <c r="FNV17" s="144"/>
      <c r="FNW17" s="145"/>
      <c r="FNX17" s="146"/>
      <c r="FNY17" s="147"/>
      <c r="FNZ17" s="148"/>
      <c r="FOA17" s="140"/>
      <c r="FOB17" s="141"/>
      <c r="FOC17" s="142"/>
      <c r="FOD17" s="143"/>
      <c r="FOE17" s="144"/>
      <c r="FOF17" s="145"/>
      <c r="FOG17" s="146"/>
      <c r="FOH17" s="147"/>
      <c r="FOI17" s="148"/>
      <c r="FOJ17" s="140"/>
      <c r="FOK17" s="141"/>
      <c r="FOL17" s="142"/>
      <c r="FOM17" s="143"/>
      <c r="FON17" s="144"/>
      <c r="FOO17" s="145"/>
      <c r="FOP17" s="146"/>
      <c r="FOQ17" s="147"/>
      <c r="FOR17" s="148"/>
      <c r="FOS17" s="140"/>
      <c r="FOT17" s="141"/>
      <c r="FOU17" s="142"/>
      <c r="FOV17" s="143"/>
      <c r="FOW17" s="144"/>
      <c r="FOX17" s="145"/>
      <c r="FOY17" s="146"/>
      <c r="FOZ17" s="147"/>
      <c r="FPA17" s="148"/>
      <c r="FPB17" s="140"/>
      <c r="FPC17" s="141"/>
      <c r="FPD17" s="142"/>
      <c r="FPE17" s="143"/>
      <c r="FPF17" s="144"/>
      <c r="FPG17" s="145"/>
      <c r="FPH17" s="146"/>
      <c r="FPI17" s="147"/>
      <c r="FPJ17" s="148"/>
      <c r="FPK17" s="140"/>
      <c r="FPL17" s="141"/>
      <c r="FPM17" s="142"/>
      <c r="FPN17" s="143"/>
      <c r="FPO17" s="144"/>
      <c r="FPP17" s="145"/>
      <c r="FPQ17" s="146"/>
      <c r="FPR17" s="147"/>
      <c r="FPS17" s="148"/>
      <c r="FPT17" s="140"/>
      <c r="FPU17" s="141"/>
      <c r="FPV17" s="142"/>
      <c r="FPW17" s="143"/>
      <c r="FPX17" s="144"/>
      <c r="FPY17" s="145"/>
      <c r="FPZ17" s="146"/>
      <c r="FQA17" s="147"/>
      <c r="FQB17" s="148"/>
      <c r="FQC17" s="140"/>
      <c r="FQD17" s="141"/>
      <c r="FQE17" s="142"/>
      <c r="FQF17" s="143"/>
      <c r="FQG17" s="144"/>
      <c r="FQH17" s="145"/>
      <c r="FQI17" s="146"/>
      <c r="FQJ17" s="147"/>
      <c r="FQK17" s="148"/>
      <c r="FQL17" s="140"/>
      <c r="FQM17" s="141"/>
      <c r="FQN17" s="142"/>
      <c r="FQO17" s="143"/>
      <c r="FQP17" s="144"/>
      <c r="FQQ17" s="145"/>
      <c r="FQR17" s="146"/>
      <c r="FQS17" s="147"/>
      <c r="FQT17" s="148"/>
      <c r="FQU17" s="140"/>
      <c r="FQV17" s="141"/>
      <c r="FQW17" s="142"/>
      <c r="FQX17" s="143"/>
      <c r="FQY17" s="144"/>
      <c r="FQZ17" s="145"/>
      <c r="FRA17" s="146"/>
      <c r="FRB17" s="147"/>
      <c r="FRC17" s="148"/>
      <c r="FRD17" s="140"/>
      <c r="FRE17" s="141"/>
      <c r="FRF17" s="142"/>
      <c r="FRG17" s="143"/>
      <c r="FRH17" s="144"/>
      <c r="FRI17" s="145"/>
      <c r="FRJ17" s="146"/>
      <c r="FRK17" s="147"/>
      <c r="FRL17" s="148"/>
      <c r="FRM17" s="140"/>
      <c r="FRN17" s="141"/>
      <c r="FRO17" s="142"/>
      <c r="FRP17" s="143"/>
      <c r="FRQ17" s="144"/>
      <c r="FRR17" s="145"/>
      <c r="FRS17" s="146"/>
      <c r="FRT17" s="147"/>
      <c r="FRU17" s="148"/>
      <c r="FRV17" s="140"/>
      <c r="FRW17" s="141"/>
      <c r="FRX17" s="142"/>
      <c r="FRY17" s="143"/>
      <c r="FRZ17" s="144"/>
      <c r="FSA17" s="145"/>
      <c r="FSB17" s="146"/>
      <c r="FSC17" s="147"/>
      <c r="FSD17" s="148"/>
      <c r="FSE17" s="140"/>
      <c r="FSF17" s="141"/>
      <c r="FSG17" s="142"/>
      <c r="FSH17" s="143"/>
      <c r="FSI17" s="144"/>
      <c r="FSJ17" s="145"/>
      <c r="FSK17" s="146"/>
      <c r="FSL17" s="147"/>
      <c r="FSM17" s="148"/>
      <c r="FSN17" s="140"/>
      <c r="FSO17" s="141"/>
      <c r="FSP17" s="142"/>
      <c r="FSQ17" s="143"/>
      <c r="FSR17" s="144"/>
      <c r="FSS17" s="145"/>
      <c r="FST17" s="146"/>
      <c r="FSU17" s="147"/>
      <c r="FSV17" s="148"/>
      <c r="FSW17" s="140"/>
      <c r="FSX17" s="141"/>
      <c r="FSY17" s="142"/>
      <c r="FSZ17" s="143"/>
      <c r="FTA17" s="144"/>
      <c r="FTB17" s="145"/>
      <c r="FTC17" s="146"/>
      <c r="FTD17" s="147"/>
      <c r="FTE17" s="148"/>
      <c r="FTF17" s="140"/>
      <c r="FTG17" s="141"/>
      <c r="FTH17" s="142"/>
      <c r="FTI17" s="143"/>
      <c r="FTJ17" s="144"/>
      <c r="FTK17" s="145"/>
      <c r="FTL17" s="146"/>
      <c r="FTM17" s="147"/>
      <c r="FTN17" s="148"/>
      <c r="FTO17" s="140"/>
      <c r="FTP17" s="141"/>
      <c r="FTQ17" s="142"/>
      <c r="FTR17" s="143"/>
      <c r="FTS17" s="144"/>
      <c r="FTT17" s="145"/>
      <c r="FTU17" s="146"/>
      <c r="FTV17" s="147"/>
      <c r="FTW17" s="148"/>
      <c r="FTX17" s="140"/>
      <c r="FTY17" s="141"/>
      <c r="FTZ17" s="142"/>
      <c r="FUA17" s="143"/>
      <c r="FUB17" s="144"/>
      <c r="FUC17" s="145"/>
      <c r="FUD17" s="146"/>
      <c r="FUE17" s="147"/>
      <c r="FUF17" s="148"/>
      <c r="FUG17" s="140"/>
      <c r="FUH17" s="141"/>
      <c r="FUI17" s="142"/>
      <c r="FUJ17" s="143"/>
      <c r="FUK17" s="144"/>
      <c r="FUL17" s="145"/>
      <c r="FUM17" s="146"/>
      <c r="FUN17" s="147"/>
      <c r="FUO17" s="148"/>
      <c r="FUP17" s="140"/>
      <c r="FUQ17" s="141"/>
      <c r="FUR17" s="142"/>
      <c r="FUS17" s="143"/>
      <c r="FUT17" s="144"/>
      <c r="FUU17" s="145"/>
      <c r="FUV17" s="146"/>
      <c r="FUW17" s="147"/>
      <c r="FUX17" s="148"/>
      <c r="FUY17" s="140"/>
      <c r="FUZ17" s="141"/>
      <c r="FVA17" s="142"/>
      <c r="FVB17" s="143"/>
      <c r="FVC17" s="144"/>
      <c r="FVD17" s="145"/>
      <c r="FVE17" s="146"/>
      <c r="FVF17" s="147"/>
      <c r="FVG17" s="148"/>
      <c r="FVH17" s="140"/>
      <c r="FVI17" s="141"/>
      <c r="FVJ17" s="142"/>
      <c r="FVK17" s="143"/>
      <c r="FVL17" s="144"/>
      <c r="FVM17" s="145"/>
      <c r="FVN17" s="146"/>
      <c r="FVO17" s="147"/>
      <c r="FVP17" s="148"/>
      <c r="FVQ17" s="140"/>
      <c r="FVR17" s="141"/>
      <c r="FVS17" s="142"/>
      <c r="FVT17" s="143"/>
      <c r="FVU17" s="144"/>
      <c r="FVV17" s="145"/>
      <c r="FVW17" s="146"/>
      <c r="FVX17" s="147"/>
      <c r="FVY17" s="148"/>
      <c r="FVZ17" s="140"/>
      <c r="FWA17" s="141"/>
      <c r="FWB17" s="142"/>
      <c r="FWC17" s="143"/>
      <c r="FWD17" s="144"/>
      <c r="FWE17" s="145"/>
      <c r="FWF17" s="146"/>
      <c r="FWG17" s="147"/>
      <c r="FWH17" s="148"/>
      <c r="FWI17" s="140"/>
      <c r="FWJ17" s="141"/>
      <c r="FWK17" s="142"/>
      <c r="FWL17" s="143"/>
      <c r="FWM17" s="144"/>
      <c r="FWN17" s="145"/>
      <c r="FWO17" s="146"/>
      <c r="FWP17" s="147"/>
      <c r="FWQ17" s="148"/>
      <c r="FWR17" s="140"/>
      <c r="FWS17" s="141"/>
      <c r="FWT17" s="142"/>
      <c r="FWU17" s="143"/>
      <c r="FWV17" s="144"/>
      <c r="FWW17" s="145"/>
      <c r="FWX17" s="146"/>
      <c r="FWY17" s="147"/>
      <c r="FWZ17" s="148"/>
      <c r="FXA17" s="140"/>
      <c r="FXB17" s="141"/>
      <c r="FXC17" s="142"/>
      <c r="FXD17" s="143"/>
      <c r="FXE17" s="144"/>
      <c r="FXF17" s="145"/>
      <c r="FXG17" s="146"/>
      <c r="FXH17" s="147"/>
      <c r="FXI17" s="148"/>
      <c r="FXJ17" s="140"/>
      <c r="FXK17" s="141"/>
      <c r="FXL17" s="142"/>
      <c r="FXM17" s="143"/>
      <c r="FXN17" s="144"/>
      <c r="FXO17" s="145"/>
      <c r="FXP17" s="146"/>
      <c r="FXQ17" s="147"/>
      <c r="FXR17" s="148"/>
      <c r="FXS17" s="140"/>
      <c r="FXT17" s="141"/>
      <c r="FXU17" s="142"/>
      <c r="FXV17" s="143"/>
      <c r="FXW17" s="144"/>
      <c r="FXX17" s="145"/>
      <c r="FXY17" s="146"/>
      <c r="FXZ17" s="147"/>
      <c r="FYA17" s="148"/>
      <c r="FYB17" s="140"/>
      <c r="FYC17" s="141"/>
      <c r="FYD17" s="142"/>
      <c r="FYE17" s="143"/>
      <c r="FYF17" s="144"/>
      <c r="FYG17" s="145"/>
      <c r="FYH17" s="146"/>
      <c r="FYI17" s="147"/>
      <c r="FYJ17" s="148"/>
      <c r="FYK17" s="140"/>
      <c r="FYL17" s="141"/>
      <c r="FYM17" s="142"/>
      <c r="FYN17" s="143"/>
      <c r="FYO17" s="144"/>
      <c r="FYP17" s="145"/>
      <c r="FYQ17" s="146"/>
      <c r="FYR17" s="147"/>
      <c r="FYS17" s="148"/>
      <c r="FYT17" s="140"/>
      <c r="FYU17" s="141"/>
      <c r="FYV17" s="142"/>
      <c r="FYW17" s="143"/>
      <c r="FYX17" s="144"/>
      <c r="FYY17" s="145"/>
      <c r="FYZ17" s="146"/>
      <c r="FZA17" s="147"/>
      <c r="FZB17" s="148"/>
      <c r="FZC17" s="140"/>
      <c r="FZD17" s="141"/>
      <c r="FZE17" s="142"/>
      <c r="FZF17" s="143"/>
      <c r="FZG17" s="144"/>
      <c r="FZH17" s="145"/>
      <c r="FZI17" s="146"/>
      <c r="FZJ17" s="147"/>
      <c r="FZK17" s="148"/>
      <c r="FZL17" s="140"/>
      <c r="FZM17" s="141"/>
      <c r="FZN17" s="142"/>
      <c r="FZO17" s="143"/>
      <c r="FZP17" s="144"/>
      <c r="FZQ17" s="145"/>
      <c r="FZR17" s="146"/>
      <c r="FZS17" s="147"/>
      <c r="FZT17" s="148"/>
      <c r="FZU17" s="140"/>
      <c r="FZV17" s="141"/>
      <c r="FZW17" s="142"/>
      <c r="FZX17" s="143"/>
      <c r="FZY17" s="144"/>
      <c r="FZZ17" s="145"/>
      <c r="GAA17" s="146"/>
      <c r="GAB17" s="147"/>
      <c r="GAC17" s="148"/>
      <c r="GAD17" s="140"/>
      <c r="GAE17" s="141"/>
      <c r="GAF17" s="142"/>
      <c r="GAG17" s="143"/>
      <c r="GAH17" s="144"/>
      <c r="GAI17" s="145"/>
      <c r="GAJ17" s="146"/>
      <c r="GAK17" s="147"/>
      <c r="GAL17" s="148"/>
      <c r="GAM17" s="140"/>
      <c r="GAN17" s="141"/>
      <c r="GAO17" s="142"/>
      <c r="GAP17" s="143"/>
      <c r="GAQ17" s="144"/>
      <c r="GAR17" s="145"/>
      <c r="GAS17" s="146"/>
      <c r="GAT17" s="147"/>
      <c r="GAU17" s="148"/>
      <c r="GAV17" s="140"/>
      <c r="GAW17" s="141"/>
      <c r="GAX17" s="142"/>
      <c r="GAY17" s="143"/>
      <c r="GAZ17" s="144"/>
      <c r="GBA17" s="145"/>
      <c r="GBB17" s="146"/>
      <c r="GBC17" s="147"/>
      <c r="GBD17" s="148"/>
      <c r="GBE17" s="140"/>
      <c r="GBF17" s="141"/>
      <c r="GBG17" s="142"/>
      <c r="GBH17" s="143"/>
      <c r="GBI17" s="144"/>
      <c r="GBJ17" s="145"/>
      <c r="GBK17" s="146"/>
      <c r="GBL17" s="147"/>
      <c r="GBM17" s="148"/>
      <c r="GBN17" s="140"/>
      <c r="GBO17" s="141"/>
      <c r="GBP17" s="142"/>
      <c r="GBQ17" s="143"/>
      <c r="GBR17" s="144"/>
      <c r="GBS17" s="145"/>
      <c r="GBT17" s="146"/>
      <c r="GBU17" s="147"/>
      <c r="GBV17" s="148"/>
      <c r="GBW17" s="140"/>
      <c r="GBX17" s="141"/>
      <c r="GBY17" s="142"/>
      <c r="GBZ17" s="143"/>
      <c r="GCA17" s="144"/>
      <c r="GCB17" s="145"/>
      <c r="GCC17" s="146"/>
      <c r="GCD17" s="147"/>
      <c r="GCE17" s="148"/>
      <c r="GCF17" s="140"/>
      <c r="GCG17" s="141"/>
      <c r="GCH17" s="142"/>
      <c r="GCI17" s="143"/>
      <c r="GCJ17" s="144"/>
      <c r="GCK17" s="145"/>
      <c r="GCL17" s="146"/>
      <c r="GCM17" s="147"/>
      <c r="GCN17" s="148"/>
      <c r="GCO17" s="140"/>
      <c r="GCP17" s="141"/>
      <c r="GCQ17" s="142"/>
      <c r="GCR17" s="143"/>
      <c r="GCS17" s="144"/>
      <c r="GCT17" s="145"/>
      <c r="GCU17" s="146"/>
      <c r="GCV17" s="147"/>
      <c r="GCW17" s="148"/>
      <c r="GCX17" s="140"/>
      <c r="GCY17" s="141"/>
      <c r="GCZ17" s="142"/>
      <c r="GDA17" s="143"/>
      <c r="GDB17" s="144"/>
      <c r="GDC17" s="145"/>
      <c r="GDD17" s="146"/>
      <c r="GDE17" s="147"/>
      <c r="GDF17" s="148"/>
      <c r="GDG17" s="140"/>
      <c r="GDH17" s="141"/>
      <c r="GDI17" s="142"/>
      <c r="GDJ17" s="143"/>
      <c r="GDK17" s="144"/>
      <c r="GDL17" s="145"/>
      <c r="GDM17" s="146"/>
      <c r="GDN17" s="147"/>
      <c r="GDO17" s="148"/>
      <c r="GDP17" s="140"/>
      <c r="GDQ17" s="141"/>
      <c r="GDR17" s="142"/>
      <c r="GDS17" s="143"/>
      <c r="GDT17" s="144"/>
      <c r="GDU17" s="145"/>
      <c r="GDV17" s="146"/>
      <c r="GDW17" s="147"/>
      <c r="GDX17" s="148"/>
      <c r="GDY17" s="140"/>
      <c r="GDZ17" s="141"/>
      <c r="GEA17" s="142"/>
      <c r="GEB17" s="143"/>
      <c r="GEC17" s="144"/>
      <c r="GED17" s="145"/>
      <c r="GEE17" s="146"/>
      <c r="GEF17" s="147"/>
      <c r="GEG17" s="148"/>
      <c r="GEH17" s="140"/>
      <c r="GEI17" s="141"/>
      <c r="GEJ17" s="142"/>
      <c r="GEK17" s="143"/>
      <c r="GEL17" s="144"/>
      <c r="GEM17" s="145"/>
      <c r="GEN17" s="146"/>
      <c r="GEO17" s="147"/>
      <c r="GEP17" s="148"/>
      <c r="GEQ17" s="140"/>
      <c r="GER17" s="141"/>
      <c r="GES17" s="142"/>
      <c r="GET17" s="143"/>
      <c r="GEU17" s="144"/>
      <c r="GEV17" s="145"/>
      <c r="GEW17" s="146"/>
      <c r="GEX17" s="147"/>
      <c r="GEY17" s="148"/>
      <c r="GEZ17" s="140"/>
      <c r="GFA17" s="141"/>
      <c r="GFB17" s="142"/>
      <c r="GFC17" s="143"/>
      <c r="GFD17" s="144"/>
      <c r="GFE17" s="145"/>
      <c r="GFF17" s="146"/>
      <c r="GFG17" s="147"/>
      <c r="GFH17" s="148"/>
      <c r="GFI17" s="140"/>
      <c r="GFJ17" s="141"/>
      <c r="GFK17" s="142"/>
      <c r="GFL17" s="143"/>
      <c r="GFM17" s="144"/>
      <c r="GFN17" s="145"/>
      <c r="GFO17" s="146"/>
      <c r="GFP17" s="147"/>
      <c r="GFQ17" s="148"/>
      <c r="GFR17" s="140"/>
      <c r="GFS17" s="141"/>
      <c r="GFT17" s="142"/>
      <c r="GFU17" s="143"/>
      <c r="GFV17" s="144"/>
      <c r="GFW17" s="145"/>
      <c r="GFX17" s="146"/>
      <c r="GFY17" s="147"/>
      <c r="GFZ17" s="148"/>
      <c r="GGA17" s="140"/>
      <c r="GGB17" s="141"/>
      <c r="GGC17" s="142"/>
      <c r="GGD17" s="143"/>
      <c r="GGE17" s="144"/>
      <c r="GGF17" s="145"/>
      <c r="GGG17" s="146"/>
      <c r="GGH17" s="147"/>
      <c r="GGI17" s="148"/>
      <c r="GGJ17" s="140"/>
      <c r="GGK17" s="141"/>
      <c r="GGL17" s="142"/>
      <c r="GGM17" s="143"/>
      <c r="GGN17" s="144"/>
      <c r="GGO17" s="145"/>
      <c r="GGP17" s="146"/>
      <c r="GGQ17" s="147"/>
      <c r="GGR17" s="148"/>
      <c r="GGS17" s="140"/>
      <c r="GGT17" s="141"/>
      <c r="GGU17" s="142"/>
      <c r="GGV17" s="143"/>
      <c r="GGW17" s="144"/>
      <c r="GGX17" s="145"/>
      <c r="GGY17" s="146"/>
      <c r="GGZ17" s="147"/>
      <c r="GHA17" s="148"/>
      <c r="GHB17" s="140"/>
      <c r="GHC17" s="141"/>
      <c r="GHD17" s="142"/>
      <c r="GHE17" s="143"/>
      <c r="GHF17" s="144"/>
      <c r="GHG17" s="145"/>
      <c r="GHH17" s="146"/>
      <c r="GHI17" s="147"/>
      <c r="GHJ17" s="148"/>
      <c r="GHK17" s="140"/>
      <c r="GHL17" s="141"/>
      <c r="GHM17" s="142"/>
      <c r="GHN17" s="143"/>
      <c r="GHO17" s="144"/>
      <c r="GHP17" s="145"/>
      <c r="GHQ17" s="146"/>
      <c r="GHR17" s="147"/>
      <c r="GHS17" s="148"/>
      <c r="GHT17" s="140"/>
      <c r="GHU17" s="141"/>
      <c r="GHV17" s="142"/>
      <c r="GHW17" s="143"/>
      <c r="GHX17" s="144"/>
      <c r="GHY17" s="145"/>
      <c r="GHZ17" s="146"/>
      <c r="GIA17" s="147"/>
      <c r="GIB17" s="148"/>
      <c r="GIC17" s="140"/>
      <c r="GID17" s="141"/>
      <c r="GIE17" s="142"/>
      <c r="GIF17" s="143"/>
      <c r="GIG17" s="144"/>
      <c r="GIH17" s="145"/>
      <c r="GII17" s="146"/>
      <c r="GIJ17" s="147"/>
      <c r="GIK17" s="148"/>
      <c r="GIL17" s="140"/>
      <c r="GIM17" s="141"/>
      <c r="GIN17" s="142"/>
      <c r="GIO17" s="143"/>
      <c r="GIP17" s="144"/>
      <c r="GIQ17" s="145"/>
      <c r="GIR17" s="146"/>
      <c r="GIS17" s="147"/>
      <c r="GIT17" s="148"/>
      <c r="GIU17" s="140"/>
      <c r="GIV17" s="141"/>
      <c r="GIW17" s="142"/>
      <c r="GIX17" s="143"/>
      <c r="GIY17" s="144"/>
      <c r="GIZ17" s="145"/>
      <c r="GJA17" s="146"/>
      <c r="GJB17" s="147"/>
      <c r="GJC17" s="148"/>
      <c r="GJD17" s="140"/>
      <c r="GJE17" s="141"/>
      <c r="GJF17" s="142"/>
      <c r="GJG17" s="143"/>
      <c r="GJH17" s="144"/>
      <c r="GJI17" s="145"/>
      <c r="GJJ17" s="146"/>
      <c r="GJK17" s="147"/>
      <c r="GJL17" s="148"/>
      <c r="GJM17" s="140"/>
      <c r="GJN17" s="141"/>
      <c r="GJO17" s="142"/>
      <c r="GJP17" s="143"/>
      <c r="GJQ17" s="144"/>
      <c r="GJR17" s="145"/>
      <c r="GJS17" s="146"/>
      <c r="GJT17" s="147"/>
      <c r="GJU17" s="148"/>
      <c r="GJV17" s="140"/>
      <c r="GJW17" s="141"/>
      <c r="GJX17" s="142"/>
      <c r="GJY17" s="143"/>
      <c r="GJZ17" s="144"/>
      <c r="GKA17" s="145"/>
      <c r="GKB17" s="146"/>
      <c r="GKC17" s="147"/>
      <c r="GKD17" s="148"/>
      <c r="GKE17" s="140"/>
      <c r="GKF17" s="141"/>
      <c r="GKG17" s="142"/>
      <c r="GKH17" s="143"/>
      <c r="GKI17" s="144"/>
      <c r="GKJ17" s="145"/>
      <c r="GKK17" s="146"/>
      <c r="GKL17" s="147"/>
      <c r="GKM17" s="148"/>
      <c r="GKN17" s="140"/>
      <c r="GKO17" s="141"/>
      <c r="GKP17" s="142"/>
      <c r="GKQ17" s="143"/>
      <c r="GKR17" s="144"/>
      <c r="GKS17" s="145"/>
      <c r="GKT17" s="146"/>
      <c r="GKU17" s="147"/>
      <c r="GKV17" s="148"/>
      <c r="GKW17" s="140"/>
      <c r="GKX17" s="141"/>
      <c r="GKY17" s="142"/>
      <c r="GKZ17" s="143"/>
      <c r="GLA17" s="144"/>
      <c r="GLB17" s="145"/>
      <c r="GLC17" s="146"/>
      <c r="GLD17" s="147"/>
      <c r="GLE17" s="148"/>
      <c r="GLF17" s="140"/>
      <c r="GLG17" s="141"/>
      <c r="GLH17" s="142"/>
      <c r="GLI17" s="143"/>
      <c r="GLJ17" s="144"/>
      <c r="GLK17" s="145"/>
      <c r="GLL17" s="146"/>
      <c r="GLM17" s="147"/>
      <c r="GLN17" s="148"/>
      <c r="GLO17" s="140"/>
      <c r="GLP17" s="141"/>
      <c r="GLQ17" s="142"/>
      <c r="GLR17" s="143"/>
      <c r="GLS17" s="144"/>
      <c r="GLT17" s="145"/>
      <c r="GLU17" s="146"/>
      <c r="GLV17" s="147"/>
      <c r="GLW17" s="148"/>
      <c r="GLX17" s="140"/>
      <c r="GLY17" s="141"/>
      <c r="GLZ17" s="142"/>
      <c r="GMA17" s="143"/>
      <c r="GMB17" s="144"/>
      <c r="GMC17" s="145"/>
      <c r="GMD17" s="146"/>
      <c r="GME17" s="147"/>
      <c r="GMF17" s="148"/>
      <c r="GMG17" s="140"/>
      <c r="GMH17" s="141"/>
      <c r="GMI17" s="142"/>
      <c r="GMJ17" s="143"/>
      <c r="GMK17" s="144"/>
      <c r="GML17" s="145"/>
      <c r="GMM17" s="146"/>
      <c r="GMN17" s="147"/>
      <c r="GMO17" s="148"/>
      <c r="GMP17" s="140"/>
      <c r="GMQ17" s="141"/>
      <c r="GMR17" s="142"/>
      <c r="GMS17" s="143"/>
      <c r="GMT17" s="144"/>
      <c r="GMU17" s="145"/>
      <c r="GMV17" s="146"/>
      <c r="GMW17" s="147"/>
      <c r="GMX17" s="148"/>
      <c r="GMY17" s="140"/>
      <c r="GMZ17" s="141"/>
      <c r="GNA17" s="142"/>
      <c r="GNB17" s="143"/>
      <c r="GNC17" s="144"/>
      <c r="GND17" s="145"/>
      <c r="GNE17" s="146"/>
      <c r="GNF17" s="147"/>
      <c r="GNG17" s="148"/>
      <c r="GNH17" s="140"/>
      <c r="GNI17" s="141"/>
      <c r="GNJ17" s="142"/>
      <c r="GNK17" s="143"/>
      <c r="GNL17" s="144"/>
      <c r="GNM17" s="145"/>
      <c r="GNN17" s="146"/>
      <c r="GNO17" s="147"/>
      <c r="GNP17" s="148"/>
      <c r="GNQ17" s="140"/>
      <c r="GNR17" s="141"/>
      <c r="GNS17" s="142"/>
      <c r="GNT17" s="143"/>
      <c r="GNU17" s="144"/>
      <c r="GNV17" s="145"/>
      <c r="GNW17" s="146"/>
      <c r="GNX17" s="147"/>
      <c r="GNY17" s="148"/>
      <c r="GNZ17" s="140"/>
      <c r="GOA17" s="141"/>
      <c r="GOB17" s="142"/>
      <c r="GOC17" s="143"/>
      <c r="GOD17" s="144"/>
      <c r="GOE17" s="145"/>
      <c r="GOF17" s="146"/>
      <c r="GOG17" s="147"/>
      <c r="GOH17" s="148"/>
      <c r="GOI17" s="140"/>
      <c r="GOJ17" s="141"/>
      <c r="GOK17" s="142"/>
      <c r="GOL17" s="143"/>
      <c r="GOM17" s="144"/>
      <c r="GON17" s="145"/>
      <c r="GOO17" s="146"/>
      <c r="GOP17" s="147"/>
      <c r="GOQ17" s="148"/>
      <c r="GOR17" s="140"/>
      <c r="GOS17" s="141"/>
      <c r="GOT17" s="142"/>
      <c r="GOU17" s="143"/>
      <c r="GOV17" s="144"/>
      <c r="GOW17" s="145"/>
      <c r="GOX17" s="146"/>
      <c r="GOY17" s="147"/>
      <c r="GOZ17" s="148"/>
      <c r="GPA17" s="140"/>
      <c r="GPB17" s="141"/>
      <c r="GPC17" s="142"/>
      <c r="GPD17" s="143"/>
      <c r="GPE17" s="144"/>
      <c r="GPF17" s="145"/>
      <c r="GPG17" s="146"/>
      <c r="GPH17" s="147"/>
      <c r="GPI17" s="148"/>
      <c r="GPJ17" s="140"/>
      <c r="GPK17" s="141"/>
      <c r="GPL17" s="142"/>
      <c r="GPM17" s="143"/>
      <c r="GPN17" s="144"/>
      <c r="GPO17" s="145"/>
      <c r="GPP17" s="146"/>
      <c r="GPQ17" s="147"/>
      <c r="GPR17" s="148"/>
      <c r="GPS17" s="140"/>
      <c r="GPT17" s="141"/>
      <c r="GPU17" s="142"/>
      <c r="GPV17" s="143"/>
      <c r="GPW17" s="144"/>
      <c r="GPX17" s="145"/>
      <c r="GPY17" s="146"/>
      <c r="GPZ17" s="147"/>
      <c r="GQA17" s="148"/>
      <c r="GQB17" s="140"/>
      <c r="GQC17" s="141"/>
      <c r="GQD17" s="142"/>
      <c r="GQE17" s="143"/>
      <c r="GQF17" s="144"/>
      <c r="GQG17" s="145"/>
      <c r="GQH17" s="146"/>
      <c r="GQI17" s="147"/>
      <c r="GQJ17" s="148"/>
      <c r="GQK17" s="140"/>
      <c r="GQL17" s="141"/>
      <c r="GQM17" s="142"/>
      <c r="GQN17" s="143"/>
      <c r="GQO17" s="144"/>
      <c r="GQP17" s="145"/>
      <c r="GQQ17" s="146"/>
      <c r="GQR17" s="147"/>
      <c r="GQS17" s="148"/>
      <c r="GQT17" s="140"/>
      <c r="GQU17" s="141"/>
      <c r="GQV17" s="142"/>
      <c r="GQW17" s="143"/>
      <c r="GQX17" s="144"/>
      <c r="GQY17" s="145"/>
      <c r="GQZ17" s="146"/>
      <c r="GRA17" s="147"/>
      <c r="GRB17" s="148"/>
      <c r="GRC17" s="140"/>
      <c r="GRD17" s="141"/>
      <c r="GRE17" s="142"/>
      <c r="GRF17" s="143"/>
      <c r="GRG17" s="144"/>
      <c r="GRH17" s="145"/>
      <c r="GRI17" s="146"/>
      <c r="GRJ17" s="147"/>
      <c r="GRK17" s="148"/>
      <c r="GRL17" s="140"/>
      <c r="GRM17" s="141"/>
      <c r="GRN17" s="142"/>
      <c r="GRO17" s="143"/>
      <c r="GRP17" s="144"/>
      <c r="GRQ17" s="145"/>
      <c r="GRR17" s="146"/>
      <c r="GRS17" s="147"/>
      <c r="GRT17" s="148"/>
      <c r="GRU17" s="140"/>
      <c r="GRV17" s="141"/>
      <c r="GRW17" s="142"/>
      <c r="GRX17" s="143"/>
      <c r="GRY17" s="144"/>
      <c r="GRZ17" s="145"/>
      <c r="GSA17" s="146"/>
      <c r="GSB17" s="147"/>
      <c r="GSC17" s="148"/>
      <c r="GSD17" s="140"/>
      <c r="GSE17" s="141"/>
      <c r="GSF17" s="142"/>
      <c r="GSG17" s="143"/>
      <c r="GSH17" s="144"/>
      <c r="GSI17" s="145"/>
      <c r="GSJ17" s="146"/>
      <c r="GSK17" s="147"/>
      <c r="GSL17" s="148"/>
      <c r="GSM17" s="140"/>
      <c r="GSN17" s="141"/>
      <c r="GSO17" s="142"/>
      <c r="GSP17" s="143"/>
      <c r="GSQ17" s="144"/>
      <c r="GSR17" s="145"/>
      <c r="GSS17" s="146"/>
      <c r="GST17" s="147"/>
      <c r="GSU17" s="148"/>
      <c r="GSV17" s="140"/>
      <c r="GSW17" s="141"/>
      <c r="GSX17" s="142"/>
      <c r="GSY17" s="143"/>
      <c r="GSZ17" s="144"/>
      <c r="GTA17" s="145"/>
      <c r="GTB17" s="146"/>
      <c r="GTC17" s="147"/>
      <c r="GTD17" s="148"/>
      <c r="GTE17" s="140"/>
      <c r="GTF17" s="141"/>
      <c r="GTG17" s="142"/>
      <c r="GTH17" s="143"/>
      <c r="GTI17" s="144"/>
      <c r="GTJ17" s="145"/>
      <c r="GTK17" s="146"/>
      <c r="GTL17" s="147"/>
      <c r="GTM17" s="148"/>
      <c r="GTN17" s="140"/>
      <c r="GTO17" s="141"/>
      <c r="GTP17" s="142"/>
      <c r="GTQ17" s="143"/>
      <c r="GTR17" s="144"/>
      <c r="GTS17" s="145"/>
      <c r="GTT17" s="146"/>
      <c r="GTU17" s="147"/>
      <c r="GTV17" s="148"/>
      <c r="GTW17" s="140"/>
      <c r="GTX17" s="141"/>
      <c r="GTY17" s="142"/>
      <c r="GTZ17" s="143"/>
      <c r="GUA17" s="144"/>
      <c r="GUB17" s="145"/>
      <c r="GUC17" s="146"/>
      <c r="GUD17" s="147"/>
      <c r="GUE17" s="148"/>
      <c r="GUF17" s="140"/>
      <c r="GUG17" s="141"/>
      <c r="GUH17" s="142"/>
      <c r="GUI17" s="143"/>
      <c r="GUJ17" s="144"/>
      <c r="GUK17" s="145"/>
      <c r="GUL17" s="146"/>
      <c r="GUM17" s="147"/>
      <c r="GUN17" s="148"/>
      <c r="GUO17" s="140"/>
      <c r="GUP17" s="141"/>
      <c r="GUQ17" s="142"/>
      <c r="GUR17" s="143"/>
      <c r="GUS17" s="144"/>
      <c r="GUT17" s="145"/>
      <c r="GUU17" s="146"/>
      <c r="GUV17" s="147"/>
      <c r="GUW17" s="148"/>
      <c r="GUX17" s="140"/>
      <c r="GUY17" s="141"/>
      <c r="GUZ17" s="142"/>
      <c r="GVA17" s="143"/>
      <c r="GVB17" s="144"/>
      <c r="GVC17" s="145"/>
      <c r="GVD17" s="146"/>
      <c r="GVE17" s="147"/>
      <c r="GVF17" s="148"/>
      <c r="GVG17" s="140"/>
      <c r="GVH17" s="141"/>
      <c r="GVI17" s="142"/>
      <c r="GVJ17" s="143"/>
      <c r="GVK17" s="144"/>
      <c r="GVL17" s="145"/>
      <c r="GVM17" s="146"/>
      <c r="GVN17" s="147"/>
      <c r="GVO17" s="148"/>
      <c r="GVP17" s="140"/>
      <c r="GVQ17" s="141"/>
      <c r="GVR17" s="142"/>
      <c r="GVS17" s="143"/>
      <c r="GVT17" s="144"/>
      <c r="GVU17" s="145"/>
      <c r="GVV17" s="146"/>
      <c r="GVW17" s="147"/>
      <c r="GVX17" s="148"/>
      <c r="GVY17" s="140"/>
      <c r="GVZ17" s="141"/>
      <c r="GWA17" s="142"/>
      <c r="GWB17" s="143"/>
      <c r="GWC17" s="144"/>
      <c r="GWD17" s="145"/>
      <c r="GWE17" s="146"/>
      <c r="GWF17" s="147"/>
      <c r="GWG17" s="148"/>
      <c r="GWH17" s="140"/>
      <c r="GWI17" s="141"/>
      <c r="GWJ17" s="142"/>
      <c r="GWK17" s="143"/>
      <c r="GWL17" s="144"/>
      <c r="GWM17" s="145"/>
      <c r="GWN17" s="146"/>
      <c r="GWO17" s="147"/>
      <c r="GWP17" s="148"/>
      <c r="GWQ17" s="140"/>
      <c r="GWR17" s="141"/>
      <c r="GWS17" s="142"/>
      <c r="GWT17" s="143"/>
      <c r="GWU17" s="144"/>
      <c r="GWV17" s="145"/>
      <c r="GWW17" s="146"/>
      <c r="GWX17" s="147"/>
      <c r="GWY17" s="148"/>
      <c r="GWZ17" s="140"/>
      <c r="GXA17" s="141"/>
      <c r="GXB17" s="142"/>
      <c r="GXC17" s="143"/>
      <c r="GXD17" s="144"/>
      <c r="GXE17" s="145"/>
      <c r="GXF17" s="146"/>
      <c r="GXG17" s="147"/>
      <c r="GXH17" s="148"/>
      <c r="GXI17" s="140"/>
      <c r="GXJ17" s="141"/>
      <c r="GXK17" s="142"/>
      <c r="GXL17" s="143"/>
      <c r="GXM17" s="144"/>
      <c r="GXN17" s="145"/>
      <c r="GXO17" s="146"/>
      <c r="GXP17" s="147"/>
      <c r="GXQ17" s="148"/>
      <c r="GXR17" s="140"/>
      <c r="GXS17" s="141"/>
      <c r="GXT17" s="142"/>
      <c r="GXU17" s="143"/>
      <c r="GXV17" s="144"/>
      <c r="GXW17" s="145"/>
      <c r="GXX17" s="146"/>
      <c r="GXY17" s="147"/>
      <c r="GXZ17" s="148"/>
      <c r="GYA17" s="140"/>
      <c r="GYB17" s="141"/>
      <c r="GYC17" s="142"/>
      <c r="GYD17" s="143"/>
      <c r="GYE17" s="144"/>
      <c r="GYF17" s="145"/>
      <c r="GYG17" s="146"/>
      <c r="GYH17" s="147"/>
      <c r="GYI17" s="148"/>
      <c r="GYJ17" s="140"/>
      <c r="GYK17" s="141"/>
      <c r="GYL17" s="142"/>
      <c r="GYM17" s="143"/>
      <c r="GYN17" s="144"/>
      <c r="GYO17" s="145"/>
      <c r="GYP17" s="146"/>
      <c r="GYQ17" s="147"/>
      <c r="GYR17" s="148"/>
      <c r="GYS17" s="140"/>
      <c r="GYT17" s="141"/>
      <c r="GYU17" s="142"/>
      <c r="GYV17" s="143"/>
      <c r="GYW17" s="144"/>
      <c r="GYX17" s="145"/>
      <c r="GYY17" s="146"/>
      <c r="GYZ17" s="147"/>
      <c r="GZA17" s="148"/>
      <c r="GZB17" s="140"/>
      <c r="GZC17" s="141"/>
      <c r="GZD17" s="142"/>
      <c r="GZE17" s="143"/>
      <c r="GZF17" s="144"/>
      <c r="GZG17" s="145"/>
      <c r="GZH17" s="146"/>
      <c r="GZI17" s="147"/>
      <c r="GZJ17" s="148"/>
      <c r="GZK17" s="140"/>
      <c r="GZL17" s="141"/>
      <c r="GZM17" s="142"/>
      <c r="GZN17" s="143"/>
      <c r="GZO17" s="144"/>
      <c r="GZP17" s="145"/>
      <c r="GZQ17" s="146"/>
      <c r="GZR17" s="147"/>
      <c r="GZS17" s="148"/>
      <c r="GZT17" s="140"/>
      <c r="GZU17" s="141"/>
      <c r="GZV17" s="142"/>
      <c r="GZW17" s="143"/>
      <c r="GZX17" s="144"/>
      <c r="GZY17" s="145"/>
      <c r="GZZ17" s="146"/>
      <c r="HAA17" s="147"/>
      <c r="HAB17" s="148"/>
      <c r="HAC17" s="140"/>
      <c r="HAD17" s="141"/>
      <c r="HAE17" s="142"/>
      <c r="HAF17" s="143"/>
      <c r="HAG17" s="144"/>
      <c r="HAH17" s="145"/>
      <c r="HAI17" s="146"/>
      <c r="HAJ17" s="147"/>
      <c r="HAK17" s="148"/>
      <c r="HAL17" s="140"/>
      <c r="HAM17" s="141"/>
      <c r="HAN17" s="142"/>
      <c r="HAO17" s="143"/>
      <c r="HAP17" s="144"/>
      <c r="HAQ17" s="145"/>
      <c r="HAR17" s="146"/>
      <c r="HAS17" s="147"/>
      <c r="HAT17" s="148"/>
      <c r="HAU17" s="140"/>
      <c r="HAV17" s="141"/>
      <c r="HAW17" s="142"/>
      <c r="HAX17" s="143"/>
      <c r="HAY17" s="144"/>
      <c r="HAZ17" s="145"/>
      <c r="HBA17" s="146"/>
      <c r="HBB17" s="147"/>
      <c r="HBC17" s="148"/>
      <c r="HBD17" s="140"/>
      <c r="HBE17" s="141"/>
      <c r="HBF17" s="142"/>
      <c r="HBG17" s="143"/>
      <c r="HBH17" s="144"/>
      <c r="HBI17" s="145"/>
      <c r="HBJ17" s="146"/>
      <c r="HBK17" s="147"/>
      <c r="HBL17" s="148"/>
      <c r="HBM17" s="140"/>
      <c r="HBN17" s="141"/>
      <c r="HBO17" s="142"/>
      <c r="HBP17" s="143"/>
      <c r="HBQ17" s="144"/>
      <c r="HBR17" s="145"/>
      <c r="HBS17" s="146"/>
      <c r="HBT17" s="147"/>
      <c r="HBU17" s="148"/>
      <c r="HBV17" s="140"/>
      <c r="HBW17" s="141"/>
      <c r="HBX17" s="142"/>
      <c r="HBY17" s="143"/>
      <c r="HBZ17" s="144"/>
      <c r="HCA17" s="145"/>
      <c r="HCB17" s="146"/>
      <c r="HCC17" s="147"/>
      <c r="HCD17" s="148"/>
      <c r="HCE17" s="140"/>
      <c r="HCF17" s="141"/>
      <c r="HCG17" s="142"/>
      <c r="HCH17" s="143"/>
      <c r="HCI17" s="144"/>
      <c r="HCJ17" s="145"/>
      <c r="HCK17" s="146"/>
      <c r="HCL17" s="147"/>
      <c r="HCM17" s="148"/>
      <c r="HCN17" s="140"/>
      <c r="HCO17" s="141"/>
      <c r="HCP17" s="142"/>
      <c r="HCQ17" s="143"/>
      <c r="HCR17" s="144"/>
      <c r="HCS17" s="145"/>
      <c r="HCT17" s="146"/>
      <c r="HCU17" s="147"/>
      <c r="HCV17" s="148"/>
      <c r="HCW17" s="140"/>
      <c r="HCX17" s="141"/>
      <c r="HCY17" s="142"/>
      <c r="HCZ17" s="143"/>
      <c r="HDA17" s="144"/>
      <c r="HDB17" s="145"/>
      <c r="HDC17" s="146"/>
      <c r="HDD17" s="147"/>
      <c r="HDE17" s="148"/>
      <c r="HDF17" s="140"/>
      <c r="HDG17" s="141"/>
      <c r="HDH17" s="142"/>
      <c r="HDI17" s="143"/>
      <c r="HDJ17" s="144"/>
      <c r="HDK17" s="145"/>
      <c r="HDL17" s="146"/>
      <c r="HDM17" s="147"/>
      <c r="HDN17" s="148"/>
      <c r="HDO17" s="140"/>
      <c r="HDP17" s="141"/>
      <c r="HDQ17" s="142"/>
      <c r="HDR17" s="143"/>
      <c r="HDS17" s="144"/>
      <c r="HDT17" s="145"/>
      <c r="HDU17" s="146"/>
      <c r="HDV17" s="147"/>
      <c r="HDW17" s="148"/>
      <c r="HDX17" s="140"/>
      <c r="HDY17" s="141"/>
      <c r="HDZ17" s="142"/>
      <c r="HEA17" s="143"/>
      <c r="HEB17" s="144"/>
      <c r="HEC17" s="145"/>
      <c r="HED17" s="146"/>
      <c r="HEE17" s="147"/>
      <c r="HEF17" s="148"/>
      <c r="HEG17" s="140"/>
      <c r="HEH17" s="141"/>
      <c r="HEI17" s="142"/>
      <c r="HEJ17" s="143"/>
      <c r="HEK17" s="144"/>
      <c r="HEL17" s="145"/>
      <c r="HEM17" s="146"/>
      <c r="HEN17" s="147"/>
      <c r="HEO17" s="148"/>
      <c r="HEP17" s="140"/>
      <c r="HEQ17" s="141"/>
      <c r="HER17" s="142"/>
      <c r="HES17" s="143"/>
      <c r="HET17" s="144"/>
      <c r="HEU17" s="145"/>
      <c r="HEV17" s="146"/>
      <c r="HEW17" s="147"/>
      <c r="HEX17" s="148"/>
      <c r="HEY17" s="140"/>
      <c r="HEZ17" s="141"/>
      <c r="HFA17" s="142"/>
      <c r="HFB17" s="143"/>
      <c r="HFC17" s="144"/>
      <c r="HFD17" s="145"/>
      <c r="HFE17" s="146"/>
      <c r="HFF17" s="147"/>
      <c r="HFG17" s="148"/>
      <c r="HFH17" s="140"/>
      <c r="HFI17" s="141"/>
      <c r="HFJ17" s="142"/>
      <c r="HFK17" s="143"/>
      <c r="HFL17" s="144"/>
      <c r="HFM17" s="145"/>
      <c r="HFN17" s="146"/>
      <c r="HFO17" s="147"/>
      <c r="HFP17" s="148"/>
      <c r="HFQ17" s="140"/>
      <c r="HFR17" s="141"/>
      <c r="HFS17" s="142"/>
      <c r="HFT17" s="143"/>
      <c r="HFU17" s="144"/>
      <c r="HFV17" s="145"/>
      <c r="HFW17" s="146"/>
      <c r="HFX17" s="147"/>
      <c r="HFY17" s="148"/>
      <c r="HFZ17" s="140"/>
      <c r="HGA17" s="141"/>
      <c r="HGB17" s="142"/>
      <c r="HGC17" s="143"/>
      <c r="HGD17" s="144"/>
      <c r="HGE17" s="145"/>
      <c r="HGF17" s="146"/>
      <c r="HGG17" s="147"/>
      <c r="HGH17" s="148"/>
      <c r="HGI17" s="140"/>
      <c r="HGJ17" s="141"/>
      <c r="HGK17" s="142"/>
      <c r="HGL17" s="143"/>
      <c r="HGM17" s="144"/>
      <c r="HGN17" s="145"/>
      <c r="HGO17" s="146"/>
      <c r="HGP17" s="147"/>
      <c r="HGQ17" s="148"/>
      <c r="HGR17" s="140"/>
      <c r="HGS17" s="141"/>
      <c r="HGT17" s="142"/>
      <c r="HGU17" s="143"/>
      <c r="HGV17" s="144"/>
      <c r="HGW17" s="145"/>
      <c r="HGX17" s="146"/>
      <c r="HGY17" s="147"/>
      <c r="HGZ17" s="148"/>
      <c r="HHA17" s="140"/>
      <c r="HHB17" s="141"/>
      <c r="HHC17" s="142"/>
      <c r="HHD17" s="143"/>
      <c r="HHE17" s="144"/>
      <c r="HHF17" s="145"/>
      <c r="HHG17" s="146"/>
      <c r="HHH17" s="147"/>
      <c r="HHI17" s="148"/>
      <c r="HHJ17" s="140"/>
      <c r="HHK17" s="141"/>
      <c r="HHL17" s="142"/>
      <c r="HHM17" s="143"/>
      <c r="HHN17" s="144"/>
      <c r="HHO17" s="145"/>
      <c r="HHP17" s="146"/>
      <c r="HHQ17" s="147"/>
      <c r="HHR17" s="148"/>
      <c r="HHS17" s="140"/>
      <c r="HHT17" s="141"/>
      <c r="HHU17" s="142"/>
      <c r="HHV17" s="143"/>
      <c r="HHW17" s="144"/>
      <c r="HHX17" s="145"/>
      <c r="HHY17" s="146"/>
      <c r="HHZ17" s="147"/>
      <c r="HIA17" s="148"/>
      <c r="HIB17" s="140"/>
      <c r="HIC17" s="141"/>
      <c r="HID17" s="142"/>
      <c r="HIE17" s="143"/>
      <c r="HIF17" s="144"/>
      <c r="HIG17" s="145"/>
      <c r="HIH17" s="146"/>
      <c r="HII17" s="147"/>
      <c r="HIJ17" s="148"/>
      <c r="HIK17" s="140"/>
      <c r="HIL17" s="141"/>
      <c r="HIM17" s="142"/>
      <c r="HIN17" s="143"/>
      <c r="HIO17" s="144"/>
      <c r="HIP17" s="145"/>
      <c r="HIQ17" s="146"/>
      <c r="HIR17" s="147"/>
      <c r="HIS17" s="148"/>
      <c r="HIT17" s="140"/>
      <c r="HIU17" s="141"/>
      <c r="HIV17" s="142"/>
      <c r="HIW17" s="143"/>
      <c r="HIX17" s="144"/>
      <c r="HIY17" s="145"/>
      <c r="HIZ17" s="146"/>
      <c r="HJA17" s="147"/>
      <c r="HJB17" s="148"/>
      <c r="HJC17" s="140"/>
      <c r="HJD17" s="141"/>
      <c r="HJE17" s="142"/>
      <c r="HJF17" s="143"/>
      <c r="HJG17" s="144"/>
      <c r="HJH17" s="145"/>
      <c r="HJI17" s="146"/>
      <c r="HJJ17" s="147"/>
      <c r="HJK17" s="148"/>
      <c r="HJL17" s="140"/>
      <c r="HJM17" s="141"/>
      <c r="HJN17" s="142"/>
      <c r="HJO17" s="143"/>
      <c r="HJP17" s="144"/>
      <c r="HJQ17" s="145"/>
      <c r="HJR17" s="146"/>
      <c r="HJS17" s="147"/>
      <c r="HJT17" s="148"/>
      <c r="HJU17" s="140"/>
      <c r="HJV17" s="141"/>
      <c r="HJW17" s="142"/>
      <c r="HJX17" s="143"/>
      <c r="HJY17" s="144"/>
      <c r="HJZ17" s="145"/>
      <c r="HKA17" s="146"/>
      <c r="HKB17" s="147"/>
      <c r="HKC17" s="148"/>
      <c r="HKD17" s="140"/>
      <c r="HKE17" s="141"/>
      <c r="HKF17" s="142"/>
      <c r="HKG17" s="143"/>
      <c r="HKH17" s="144"/>
      <c r="HKI17" s="145"/>
      <c r="HKJ17" s="146"/>
      <c r="HKK17" s="147"/>
      <c r="HKL17" s="148"/>
      <c r="HKM17" s="140"/>
      <c r="HKN17" s="141"/>
      <c r="HKO17" s="142"/>
      <c r="HKP17" s="143"/>
      <c r="HKQ17" s="144"/>
      <c r="HKR17" s="145"/>
      <c r="HKS17" s="146"/>
      <c r="HKT17" s="147"/>
      <c r="HKU17" s="148"/>
      <c r="HKV17" s="140"/>
      <c r="HKW17" s="141"/>
      <c r="HKX17" s="142"/>
      <c r="HKY17" s="143"/>
      <c r="HKZ17" s="144"/>
      <c r="HLA17" s="145"/>
      <c r="HLB17" s="146"/>
      <c r="HLC17" s="147"/>
      <c r="HLD17" s="148"/>
      <c r="HLE17" s="140"/>
      <c r="HLF17" s="141"/>
      <c r="HLG17" s="142"/>
      <c r="HLH17" s="143"/>
      <c r="HLI17" s="144"/>
      <c r="HLJ17" s="145"/>
      <c r="HLK17" s="146"/>
      <c r="HLL17" s="147"/>
      <c r="HLM17" s="148"/>
      <c r="HLN17" s="140"/>
      <c r="HLO17" s="141"/>
      <c r="HLP17" s="142"/>
      <c r="HLQ17" s="143"/>
      <c r="HLR17" s="144"/>
      <c r="HLS17" s="145"/>
      <c r="HLT17" s="146"/>
      <c r="HLU17" s="147"/>
      <c r="HLV17" s="148"/>
      <c r="HLW17" s="140"/>
      <c r="HLX17" s="141"/>
      <c r="HLY17" s="142"/>
      <c r="HLZ17" s="143"/>
      <c r="HMA17" s="144"/>
      <c r="HMB17" s="145"/>
      <c r="HMC17" s="146"/>
      <c r="HMD17" s="147"/>
      <c r="HME17" s="148"/>
      <c r="HMF17" s="140"/>
      <c r="HMG17" s="141"/>
      <c r="HMH17" s="142"/>
      <c r="HMI17" s="143"/>
      <c r="HMJ17" s="144"/>
      <c r="HMK17" s="145"/>
      <c r="HML17" s="146"/>
      <c r="HMM17" s="147"/>
      <c r="HMN17" s="148"/>
      <c r="HMO17" s="140"/>
      <c r="HMP17" s="141"/>
      <c r="HMQ17" s="142"/>
      <c r="HMR17" s="143"/>
      <c r="HMS17" s="144"/>
      <c r="HMT17" s="145"/>
      <c r="HMU17" s="146"/>
      <c r="HMV17" s="147"/>
      <c r="HMW17" s="148"/>
      <c r="HMX17" s="140"/>
      <c r="HMY17" s="141"/>
      <c r="HMZ17" s="142"/>
      <c r="HNA17" s="143"/>
      <c r="HNB17" s="144"/>
      <c r="HNC17" s="145"/>
      <c r="HND17" s="146"/>
      <c r="HNE17" s="147"/>
      <c r="HNF17" s="148"/>
      <c r="HNG17" s="140"/>
      <c r="HNH17" s="141"/>
      <c r="HNI17" s="142"/>
      <c r="HNJ17" s="143"/>
      <c r="HNK17" s="144"/>
      <c r="HNL17" s="145"/>
      <c r="HNM17" s="146"/>
      <c r="HNN17" s="147"/>
      <c r="HNO17" s="148"/>
      <c r="HNP17" s="140"/>
      <c r="HNQ17" s="141"/>
      <c r="HNR17" s="142"/>
      <c r="HNS17" s="143"/>
      <c r="HNT17" s="144"/>
      <c r="HNU17" s="145"/>
      <c r="HNV17" s="146"/>
      <c r="HNW17" s="147"/>
      <c r="HNX17" s="148"/>
      <c r="HNY17" s="140"/>
      <c r="HNZ17" s="141"/>
      <c r="HOA17" s="142"/>
      <c r="HOB17" s="143"/>
      <c r="HOC17" s="144"/>
      <c r="HOD17" s="145"/>
      <c r="HOE17" s="146"/>
      <c r="HOF17" s="147"/>
      <c r="HOG17" s="148"/>
      <c r="HOH17" s="140"/>
      <c r="HOI17" s="141"/>
      <c r="HOJ17" s="142"/>
      <c r="HOK17" s="143"/>
      <c r="HOL17" s="144"/>
      <c r="HOM17" s="145"/>
      <c r="HON17" s="146"/>
      <c r="HOO17" s="147"/>
      <c r="HOP17" s="148"/>
      <c r="HOQ17" s="140"/>
      <c r="HOR17" s="141"/>
      <c r="HOS17" s="142"/>
      <c r="HOT17" s="143"/>
      <c r="HOU17" s="144"/>
      <c r="HOV17" s="145"/>
      <c r="HOW17" s="146"/>
      <c r="HOX17" s="147"/>
      <c r="HOY17" s="148"/>
      <c r="HOZ17" s="140"/>
      <c r="HPA17" s="141"/>
      <c r="HPB17" s="142"/>
      <c r="HPC17" s="143"/>
      <c r="HPD17" s="144"/>
      <c r="HPE17" s="145"/>
      <c r="HPF17" s="146"/>
      <c r="HPG17" s="147"/>
      <c r="HPH17" s="148"/>
      <c r="HPI17" s="140"/>
      <c r="HPJ17" s="141"/>
      <c r="HPK17" s="142"/>
      <c r="HPL17" s="143"/>
      <c r="HPM17" s="144"/>
      <c r="HPN17" s="145"/>
      <c r="HPO17" s="146"/>
      <c r="HPP17" s="147"/>
      <c r="HPQ17" s="148"/>
      <c r="HPR17" s="140"/>
      <c r="HPS17" s="141"/>
      <c r="HPT17" s="142"/>
      <c r="HPU17" s="143"/>
      <c r="HPV17" s="144"/>
      <c r="HPW17" s="145"/>
      <c r="HPX17" s="146"/>
      <c r="HPY17" s="147"/>
      <c r="HPZ17" s="148"/>
      <c r="HQA17" s="140"/>
      <c r="HQB17" s="141"/>
      <c r="HQC17" s="142"/>
      <c r="HQD17" s="143"/>
      <c r="HQE17" s="144"/>
      <c r="HQF17" s="145"/>
      <c r="HQG17" s="146"/>
      <c r="HQH17" s="147"/>
      <c r="HQI17" s="148"/>
      <c r="HQJ17" s="140"/>
      <c r="HQK17" s="141"/>
      <c r="HQL17" s="142"/>
      <c r="HQM17" s="143"/>
      <c r="HQN17" s="144"/>
      <c r="HQO17" s="145"/>
      <c r="HQP17" s="146"/>
      <c r="HQQ17" s="147"/>
      <c r="HQR17" s="148"/>
      <c r="HQS17" s="140"/>
      <c r="HQT17" s="141"/>
      <c r="HQU17" s="142"/>
      <c r="HQV17" s="143"/>
      <c r="HQW17" s="144"/>
      <c r="HQX17" s="145"/>
      <c r="HQY17" s="146"/>
      <c r="HQZ17" s="147"/>
      <c r="HRA17" s="148"/>
      <c r="HRB17" s="140"/>
      <c r="HRC17" s="141"/>
      <c r="HRD17" s="142"/>
      <c r="HRE17" s="143"/>
      <c r="HRF17" s="144"/>
      <c r="HRG17" s="145"/>
      <c r="HRH17" s="146"/>
      <c r="HRI17" s="147"/>
      <c r="HRJ17" s="148"/>
      <c r="HRK17" s="140"/>
      <c r="HRL17" s="141"/>
      <c r="HRM17" s="142"/>
      <c r="HRN17" s="143"/>
      <c r="HRO17" s="144"/>
      <c r="HRP17" s="145"/>
      <c r="HRQ17" s="146"/>
      <c r="HRR17" s="147"/>
      <c r="HRS17" s="148"/>
      <c r="HRT17" s="140"/>
      <c r="HRU17" s="141"/>
      <c r="HRV17" s="142"/>
      <c r="HRW17" s="143"/>
      <c r="HRX17" s="144"/>
      <c r="HRY17" s="145"/>
      <c r="HRZ17" s="146"/>
      <c r="HSA17" s="147"/>
      <c r="HSB17" s="148"/>
      <c r="HSC17" s="140"/>
      <c r="HSD17" s="141"/>
      <c r="HSE17" s="142"/>
      <c r="HSF17" s="143"/>
      <c r="HSG17" s="144"/>
      <c r="HSH17" s="145"/>
      <c r="HSI17" s="146"/>
      <c r="HSJ17" s="147"/>
      <c r="HSK17" s="148"/>
      <c r="HSL17" s="140"/>
      <c r="HSM17" s="141"/>
      <c r="HSN17" s="142"/>
      <c r="HSO17" s="143"/>
      <c r="HSP17" s="144"/>
      <c r="HSQ17" s="145"/>
      <c r="HSR17" s="146"/>
      <c r="HSS17" s="147"/>
      <c r="HST17" s="148"/>
      <c r="HSU17" s="140"/>
      <c r="HSV17" s="141"/>
      <c r="HSW17" s="142"/>
      <c r="HSX17" s="143"/>
      <c r="HSY17" s="144"/>
      <c r="HSZ17" s="145"/>
      <c r="HTA17" s="146"/>
      <c r="HTB17" s="147"/>
      <c r="HTC17" s="148"/>
      <c r="HTD17" s="140"/>
      <c r="HTE17" s="141"/>
      <c r="HTF17" s="142"/>
      <c r="HTG17" s="143"/>
      <c r="HTH17" s="144"/>
      <c r="HTI17" s="145"/>
      <c r="HTJ17" s="146"/>
      <c r="HTK17" s="147"/>
      <c r="HTL17" s="148"/>
      <c r="HTM17" s="140"/>
      <c r="HTN17" s="141"/>
      <c r="HTO17" s="142"/>
      <c r="HTP17" s="143"/>
      <c r="HTQ17" s="144"/>
      <c r="HTR17" s="145"/>
      <c r="HTS17" s="146"/>
      <c r="HTT17" s="147"/>
      <c r="HTU17" s="148"/>
      <c r="HTV17" s="140"/>
      <c r="HTW17" s="141"/>
      <c r="HTX17" s="142"/>
      <c r="HTY17" s="143"/>
      <c r="HTZ17" s="144"/>
      <c r="HUA17" s="145"/>
      <c r="HUB17" s="146"/>
      <c r="HUC17" s="147"/>
      <c r="HUD17" s="148"/>
      <c r="HUE17" s="140"/>
      <c r="HUF17" s="141"/>
      <c r="HUG17" s="142"/>
      <c r="HUH17" s="143"/>
      <c r="HUI17" s="144"/>
      <c r="HUJ17" s="145"/>
      <c r="HUK17" s="146"/>
      <c r="HUL17" s="147"/>
      <c r="HUM17" s="148"/>
      <c r="HUN17" s="140"/>
      <c r="HUO17" s="141"/>
      <c r="HUP17" s="142"/>
      <c r="HUQ17" s="143"/>
      <c r="HUR17" s="144"/>
      <c r="HUS17" s="145"/>
      <c r="HUT17" s="146"/>
      <c r="HUU17" s="147"/>
      <c r="HUV17" s="148"/>
      <c r="HUW17" s="140"/>
      <c r="HUX17" s="141"/>
      <c r="HUY17" s="142"/>
      <c r="HUZ17" s="143"/>
      <c r="HVA17" s="144"/>
      <c r="HVB17" s="145"/>
      <c r="HVC17" s="146"/>
      <c r="HVD17" s="147"/>
      <c r="HVE17" s="148"/>
      <c r="HVF17" s="140"/>
      <c r="HVG17" s="141"/>
      <c r="HVH17" s="142"/>
      <c r="HVI17" s="143"/>
      <c r="HVJ17" s="144"/>
      <c r="HVK17" s="145"/>
      <c r="HVL17" s="146"/>
      <c r="HVM17" s="147"/>
      <c r="HVN17" s="148"/>
      <c r="HVO17" s="140"/>
      <c r="HVP17" s="141"/>
      <c r="HVQ17" s="142"/>
      <c r="HVR17" s="143"/>
      <c r="HVS17" s="144"/>
      <c r="HVT17" s="145"/>
      <c r="HVU17" s="146"/>
      <c r="HVV17" s="147"/>
      <c r="HVW17" s="148"/>
      <c r="HVX17" s="140"/>
      <c r="HVY17" s="141"/>
      <c r="HVZ17" s="142"/>
      <c r="HWA17" s="143"/>
      <c r="HWB17" s="144"/>
      <c r="HWC17" s="145"/>
      <c r="HWD17" s="146"/>
      <c r="HWE17" s="147"/>
      <c r="HWF17" s="148"/>
      <c r="HWG17" s="140"/>
      <c r="HWH17" s="141"/>
      <c r="HWI17" s="142"/>
      <c r="HWJ17" s="143"/>
      <c r="HWK17" s="144"/>
      <c r="HWL17" s="145"/>
      <c r="HWM17" s="146"/>
      <c r="HWN17" s="147"/>
      <c r="HWO17" s="148"/>
      <c r="HWP17" s="140"/>
      <c r="HWQ17" s="141"/>
      <c r="HWR17" s="142"/>
      <c r="HWS17" s="143"/>
      <c r="HWT17" s="144"/>
      <c r="HWU17" s="145"/>
      <c r="HWV17" s="146"/>
      <c r="HWW17" s="147"/>
      <c r="HWX17" s="148"/>
      <c r="HWY17" s="140"/>
      <c r="HWZ17" s="141"/>
      <c r="HXA17" s="142"/>
      <c r="HXB17" s="143"/>
      <c r="HXC17" s="144"/>
      <c r="HXD17" s="145"/>
      <c r="HXE17" s="146"/>
      <c r="HXF17" s="147"/>
      <c r="HXG17" s="148"/>
      <c r="HXH17" s="140"/>
      <c r="HXI17" s="141"/>
      <c r="HXJ17" s="142"/>
      <c r="HXK17" s="143"/>
      <c r="HXL17" s="144"/>
      <c r="HXM17" s="145"/>
      <c r="HXN17" s="146"/>
      <c r="HXO17" s="147"/>
      <c r="HXP17" s="148"/>
      <c r="HXQ17" s="140"/>
      <c r="HXR17" s="141"/>
      <c r="HXS17" s="142"/>
      <c r="HXT17" s="143"/>
      <c r="HXU17" s="144"/>
      <c r="HXV17" s="145"/>
      <c r="HXW17" s="146"/>
      <c r="HXX17" s="147"/>
      <c r="HXY17" s="148"/>
      <c r="HXZ17" s="140"/>
      <c r="HYA17" s="141"/>
      <c r="HYB17" s="142"/>
      <c r="HYC17" s="143"/>
      <c r="HYD17" s="144"/>
      <c r="HYE17" s="145"/>
      <c r="HYF17" s="146"/>
      <c r="HYG17" s="147"/>
      <c r="HYH17" s="148"/>
      <c r="HYI17" s="140"/>
      <c r="HYJ17" s="141"/>
      <c r="HYK17" s="142"/>
      <c r="HYL17" s="143"/>
      <c r="HYM17" s="144"/>
      <c r="HYN17" s="145"/>
      <c r="HYO17" s="146"/>
      <c r="HYP17" s="147"/>
      <c r="HYQ17" s="148"/>
      <c r="HYR17" s="140"/>
      <c r="HYS17" s="141"/>
      <c r="HYT17" s="142"/>
      <c r="HYU17" s="143"/>
      <c r="HYV17" s="144"/>
      <c r="HYW17" s="145"/>
      <c r="HYX17" s="146"/>
      <c r="HYY17" s="147"/>
      <c r="HYZ17" s="148"/>
      <c r="HZA17" s="140"/>
      <c r="HZB17" s="141"/>
      <c r="HZC17" s="142"/>
      <c r="HZD17" s="143"/>
      <c r="HZE17" s="144"/>
      <c r="HZF17" s="145"/>
      <c r="HZG17" s="146"/>
      <c r="HZH17" s="147"/>
      <c r="HZI17" s="148"/>
      <c r="HZJ17" s="140"/>
      <c r="HZK17" s="141"/>
      <c r="HZL17" s="142"/>
      <c r="HZM17" s="143"/>
      <c r="HZN17" s="144"/>
      <c r="HZO17" s="145"/>
      <c r="HZP17" s="146"/>
      <c r="HZQ17" s="147"/>
      <c r="HZR17" s="148"/>
      <c r="HZS17" s="140"/>
      <c r="HZT17" s="141"/>
      <c r="HZU17" s="142"/>
      <c r="HZV17" s="143"/>
      <c r="HZW17" s="144"/>
      <c r="HZX17" s="145"/>
      <c r="HZY17" s="146"/>
      <c r="HZZ17" s="147"/>
      <c r="IAA17" s="148"/>
      <c r="IAB17" s="140"/>
      <c r="IAC17" s="141"/>
      <c r="IAD17" s="142"/>
      <c r="IAE17" s="143"/>
      <c r="IAF17" s="144"/>
      <c r="IAG17" s="145"/>
      <c r="IAH17" s="146"/>
      <c r="IAI17" s="147"/>
      <c r="IAJ17" s="148"/>
      <c r="IAK17" s="140"/>
      <c r="IAL17" s="141"/>
      <c r="IAM17" s="142"/>
      <c r="IAN17" s="143"/>
      <c r="IAO17" s="144"/>
      <c r="IAP17" s="145"/>
      <c r="IAQ17" s="146"/>
      <c r="IAR17" s="147"/>
      <c r="IAS17" s="148"/>
      <c r="IAT17" s="140"/>
      <c r="IAU17" s="141"/>
      <c r="IAV17" s="142"/>
      <c r="IAW17" s="143"/>
      <c r="IAX17" s="144"/>
      <c r="IAY17" s="145"/>
      <c r="IAZ17" s="146"/>
      <c r="IBA17" s="147"/>
      <c r="IBB17" s="148"/>
      <c r="IBC17" s="140"/>
      <c r="IBD17" s="141"/>
      <c r="IBE17" s="142"/>
      <c r="IBF17" s="143"/>
      <c r="IBG17" s="144"/>
      <c r="IBH17" s="145"/>
      <c r="IBI17" s="146"/>
      <c r="IBJ17" s="147"/>
      <c r="IBK17" s="148"/>
      <c r="IBL17" s="140"/>
      <c r="IBM17" s="141"/>
      <c r="IBN17" s="142"/>
      <c r="IBO17" s="143"/>
      <c r="IBP17" s="144"/>
      <c r="IBQ17" s="145"/>
      <c r="IBR17" s="146"/>
      <c r="IBS17" s="147"/>
      <c r="IBT17" s="148"/>
      <c r="IBU17" s="140"/>
      <c r="IBV17" s="141"/>
      <c r="IBW17" s="142"/>
      <c r="IBX17" s="143"/>
      <c r="IBY17" s="144"/>
      <c r="IBZ17" s="145"/>
      <c r="ICA17" s="146"/>
      <c r="ICB17" s="147"/>
      <c r="ICC17" s="148"/>
      <c r="ICD17" s="140"/>
      <c r="ICE17" s="141"/>
      <c r="ICF17" s="142"/>
      <c r="ICG17" s="143"/>
      <c r="ICH17" s="144"/>
      <c r="ICI17" s="145"/>
      <c r="ICJ17" s="146"/>
      <c r="ICK17" s="147"/>
      <c r="ICL17" s="148"/>
      <c r="ICM17" s="140"/>
      <c r="ICN17" s="141"/>
      <c r="ICO17" s="142"/>
      <c r="ICP17" s="143"/>
      <c r="ICQ17" s="144"/>
      <c r="ICR17" s="145"/>
      <c r="ICS17" s="146"/>
      <c r="ICT17" s="147"/>
      <c r="ICU17" s="148"/>
      <c r="ICV17" s="140"/>
      <c r="ICW17" s="141"/>
      <c r="ICX17" s="142"/>
      <c r="ICY17" s="143"/>
      <c r="ICZ17" s="144"/>
      <c r="IDA17" s="145"/>
      <c r="IDB17" s="146"/>
      <c r="IDC17" s="147"/>
      <c r="IDD17" s="148"/>
      <c r="IDE17" s="140"/>
      <c r="IDF17" s="141"/>
      <c r="IDG17" s="142"/>
      <c r="IDH17" s="143"/>
      <c r="IDI17" s="144"/>
      <c r="IDJ17" s="145"/>
      <c r="IDK17" s="146"/>
      <c r="IDL17" s="147"/>
      <c r="IDM17" s="148"/>
      <c r="IDN17" s="140"/>
      <c r="IDO17" s="141"/>
      <c r="IDP17" s="142"/>
      <c r="IDQ17" s="143"/>
      <c r="IDR17" s="144"/>
      <c r="IDS17" s="145"/>
      <c r="IDT17" s="146"/>
      <c r="IDU17" s="147"/>
      <c r="IDV17" s="148"/>
      <c r="IDW17" s="140"/>
      <c r="IDX17" s="141"/>
      <c r="IDY17" s="142"/>
      <c r="IDZ17" s="143"/>
      <c r="IEA17" s="144"/>
      <c r="IEB17" s="145"/>
      <c r="IEC17" s="146"/>
      <c r="IED17" s="147"/>
      <c r="IEE17" s="148"/>
      <c r="IEF17" s="140"/>
      <c r="IEG17" s="141"/>
      <c r="IEH17" s="142"/>
      <c r="IEI17" s="143"/>
      <c r="IEJ17" s="144"/>
      <c r="IEK17" s="145"/>
      <c r="IEL17" s="146"/>
      <c r="IEM17" s="147"/>
      <c r="IEN17" s="148"/>
      <c r="IEO17" s="140"/>
      <c r="IEP17" s="141"/>
      <c r="IEQ17" s="142"/>
      <c r="IER17" s="143"/>
      <c r="IES17" s="144"/>
      <c r="IET17" s="145"/>
      <c r="IEU17" s="146"/>
      <c r="IEV17" s="147"/>
      <c r="IEW17" s="148"/>
      <c r="IEX17" s="140"/>
      <c r="IEY17" s="141"/>
      <c r="IEZ17" s="142"/>
      <c r="IFA17" s="143"/>
      <c r="IFB17" s="144"/>
      <c r="IFC17" s="145"/>
      <c r="IFD17" s="146"/>
      <c r="IFE17" s="147"/>
      <c r="IFF17" s="148"/>
      <c r="IFG17" s="140"/>
      <c r="IFH17" s="141"/>
      <c r="IFI17" s="142"/>
      <c r="IFJ17" s="143"/>
      <c r="IFK17" s="144"/>
      <c r="IFL17" s="145"/>
      <c r="IFM17" s="146"/>
      <c r="IFN17" s="147"/>
      <c r="IFO17" s="148"/>
      <c r="IFP17" s="140"/>
      <c r="IFQ17" s="141"/>
      <c r="IFR17" s="142"/>
      <c r="IFS17" s="143"/>
      <c r="IFT17" s="144"/>
      <c r="IFU17" s="145"/>
      <c r="IFV17" s="146"/>
      <c r="IFW17" s="147"/>
      <c r="IFX17" s="148"/>
      <c r="IFY17" s="140"/>
      <c r="IFZ17" s="141"/>
      <c r="IGA17" s="142"/>
      <c r="IGB17" s="143"/>
      <c r="IGC17" s="144"/>
      <c r="IGD17" s="145"/>
      <c r="IGE17" s="146"/>
      <c r="IGF17" s="147"/>
      <c r="IGG17" s="148"/>
      <c r="IGH17" s="140"/>
      <c r="IGI17" s="141"/>
      <c r="IGJ17" s="142"/>
      <c r="IGK17" s="143"/>
      <c r="IGL17" s="144"/>
      <c r="IGM17" s="145"/>
      <c r="IGN17" s="146"/>
      <c r="IGO17" s="147"/>
      <c r="IGP17" s="148"/>
      <c r="IGQ17" s="140"/>
      <c r="IGR17" s="141"/>
      <c r="IGS17" s="142"/>
      <c r="IGT17" s="143"/>
      <c r="IGU17" s="144"/>
      <c r="IGV17" s="145"/>
      <c r="IGW17" s="146"/>
      <c r="IGX17" s="147"/>
      <c r="IGY17" s="148"/>
      <c r="IGZ17" s="140"/>
      <c r="IHA17" s="141"/>
      <c r="IHB17" s="142"/>
      <c r="IHC17" s="143"/>
      <c r="IHD17" s="144"/>
      <c r="IHE17" s="145"/>
      <c r="IHF17" s="146"/>
      <c r="IHG17" s="147"/>
      <c r="IHH17" s="148"/>
      <c r="IHI17" s="140"/>
      <c r="IHJ17" s="141"/>
      <c r="IHK17" s="142"/>
      <c r="IHL17" s="143"/>
      <c r="IHM17" s="144"/>
      <c r="IHN17" s="145"/>
      <c r="IHO17" s="146"/>
      <c r="IHP17" s="147"/>
      <c r="IHQ17" s="148"/>
      <c r="IHR17" s="140"/>
      <c r="IHS17" s="141"/>
      <c r="IHT17" s="142"/>
      <c r="IHU17" s="143"/>
      <c r="IHV17" s="144"/>
      <c r="IHW17" s="145"/>
      <c r="IHX17" s="146"/>
      <c r="IHY17" s="147"/>
      <c r="IHZ17" s="148"/>
      <c r="IIA17" s="140"/>
      <c r="IIB17" s="141"/>
      <c r="IIC17" s="142"/>
      <c r="IID17" s="143"/>
      <c r="IIE17" s="144"/>
      <c r="IIF17" s="145"/>
      <c r="IIG17" s="146"/>
      <c r="IIH17" s="147"/>
      <c r="III17" s="148"/>
      <c r="IIJ17" s="140"/>
      <c r="IIK17" s="141"/>
      <c r="IIL17" s="142"/>
      <c r="IIM17" s="143"/>
      <c r="IIN17" s="144"/>
      <c r="IIO17" s="145"/>
      <c r="IIP17" s="146"/>
      <c r="IIQ17" s="147"/>
      <c r="IIR17" s="148"/>
      <c r="IIS17" s="140"/>
      <c r="IIT17" s="141"/>
      <c r="IIU17" s="142"/>
      <c r="IIV17" s="143"/>
      <c r="IIW17" s="144"/>
      <c r="IIX17" s="145"/>
      <c r="IIY17" s="146"/>
      <c r="IIZ17" s="147"/>
      <c r="IJA17" s="148"/>
      <c r="IJB17" s="140"/>
      <c r="IJC17" s="141"/>
      <c r="IJD17" s="142"/>
      <c r="IJE17" s="143"/>
      <c r="IJF17" s="144"/>
      <c r="IJG17" s="145"/>
      <c r="IJH17" s="146"/>
      <c r="IJI17" s="147"/>
      <c r="IJJ17" s="148"/>
      <c r="IJK17" s="140"/>
      <c r="IJL17" s="141"/>
      <c r="IJM17" s="142"/>
      <c r="IJN17" s="143"/>
      <c r="IJO17" s="144"/>
      <c r="IJP17" s="145"/>
      <c r="IJQ17" s="146"/>
      <c r="IJR17" s="147"/>
      <c r="IJS17" s="148"/>
      <c r="IJT17" s="140"/>
      <c r="IJU17" s="141"/>
      <c r="IJV17" s="142"/>
      <c r="IJW17" s="143"/>
      <c r="IJX17" s="144"/>
      <c r="IJY17" s="145"/>
      <c r="IJZ17" s="146"/>
      <c r="IKA17" s="147"/>
      <c r="IKB17" s="148"/>
      <c r="IKC17" s="140"/>
      <c r="IKD17" s="141"/>
      <c r="IKE17" s="142"/>
      <c r="IKF17" s="143"/>
      <c r="IKG17" s="144"/>
      <c r="IKH17" s="145"/>
      <c r="IKI17" s="146"/>
      <c r="IKJ17" s="147"/>
      <c r="IKK17" s="148"/>
      <c r="IKL17" s="140"/>
      <c r="IKM17" s="141"/>
      <c r="IKN17" s="142"/>
      <c r="IKO17" s="143"/>
      <c r="IKP17" s="144"/>
      <c r="IKQ17" s="145"/>
      <c r="IKR17" s="146"/>
      <c r="IKS17" s="147"/>
      <c r="IKT17" s="148"/>
      <c r="IKU17" s="140"/>
      <c r="IKV17" s="141"/>
      <c r="IKW17" s="142"/>
      <c r="IKX17" s="143"/>
      <c r="IKY17" s="144"/>
      <c r="IKZ17" s="145"/>
      <c r="ILA17" s="146"/>
      <c r="ILB17" s="147"/>
      <c r="ILC17" s="148"/>
      <c r="ILD17" s="140"/>
      <c r="ILE17" s="141"/>
      <c r="ILF17" s="142"/>
      <c r="ILG17" s="143"/>
      <c r="ILH17" s="144"/>
      <c r="ILI17" s="145"/>
      <c r="ILJ17" s="146"/>
      <c r="ILK17" s="147"/>
      <c r="ILL17" s="148"/>
      <c r="ILM17" s="140"/>
      <c r="ILN17" s="141"/>
      <c r="ILO17" s="142"/>
      <c r="ILP17" s="143"/>
      <c r="ILQ17" s="144"/>
      <c r="ILR17" s="145"/>
      <c r="ILS17" s="146"/>
      <c r="ILT17" s="147"/>
      <c r="ILU17" s="148"/>
      <c r="ILV17" s="140"/>
      <c r="ILW17" s="141"/>
      <c r="ILX17" s="142"/>
      <c r="ILY17" s="143"/>
      <c r="ILZ17" s="144"/>
      <c r="IMA17" s="145"/>
      <c r="IMB17" s="146"/>
      <c r="IMC17" s="147"/>
      <c r="IMD17" s="148"/>
      <c r="IME17" s="140"/>
      <c r="IMF17" s="141"/>
      <c r="IMG17" s="142"/>
      <c r="IMH17" s="143"/>
      <c r="IMI17" s="144"/>
      <c r="IMJ17" s="145"/>
      <c r="IMK17" s="146"/>
      <c r="IML17" s="147"/>
      <c r="IMM17" s="148"/>
      <c r="IMN17" s="140"/>
      <c r="IMO17" s="141"/>
      <c r="IMP17" s="142"/>
      <c r="IMQ17" s="143"/>
      <c r="IMR17" s="144"/>
      <c r="IMS17" s="145"/>
      <c r="IMT17" s="146"/>
      <c r="IMU17" s="147"/>
      <c r="IMV17" s="148"/>
      <c r="IMW17" s="140"/>
      <c r="IMX17" s="141"/>
      <c r="IMY17" s="142"/>
      <c r="IMZ17" s="143"/>
      <c r="INA17" s="144"/>
      <c r="INB17" s="145"/>
      <c r="INC17" s="146"/>
      <c r="IND17" s="147"/>
      <c r="INE17" s="148"/>
      <c r="INF17" s="140"/>
      <c r="ING17" s="141"/>
      <c r="INH17" s="142"/>
      <c r="INI17" s="143"/>
      <c r="INJ17" s="144"/>
      <c r="INK17" s="145"/>
      <c r="INL17" s="146"/>
      <c r="INM17" s="147"/>
      <c r="INN17" s="148"/>
      <c r="INO17" s="140"/>
      <c r="INP17" s="141"/>
      <c r="INQ17" s="142"/>
      <c r="INR17" s="143"/>
      <c r="INS17" s="144"/>
      <c r="INT17" s="145"/>
      <c r="INU17" s="146"/>
      <c r="INV17" s="147"/>
      <c r="INW17" s="148"/>
      <c r="INX17" s="140"/>
      <c r="INY17" s="141"/>
      <c r="INZ17" s="142"/>
      <c r="IOA17" s="143"/>
      <c r="IOB17" s="144"/>
      <c r="IOC17" s="145"/>
      <c r="IOD17" s="146"/>
      <c r="IOE17" s="147"/>
      <c r="IOF17" s="148"/>
      <c r="IOG17" s="140"/>
      <c r="IOH17" s="141"/>
      <c r="IOI17" s="142"/>
      <c r="IOJ17" s="143"/>
      <c r="IOK17" s="144"/>
      <c r="IOL17" s="145"/>
      <c r="IOM17" s="146"/>
      <c r="ION17" s="147"/>
      <c r="IOO17" s="148"/>
      <c r="IOP17" s="140"/>
      <c r="IOQ17" s="141"/>
      <c r="IOR17" s="142"/>
      <c r="IOS17" s="143"/>
      <c r="IOT17" s="144"/>
      <c r="IOU17" s="145"/>
      <c r="IOV17" s="146"/>
      <c r="IOW17" s="147"/>
      <c r="IOX17" s="148"/>
      <c r="IOY17" s="140"/>
      <c r="IOZ17" s="141"/>
      <c r="IPA17" s="142"/>
      <c r="IPB17" s="143"/>
      <c r="IPC17" s="144"/>
      <c r="IPD17" s="145"/>
      <c r="IPE17" s="146"/>
      <c r="IPF17" s="147"/>
      <c r="IPG17" s="148"/>
      <c r="IPH17" s="140"/>
      <c r="IPI17" s="141"/>
      <c r="IPJ17" s="142"/>
      <c r="IPK17" s="143"/>
      <c r="IPL17" s="144"/>
      <c r="IPM17" s="145"/>
      <c r="IPN17" s="146"/>
      <c r="IPO17" s="147"/>
      <c r="IPP17" s="148"/>
      <c r="IPQ17" s="140"/>
      <c r="IPR17" s="141"/>
      <c r="IPS17" s="142"/>
      <c r="IPT17" s="143"/>
      <c r="IPU17" s="144"/>
      <c r="IPV17" s="145"/>
      <c r="IPW17" s="146"/>
      <c r="IPX17" s="147"/>
      <c r="IPY17" s="148"/>
      <c r="IPZ17" s="140"/>
      <c r="IQA17" s="141"/>
      <c r="IQB17" s="142"/>
      <c r="IQC17" s="143"/>
      <c r="IQD17" s="144"/>
      <c r="IQE17" s="145"/>
      <c r="IQF17" s="146"/>
      <c r="IQG17" s="147"/>
      <c r="IQH17" s="148"/>
      <c r="IQI17" s="140"/>
      <c r="IQJ17" s="141"/>
      <c r="IQK17" s="142"/>
      <c r="IQL17" s="143"/>
      <c r="IQM17" s="144"/>
      <c r="IQN17" s="145"/>
      <c r="IQO17" s="146"/>
      <c r="IQP17" s="147"/>
      <c r="IQQ17" s="148"/>
      <c r="IQR17" s="140"/>
      <c r="IQS17" s="141"/>
      <c r="IQT17" s="142"/>
      <c r="IQU17" s="143"/>
      <c r="IQV17" s="144"/>
      <c r="IQW17" s="145"/>
      <c r="IQX17" s="146"/>
      <c r="IQY17" s="147"/>
      <c r="IQZ17" s="148"/>
      <c r="IRA17" s="140"/>
      <c r="IRB17" s="141"/>
      <c r="IRC17" s="142"/>
      <c r="IRD17" s="143"/>
      <c r="IRE17" s="144"/>
      <c r="IRF17" s="145"/>
      <c r="IRG17" s="146"/>
      <c r="IRH17" s="147"/>
      <c r="IRI17" s="148"/>
      <c r="IRJ17" s="140"/>
      <c r="IRK17" s="141"/>
      <c r="IRL17" s="142"/>
      <c r="IRM17" s="143"/>
      <c r="IRN17" s="144"/>
      <c r="IRO17" s="145"/>
      <c r="IRP17" s="146"/>
      <c r="IRQ17" s="147"/>
      <c r="IRR17" s="148"/>
      <c r="IRS17" s="140"/>
      <c r="IRT17" s="141"/>
      <c r="IRU17" s="142"/>
      <c r="IRV17" s="143"/>
      <c r="IRW17" s="144"/>
      <c r="IRX17" s="145"/>
      <c r="IRY17" s="146"/>
      <c r="IRZ17" s="147"/>
      <c r="ISA17" s="148"/>
      <c r="ISB17" s="140"/>
      <c r="ISC17" s="141"/>
      <c r="ISD17" s="142"/>
      <c r="ISE17" s="143"/>
      <c r="ISF17" s="144"/>
      <c r="ISG17" s="145"/>
      <c r="ISH17" s="146"/>
      <c r="ISI17" s="147"/>
      <c r="ISJ17" s="148"/>
      <c r="ISK17" s="140"/>
      <c r="ISL17" s="141"/>
      <c r="ISM17" s="142"/>
      <c r="ISN17" s="143"/>
      <c r="ISO17" s="144"/>
      <c r="ISP17" s="145"/>
      <c r="ISQ17" s="146"/>
      <c r="ISR17" s="147"/>
      <c r="ISS17" s="148"/>
      <c r="IST17" s="140"/>
      <c r="ISU17" s="141"/>
      <c r="ISV17" s="142"/>
      <c r="ISW17" s="143"/>
      <c r="ISX17" s="144"/>
      <c r="ISY17" s="145"/>
      <c r="ISZ17" s="146"/>
      <c r="ITA17" s="147"/>
      <c r="ITB17" s="148"/>
      <c r="ITC17" s="140"/>
      <c r="ITD17" s="141"/>
      <c r="ITE17" s="142"/>
      <c r="ITF17" s="143"/>
      <c r="ITG17" s="144"/>
      <c r="ITH17" s="145"/>
      <c r="ITI17" s="146"/>
      <c r="ITJ17" s="147"/>
      <c r="ITK17" s="148"/>
      <c r="ITL17" s="140"/>
      <c r="ITM17" s="141"/>
      <c r="ITN17" s="142"/>
      <c r="ITO17" s="143"/>
      <c r="ITP17" s="144"/>
      <c r="ITQ17" s="145"/>
      <c r="ITR17" s="146"/>
      <c r="ITS17" s="147"/>
      <c r="ITT17" s="148"/>
      <c r="ITU17" s="140"/>
      <c r="ITV17" s="141"/>
      <c r="ITW17" s="142"/>
      <c r="ITX17" s="143"/>
      <c r="ITY17" s="144"/>
      <c r="ITZ17" s="145"/>
      <c r="IUA17" s="146"/>
      <c r="IUB17" s="147"/>
      <c r="IUC17" s="148"/>
      <c r="IUD17" s="140"/>
      <c r="IUE17" s="141"/>
      <c r="IUF17" s="142"/>
      <c r="IUG17" s="143"/>
      <c r="IUH17" s="144"/>
      <c r="IUI17" s="145"/>
      <c r="IUJ17" s="146"/>
      <c r="IUK17" s="147"/>
      <c r="IUL17" s="148"/>
      <c r="IUM17" s="140"/>
      <c r="IUN17" s="141"/>
      <c r="IUO17" s="142"/>
      <c r="IUP17" s="143"/>
      <c r="IUQ17" s="144"/>
      <c r="IUR17" s="145"/>
      <c r="IUS17" s="146"/>
      <c r="IUT17" s="147"/>
      <c r="IUU17" s="148"/>
      <c r="IUV17" s="140"/>
      <c r="IUW17" s="141"/>
      <c r="IUX17" s="142"/>
      <c r="IUY17" s="143"/>
      <c r="IUZ17" s="144"/>
      <c r="IVA17" s="145"/>
      <c r="IVB17" s="146"/>
      <c r="IVC17" s="147"/>
      <c r="IVD17" s="148"/>
      <c r="IVE17" s="140"/>
      <c r="IVF17" s="141"/>
      <c r="IVG17" s="142"/>
      <c r="IVH17" s="143"/>
      <c r="IVI17" s="144"/>
      <c r="IVJ17" s="145"/>
      <c r="IVK17" s="146"/>
      <c r="IVL17" s="147"/>
      <c r="IVM17" s="148"/>
      <c r="IVN17" s="140"/>
      <c r="IVO17" s="141"/>
      <c r="IVP17" s="142"/>
      <c r="IVQ17" s="143"/>
      <c r="IVR17" s="144"/>
      <c r="IVS17" s="145"/>
      <c r="IVT17" s="146"/>
      <c r="IVU17" s="147"/>
      <c r="IVV17" s="148"/>
      <c r="IVW17" s="140"/>
      <c r="IVX17" s="141"/>
      <c r="IVY17" s="142"/>
      <c r="IVZ17" s="143"/>
      <c r="IWA17" s="144"/>
      <c r="IWB17" s="145"/>
      <c r="IWC17" s="146"/>
      <c r="IWD17" s="147"/>
      <c r="IWE17" s="148"/>
      <c r="IWF17" s="140"/>
      <c r="IWG17" s="141"/>
      <c r="IWH17" s="142"/>
      <c r="IWI17" s="143"/>
      <c r="IWJ17" s="144"/>
      <c r="IWK17" s="145"/>
      <c r="IWL17" s="146"/>
      <c r="IWM17" s="147"/>
      <c r="IWN17" s="148"/>
      <c r="IWO17" s="140"/>
      <c r="IWP17" s="141"/>
      <c r="IWQ17" s="142"/>
      <c r="IWR17" s="143"/>
      <c r="IWS17" s="144"/>
      <c r="IWT17" s="145"/>
      <c r="IWU17" s="146"/>
      <c r="IWV17" s="147"/>
      <c r="IWW17" s="148"/>
      <c r="IWX17" s="140"/>
      <c r="IWY17" s="141"/>
      <c r="IWZ17" s="142"/>
      <c r="IXA17" s="143"/>
      <c r="IXB17" s="144"/>
      <c r="IXC17" s="145"/>
      <c r="IXD17" s="146"/>
      <c r="IXE17" s="147"/>
      <c r="IXF17" s="148"/>
      <c r="IXG17" s="140"/>
      <c r="IXH17" s="141"/>
      <c r="IXI17" s="142"/>
      <c r="IXJ17" s="143"/>
      <c r="IXK17" s="144"/>
      <c r="IXL17" s="145"/>
      <c r="IXM17" s="146"/>
      <c r="IXN17" s="147"/>
      <c r="IXO17" s="148"/>
      <c r="IXP17" s="140"/>
      <c r="IXQ17" s="141"/>
      <c r="IXR17" s="142"/>
      <c r="IXS17" s="143"/>
      <c r="IXT17" s="144"/>
      <c r="IXU17" s="145"/>
      <c r="IXV17" s="146"/>
      <c r="IXW17" s="147"/>
      <c r="IXX17" s="148"/>
      <c r="IXY17" s="140"/>
      <c r="IXZ17" s="141"/>
      <c r="IYA17" s="142"/>
      <c r="IYB17" s="143"/>
      <c r="IYC17" s="144"/>
      <c r="IYD17" s="145"/>
      <c r="IYE17" s="146"/>
      <c r="IYF17" s="147"/>
      <c r="IYG17" s="148"/>
      <c r="IYH17" s="140"/>
      <c r="IYI17" s="141"/>
      <c r="IYJ17" s="142"/>
      <c r="IYK17" s="143"/>
      <c r="IYL17" s="144"/>
      <c r="IYM17" s="145"/>
      <c r="IYN17" s="146"/>
      <c r="IYO17" s="147"/>
      <c r="IYP17" s="148"/>
      <c r="IYQ17" s="140"/>
      <c r="IYR17" s="141"/>
      <c r="IYS17" s="142"/>
      <c r="IYT17" s="143"/>
      <c r="IYU17" s="144"/>
      <c r="IYV17" s="145"/>
      <c r="IYW17" s="146"/>
      <c r="IYX17" s="147"/>
      <c r="IYY17" s="148"/>
      <c r="IYZ17" s="140"/>
      <c r="IZA17" s="141"/>
      <c r="IZB17" s="142"/>
      <c r="IZC17" s="143"/>
      <c r="IZD17" s="144"/>
      <c r="IZE17" s="145"/>
      <c r="IZF17" s="146"/>
      <c r="IZG17" s="147"/>
      <c r="IZH17" s="148"/>
      <c r="IZI17" s="140"/>
      <c r="IZJ17" s="141"/>
      <c r="IZK17" s="142"/>
      <c r="IZL17" s="143"/>
      <c r="IZM17" s="144"/>
      <c r="IZN17" s="145"/>
      <c r="IZO17" s="146"/>
      <c r="IZP17" s="147"/>
      <c r="IZQ17" s="148"/>
      <c r="IZR17" s="140"/>
      <c r="IZS17" s="141"/>
      <c r="IZT17" s="142"/>
      <c r="IZU17" s="143"/>
      <c r="IZV17" s="144"/>
      <c r="IZW17" s="145"/>
      <c r="IZX17" s="146"/>
      <c r="IZY17" s="147"/>
      <c r="IZZ17" s="148"/>
      <c r="JAA17" s="140"/>
      <c r="JAB17" s="141"/>
      <c r="JAC17" s="142"/>
      <c r="JAD17" s="143"/>
      <c r="JAE17" s="144"/>
      <c r="JAF17" s="145"/>
      <c r="JAG17" s="146"/>
      <c r="JAH17" s="147"/>
      <c r="JAI17" s="148"/>
      <c r="JAJ17" s="140"/>
      <c r="JAK17" s="141"/>
      <c r="JAL17" s="142"/>
      <c r="JAM17" s="143"/>
      <c r="JAN17" s="144"/>
      <c r="JAO17" s="145"/>
      <c r="JAP17" s="146"/>
      <c r="JAQ17" s="147"/>
      <c r="JAR17" s="148"/>
      <c r="JAS17" s="140"/>
      <c r="JAT17" s="141"/>
      <c r="JAU17" s="142"/>
      <c r="JAV17" s="143"/>
      <c r="JAW17" s="144"/>
      <c r="JAX17" s="145"/>
      <c r="JAY17" s="146"/>
      <c r="JAZ17" s="147"/>
      <c r="JBA17" s="148"/>
      <c r="JBB17" s="140"/>
      <c r="JBC17" s="141"/>
      <c r="JBD17" s="142"/>
      <c r="JBE17" s="143"/>
      <c r="JBF17" s="144"/>
      <c r="JBG17" s="145"/>
      <c r="JBH17" s="146"/>
      <c r="JBI17" s="147"/>
      <c r="JBJ17" s="148"/>
      <c r="JBK17" s="140"/>
      <c r="JBL17" s="141"/>
      <c r="JBM17" s="142"/>
      <c r="JBN17" s="143"/>
      <c r="JBO17" s="144"/>
      <c r="JBP17" s="145"/>
      <c r="JBQ17" s="146"/>
      <c r="JBR17" s="147"/>
      <c r="JBS17" s="148"/>
      <c r="JBT17" s="140"/>
      <c r="JBU17" s="141"/>
      <c r="JBV17" s="142"/>
      <c r="JBW17" s="143"/>
      <c r="JBX17" s="144"/>
      <c r="JBY17" s="145"/>
      <c r="JBZ17" s="146"/>
      <c r="JCA17" s="147"/>
      <c r="JCB17" s="148"/>
      <c r="JCC17" s="140"/>
      <c r="JCD17" s="141"/>
      <c r="JCE17" s="142"/>
      <c r="JCF17" s="143"/>
      <c r="JCG17" s="144"/>
      <c r="JCH17" s="145"/>
      <c r="JCI17" s="146"/>
      <c r="JCJ17" s="147"/>
      <c r="JCK17" s="148"/>
      <c r="JCL17" s="140"/>
      <c r="JCM17" s="141"/>
      <c r="JCN17" s="142"/>
      <c r="JCO17" s="143"/>
      <c r="JCP17" s="144"/>
      <c r="JCQ17" s="145"/>
      <c r="JCR17" s="146"/>
      <c r="JCS17" s="147"/>
      <c r="JCT17" s="148"/>
      <c r="JCU17" s="140"/>
      <c r="JCV17" s="141"/>
      <c r="JCW17" s="142"/>
      <c r="JCX17" s="143"/>
      <c r="JCY17" s="144"/>
      <c r="JCZ17" s="145"/>
      <c r="JDA17" s="146"/>
      <c r="JDB17" s="147"/>
      <c r="JDC17" s="148"/>
      <c r="JDD17" s="140"/>
      <c r="JDE17" s="141"/>
      <c r="JDF17" s="142"/>
      <c r="JDG17" s="143"/>
      <c r="JDH17" s="144"/>
      <c r="JDI17" s="145"/>
      <c r="JDJ17" s="146"/>
      <c r="JDK17" s="147"/>
      <c r="JDL17" s="148"/>
      <c r="JDM17" s="140"/>
      <c r="JDN17" s="141"/>
      <c r="JDO17" s="142"/>
      <c r="JDP17" s="143"/>
      <c r="JDQ17" s="144"/>
      <c r="JDR17" s="145"/>
      <c r="JDS17" s="146"/>
      <c r="JDT17" s="147"/>
      <c r="JDU17" s="148"/>
      <c r="JDV17" s="140"/>
      <c r="JDW17" s="141"/>
      <c r="JDX17" s="142"/>
      <c r="JDY17" s="143"/>
      <c r="JDZ17" s="144"/>
      <c r="JEA17" s="145"/>
      <c r="JEB17" s="146"/>
      <c r="JEC17" s="147"/>
      <c r="JED17" s="148"/>
      <c r="JEE17" s="140"/>
      <c r="JEF17" s="141"/>
      <c r="JEG17" s="142"/>
      <c r="JEH17" s="143"/>
      <c r="JEI17" s="144"/>
      <c r="JEJ17" s="145"/>
      <c r="JEK17" s="146"/>
      <c r="JEL17" s="147"/>
      <c r="JEM17" s="148"/>
      <c r="JEN17" s="140"/>
      <c r="JEO17" s="141"/>
      <c r="JEP17" s="142"/>
      <c r="JEQ17" s="143"/>
      <c r="JER17" s="144"/>
      <c r="JES17" s="145"/>
      <c r="JET17" s="146"/>
      <c r="JEU17" s="147"/>
      <c r="JEV17" s="148"/>
      <c r="JEW17" s="140"/>
      <c r="JEX17" s="141"/>
      <c r="JEY17" s="142"/>
      <c r="JEZ17" s="143"/>
      <c r="JFA17" s="144"/>
      <c r="JFB17" s="145"/>
      <c r="JFC17" s="146"/>
      <c r="JFD17" s="147"/>
      <c r="JFE17" s="148"/>
      <c r="JFF17" s="140"/>
      <c r="JFG17" s="141"/>
      <c r="JFH17" s="142"/>
      <c r="JFI17" s="143"/>
      <c r="JFJ17" s="144"/>
      <c r="JFK17" s="145"/>
      <c r="JFL17" s="146"/>
      <c r="JFM17" s="147"/>
      <c r="JFN17" s="148"/>
      <c r="JFO17" s="140"/>
      <c r="JFP17" s="141"/>
      <c r="JFQ17" s="142"/>
      <c r="JFR17" s="143"/>
      <c r="JFS17" s="144"/>
      <c r="JFT17" s="145"/>
      <c r="JFU17" s="146"/>
      <c r="JFV17" s="147"/>
      <c r="JFW17" s="148"/>
      <c r="JFX17" s="140"/>
      <c r="JFY17" s="141"/>
      <c r="JFZ17" s="142"/>
      <c r="JGA17" s="143"/>
      <c r="JGB17" s="144"/>
      <c r="JGC17" s="145"/>
      <c r="JGD17" s="146"/>
      <c r="JGE17" s="147"/>
      <c r="JGF17" s="148"/>
      <c r="JGG17" s="140"/>
      <c r="JGH17" s="141"/>
      <c r="JGI17" s="142"/>
      <c r="JGJ17" s="143"/>
      <c r="JGK17" s="144"/>
      <c r="JGL17" s="145"/>
      <c r="JGM17" s="146"/>
      <c r="JGN17" s="147"/>
      <c r="JGO17" s="148"/>
      <c r="JGP17" s="140"/>
      <c r="JGQ17" s="141"/>
      <c r="JGR17" s="142"/>
      <c r="JGS17" s="143"/>
      <c r="JGT17" s="144"/>
      <c r="JGU17" s="145"/>
      <c r="JGV17" s="146"/>
      <c r="JGW17" s="147"/>
      <c r="JGX17" s="148"/>
      <c r="JGY17" s="140"/>
      <c r="JGZ17" s="141"/>
      <c r="JHA17" s="142"/>
      <c r="JHB17" s="143"/>
      <c r="JHC17" s="144"/>
      <c r="JHD17" s="145"/>
      <c r="JHE17" s="146"/>
      <c r="JHF17" s="147"/>
      <c r="JHG17" s="148"/>
      <c r="JHH17" s="140"/>
      <c r="JHI17" s="141"/>
      <c r="JHJ17" s="142"/>
      <c r="JHK17" s="143"/>
      <c r="JHL17" s="144"/>
      <c r="JHM17" s="145"/>
      <c r="JHN17" s="146"/>
      <c r="JHO17" s="147"/>
      <c r="JHP17" s="148"/>
      <c r="JHQ17" s="140"/>
      <c r="JHR17" s="141"/>
      <c r="JHS17" s="142"/>
      <c r="JHT17" s="143"/>
      <c r="JHU17" s="144"/>
      <c r="JHV17" s="145"/>
      <c r="JHW17" s="146"/>
      <c r="JHX17" s="147"/>
      <c r="JHY17" s="148"/>
      <c r="JHZ17" s="140"/>
      <c r="JIA17" s="141"/>
      <c r="JIB17" s="142"/>
      <c r="JIC17" s="143"/>
      <c r="JID17" s="144"/>
      <c r="JIE17" s="145"/>
      <c r="JIF17" s="146"/>
      <c r="JIG17" s="147"/>
      <c r="JIH17" s="148"/>
      <c r="JII17" s="140"/>
      <c r="JIJ17" s="141"/>
      <c r="JIK17" s="142"/>
      <c r="JIL17" s="143"/>
      <c r="JIM17" s="144"/>
      <c r="JIN17" s="145"/>
      <c r="JIO17" s="146"/>
      <c r="JIP17" s="147"/>
      <c r="JIQ17" s="148"/>
      <c r="JIR17" s="140"/>
      <c r="JIS17" s="141"/>
      <c r="JIT17" s="142"/>
      <c r="JIU17" s="143"/>
      <c r="JIV17" s="144"/>
      <c r="JIW17" s="145"/>
      <c r="JIX17" s="146"/>
      <c r="JIY17" s="147"/>
      <c r="JIZ17" s="148"/>
      <c r="JJA17" s="140"/>
      <c r="JJB17" s="141"/>
      <c r="JJC17" s="142"/>
      <c r="JJD17" s="143"/>
      <c r="JJE17" s="144"/>
      <c r="JJF17" s="145"/>
      <c r="JJG17" s="146"/>
      <c r="JJH17" s="147"/>
      <c r="JJI17" s="148"/>
      <c r="JJJ17" s="140"/>
      <c r="JJK17" s="141"/>
      <c r="JJL17" s="142"/>
      <c r="JJM17" s="143"/>
      <c r="JJN17" s="144"/>
      <c r="JJO17" s="145"/>
      <c r="JJP17" s="146"/>
      <c r="JJQ17" s="147"/>
      <c r="JJR17" s="148"/>
      <c r="JJS17" s="140"/>
      <c r="JJT17" s="141"/>
      <c r="JJU17" s="142"/>
      <c r="JJV17" s="143"/>
      <c r="JJW17" s="144"/>
      <c r="JJX17" s="145"/>
      <c r="JJY17" s="146"/>
      <c r="JJZ17" s="147"/>
      <c r="JKA17" s="148"/>
      <c r="JKB17" s="140"/>
      <c r="JKC17" s="141"/>
      <c r="JKD17" s="142"/>
      <c r="JKE17" s="143"/>
      <c r="JKF17" s="144"/>
      <c r="JKG17" s="145"/>
      <c r="JKH17" s="146"/>
      <c r="JKI17" s="147"/>
      <c r="JKJ17" s="148"/>
      <c r="JKK17" s="140"/>
      <c r="JKL17" s="141"/>
      <c r="JKM17" s="142"/>
      <c r="JKN17" s="143"/>
      <c r="JKO17" s="144"/>
      <c r="JKP17" s="145"/>
      <c r="JKQ17" s="146"/>
      <c r="JKR17" s="147"/>
      <c r="JKS17" s="148"/>
      <c r="JKT17" s="140"/>
      <c r="JKU17" s="141"/>
      <c r="JKV17" s="142"/>
      <c r="JKW17" s="143"/>
      <c r="JKX17" s="144"/>
      <c r="JKY17" s="145"/>
      <c r="JKZ17" s="146"/>
      <c r="JLA17" s="147"/>
      <c r="JLB17" s="148"/>
      <c r="JLC17" s="140"/>
      <c r="JLD17" s="141"/>
      <c r="JLE17" s="142"/>
      <c r="JLF17" s="143"/>
      <c r="JLG17" s="144"/>
      <c r="JLH17" s="145"/>
      <c r="JLI17" s="146"/>
      <c r="JLJ17" s="147"/>
      <c r="JLK17" s="148"/>
      <c r="JLL17" s="140"/>
      <c r="JLM17" s="141"/>
      <c r="JLN17" s="142"/>
      <c r="JLO17" s="143"/>
      <c r="JLP17" s="144"/>
      <c r="JLQ17" s="145"/>
      <c r="JLR17" s="146"/>
      <c r="JLS17" s="147"/>
      <c r="JLT17" s="148"/>
      <c r="JLU17" s="140"/>
      <c r="JLV17" s="141"/>
      <c r="JLW17" s="142"/>
      <c r="JLX17" s="143"/>
      <c r="JLY17" s="144"/>
      <c r="JLZ17" s="145"/>
      <c r="JMA17" s="146"/>
      <c r="JMB17" s="147"/>
      <c r="JMC17" s="148"/>
      <c r="JMD17" s="140"/>
      <c r="JME17" s="141"/>
      <c r="JMF17" s="142"/>
      <c r="JMG17" s="143"/>
      <c r="JMH17" s="144"/>
      <c r="JMI17" s="145"/>
      <c r="JMJ17" s="146"/>
      <c r="JMK17" s="147"/>
      <c r="JML17" s="148"/>
      <c r="JMM17" s="140"/>
      <c r="JMN17" s="141"/>
      <c r="JMO17" s="142"/>
      <c r="JMP17" s="143"/>
      <c r="JMQ17" s="144"/>
      <c r="JMR17" s="145"/>
      <c r="JMS17" s="146"/>
      <c r="JMT17" s="147"/>
      <c r="JMU17" s="148"/>
      <c r="JMV17" s="140"/>
      <c r="JMW17" s="141"/>
      <c r="JMX17" s="142"/>
      <c r="JMY17" s="143"/>
      <c r="JMZ17" s="144"/>
      <c r="JNA17" s="145"/>
      <c r="JNB17" s="146"/>
      <c r="JNC17" s="147"/>
      <c r="JND17" s="148"/>
      <c r="JNE17" s="140"/>
      <c r="JNF17" s="141"/>
      <c r="JNG17" s="142"/>
      <c r="JNH17" s="143"/>
      <c r="JNI17" s="144"/>
      <c r="JNJ17" s="145"/>
      <c r="JNK17" s="146"/>
      <c r="JNL17" s="147"/>
      <c r="JNM17" s="148"/>
      <c r="JNN17" s="140"/>
      <c r="JNO17" s="141"/>
      <c r="JNP17" s="142"/>
      <c r="JNQ17" s="143"/>
      <c r="JNR17" s="144"/>
      <c r="JNS17" s="145"/>
      <c r="JNT17" s="146"/>
      <c r="JNU17" s="147"/>
      <c r="JNV17" s="148"/>
      <c r="JNW17" s="140"/>
      <c r="JNX17" s="141"/>
      <c r="JNY17" s="142"/>
      <c r="JNZ17" s="143"/>
      <c r="JOA17" s="144"/>
      <c r="JOB17" s="145"/>
      <c r="JOC17" s="146"/>
      <c r="JOD17" s="147"/>
      <c r="JOE17" s="148"/>
      <c r="JOF17" s="140"/>
      <c r="JOG17" s="141"/>
      <c r="JOH17" s="142"/>
      <c r="JOI17" s="143"/>
      <c r="JOJ17" s="144"/>
      <c r="JOK17" s="145"/>
      <c r="JOL17" s="146"/>
      <c r="JOM17" s="147"/>
      <c r="JON17" s="148"/>
      <c r="JOO17" s="140"/>
      <c r="JOP17" s="141"/>
      <c r="JOQ17" s="142"/>
      <c r="JOR17" s="143"/>
      <c r="JOS17" s="144"/>
      <c r="JOT17" s="145"/>
      <c r="JOU17" s="146"/>
      <c r="JOV17" s="147"/>
      <c r="JOW17" s="148"/>
      <c r="JOX17" s="140"/>
      <c r="JOY17" s="141"/>
      <c r="JOZ17" s="142"/>
      <c r="JPA17" s="143"/>
      <c r="JPB17" s="144"/>
      <c r="JPC17" s="145"/>
      <c r="JPD17" s="146"/>
      <c r="JPE17" s="147"/>
      <c r="JPF17" s="148"/>
      <c r="JPG17" s="140"/>
      <c r="JPH17" s="141"/>
      <c r="JPI17" s="142"/>
      <c r="JPJ17" s="143"/>
      <c r="JPK17" s="144"/>
      <c r="JPL17" s="145"/>
      <c r="JPM17" s="146"/>
      <c r="JPN17" s="147"/>
      <c r="JPO17" s="148"/>
      <c r="JPP17" s="140"/>
      <c r="JPQ17" s="141"/>
      <c r="JPR17" s="142"/>
      <c r="JPS17" s="143"/>
      <c r="JPT17" s="144"/>
      <c r="JPU17" s="145"/>
      <c r="JPV17" s="146"/>
      <c r="JPW17" s="147"/>
      <c r="JPX17" s="148"/>
      <c r="JPY17" s="140"/>
      <c r="JPZ17" s="141"/>
      <c r="JQA17" s="142"/>
      <c r="JQB17" s="143"/>
      <c r="JQC17" s="144"/>
      <c r="JQD17" s="145"/>
      <c r="JQE17" s="146"/>
      <c r="JQF17" s="147"/>
      <c r="JQG17" s="148"/>
      <c r="JQH17" s="140"/>
      <c r="JQI17" s="141"/>
      <c r="JQJ17" s="142"/>
      <c r="JQK17" s="143"/>
      <c r="JQL17" s="144"/>
      <c r="JQM17" s="145"/>
      <c r="JQN17" s="146"/>
      <c r="JQO17" s="147"/>
      <c r="JQP17" s="148"/>
      <c r="JQQ17" s="140"/>
      <c r="JQR17" s="141"/>
      <c r="JQS17" s="142"/>
      <c r="JQT17" s="143"/>
      <c r="JQU17" s="144"/>
      <c r="JQV17" s="145"/>
      <c r="JQW17" s="146"/>
      <c r="JQX17" s="147"/>
      <c r="JQY17" s="148"/>
      <c r="JQZ17" s="140"/>
      <c r="JRA17" s="141"/>
      <c r="JRB17" s="142"/>
      <c r="JRC17" s="143"/>
      <c r="JRD17" s="144"/>
      <c r="JRE17" s="145"/>
      <c r="JRF17" s="146"/>
      <c r="JRG17" s="147"/>
      <c r="JRH17" s="148"/>
      <c r="JRI17" s="140"/>
      <c r="JRJ17" s="141"/>
      <c r="JRK17" s="142"/>
      <c r="JRL17" s="143"/>
      <c r="JRM17" s="144"/>
      <c r="JRN17" s="145"/>
      <c r="JRO17" s="146"/>
      <c r="JRP17" s="147"/>
      <c r="JRQ17" s="148"/>
      <c r="JRR17" s="140"/>
      <c r="JRS17" s="141"/>
      <c r="JRT17" s="142"/>
      <c r="JRU17" s="143"/>
      <c r="JRV17" s="144"/>
      <c r="JRW17" s="145"/>
      <c r="JRX17" s="146"/>
      <c r="JRY17" s="147"/>
      <c r="JRZ17" s="148"/>
      <c r="JSA17" s="140"/>
      <c r="JSB17" s="141"/>
      <c r="JSC17" s="142"/>
      <c r="JSD17" s="143"/>
      <c r="JSE17" s="144"/>
      <c r="JSF17" s="145"/>
      <c r="JSG17" s="146"/>
      <c r="JSH17" s="147"/>
      <c r="JSI17" s="148"/>
      <c r="JSJ17" s="140"/>
      <c r="JSK17" s="141"/>
      <c r="JSL17" s="142"/>
      <c r="JSM17" s="143"/>
      <c r="JSN17" s="144"/>
      <c r="JSO17" s="145"/>
      <c r="JSP17" s="146"/>
      <c r="JSQ17" s="147"/>
      <c r="JSR17" s="148"/>
      <c r="JSS17" s="140"/>
      <c r="JST17" s="141"/>
      <c r="JSU17" s="142"/>
      <c r="JSV17" s="143"/>
      <c r="JSW17" s="144"/>
      <c r="JSX17" s="145"/>
      <c r="JSY17" s="146"/>
      <c r="JSZ17" s="147"/>
      <c r="JTA17" s="148"/>
      <c r="JTB17" s="140"/>
      <c r="JTC17" s="141"/>
      <c r="JTD17" s="142"/>
      <c r="JTE17" s="143"/>
      <c r="JTF17" s="144"/>
      <c r="JTG17" s="145"/>
      <c r="JTH17" s="146"/>
      <c r="JTI17" s="147"/>
      <c r="JTJ17" s="148"/>
      <c r="JTK17" s="140"/>
      <c r="JTL17" s="141"/>
      <c r="JTM17" s="142"/>
      <c r="JTN17" s="143"/>
      <c r="JTO17" s="144"/>
      <c r="JTP17" s="145"/>
      <c r="JTQ17" s="146"/>
      <c r="JTR17" s="147"/>
      <c r="JTS17" s="148"/>
      <c r="JTT17" s="140"/>
      <c r="JTU17" s="141"/>
      <c r="JTV17" s="142"/>
      <c r="JTW17" s="143"/>
      <c r="JTX17" s="144"/>
      <c r="JTY17" s="145"/>
      <c r="JTZ17" s="146"/>
      <c r="JUA17" s="147"/>
      <c r="JUB17" s="148"/>
      <c r="JUC17" s="140"/>
      <c r="JUD17" s="141"/>
      <c r="JUE17" s="142"/>
      <c r="JUF17" s="143"/>
      <c r="JUG17" s="144"/>
      <c r="JUH17" s="145"/>
      <c r="JUI17" s="146"/>
      <c r="JUJ17" s="147"/>
      <c r="JUK17" s="148"/>
      <c r="JUL17" s="140"/>
      <c r="JUM17" s="141"/>
      <c r="JUN17" s="142"/>
      <c r="JUO17" s="143"/>
      <c r="JUP17" s="144"/>
      <c r="JUQ17" s="145"/>
      <c r="JUR17" s="146"/>
      <c r="JUS17" s="147"/>
      <c r="JUT17" s="148"/>
      <c r="JUU17" s="140"/>
      <c r="JUV17" s="141"/>
      <c r="JUW17" s="142"/>
      <c r="JUX17" s="143"/>
      <c r="JUY17" s="144"/>
      <c r="JUZ17" s="145"/>
      <c r="JVA17" s="146"/>
      <c r="JVB17" s="147"/>
      <c r="JVC17" s="148"/>
      <c r="JVD17" s="140"/>
      <c r="JVE17" s="141"/>
      <c r="JVF17" s="142"/>
      <c r="JVG17" s="143"/>
      <c r="JVH17" s="144"/>
      <c r="JVI17" s="145"/>
      <c r="JVJ17" s="146"/>
      <c r="JVK17" s="147"/>
      <c r="JVL17" s="148"/>
      <c r="JVM17" s="140"/>
      <c r="JVN17" s="141"/>
      <c r="JVO17" s="142"/>
      <c r="JVP17" s="143"/>
      <c r="JVQ17" s="144"/>
      <c r="JVR17" s="145"/>
      <c r="JVS17" s="146"/>
      <c r="JVT17" s="147"/>
      <c r="JVU17" s="148"/>
      <c r="JVV17" s="140"/>
      <c r="JVW17" s="141"/>
      <c r="JVX17" s="142"/>
      <c r="JVY17" s="143"/>
      <c r="JVZ17" s="144"/>
      <c r="JWA17" s="145"/>
      <c r="JWB17" s="146"/>
      <c r="JWC17" s="147"/>
      <c r="JWD17" s="148"/>
      <c r="JWE17" s="140"/>
      <c r="JWF17" s="141"/>
      <c r="JWG17" s="142"/>
      <c r="JWH17" s="143"/>
      <c r="JWI17" s="144"/>
      <c r="JWJ17" s="145"/>
      <c r="JWK17" s="146"/>
      <c r="JWL17" s="147"/>
      <c r="JWM17" s="148"/>
      <c r="JWN17" s="140"/>
      <c r="JWO17" s="141"/>
      <c r="JWP17" s="142"/>
      <c r="JWQ17" s="143"/>
      <c r="JWR17" s="144"/>
      <c r="JWS17" s="145"/>
      <c r="JWT17" s="146"/>
      <c r="JWU17" s="147"/>
      <c r="JWV17" s="148"/>
      <c r="JWW17" s="140"/>
      <c r="JWX17" s="141"/>
      <c r="JWY17" s="142"/>
      <c r="JWZ17" s="143"/>
      <c r="JXA17" s="144"/>
      <c r="JXB17" s="145"/>
      <c r="JXC17" s="146"/>
      <c r="JXD17" s="147"/>
      <c r="JXE17" s="148"/>
      <c r="JXF17" s="140"/>
      <c r="JXG17" s="141"/>
      <c r="JXH17" s="142"/>
      <c r="JXI17" s="143"/>
      <c r="JXJ17" s="144"/>
      <c r="JXK17" s="145"/>
      <c r="JXL17" s="146"/>
      <c r="JXM17" s="147"/>
      <c r="JXN17" s="148"/>
      <c r="JXO17" s="140"/>
      <c r="JXP17" s="141"/>
      <c r="JXQ17" s="142"/>
      <c r="JXR17" s="143"/>
      <c r="JXS17" s="144"/>
      <c r="JXT17" s="145"/>
      <c r="JXU17" s="146"/>
      <c r="JXV17" s="147"/>
      <c r="JXW17" s="148"/>
      <c r="JXX17" s="140"/>
      <c r="JXY17" s="141"/>
      <c r="JXZ17" s="142"/>
      <c r="JYA17" s="143"/>
      <c r="JYB17" s="144"/>
      <c r="JYC17" s="145"/>
      <c r="JYD17" s="146"/>
      <c r="JYE17" s="147"/>
      <c r="JYF17" s="148"/>
      <c r="JYG17" s="140"/>
      <c r="JYH17" s="141"/>
      <c r="JYI17" s="142"/>
      <c r="JYJ17" s="143"/>
      <c r="JYK17" s="144"/>
      <c r="JYL17" s="145"/>
      <c r="JYM17" s="146"/>
      <c r="JYN17" s="147"/>
      <c r="JYO17" s="148"/>
      <c r="JYP17" s="140"/>
      <c r="JYQ17" s="141"/>
      <c r="JYR17" s="142"/>
      <c r="JYS17" s="143"/>
      <c r="JYT17" s="144"/>
      <c r="JYU17" s="145"/>
      <c r="JYV17" s="146"/>
      <c r="JYW17" s="147"/>
      <c r="JYX17" s="148"/>
      <c r="JYY17" s="140"/>
      <c r="JYZ17" s="141"/>
      <c r="JZA17" s="142"/>
      <c r="JZB17" s="143"/>
      <c r="JZC17" s="144"/>
      <c r="JZD17" s="145"/>
      <c r="JZE17" s="146"/>
      <c r="JZF17" s="147"/>
      <c r="JZG17" s="148"/>
      <c r="JZH17" s="140"/>
      <c r="JZI17" s="141"/>
      <c r="JZJ17" s="142"/>
      <c r="JZK17" s="143"/>
      <c r="JZL17" s="144"/>
      <c r="JZM17" s="145"/>
      <c r="JZN17" s="146"/>
      <c r="JZO17" s="147"/>
      <c r="JZP17" s="148"/>
      <c r="JZQ17" s="140"/>
      <c r="JZR17" s="141"/>
      <c r="JZS17" s="142"/>
      <c r="JZT17" s="143"/>
      <c r="JZU17" s="144"/>
      <c r="JZV17" s="145"/>
      <c r="JZW17" s="146"/>
      <c r="JZX17" s="147"/>
      <c r="JZY17" s="148"/>
      <c r="JZZ17" s="140"/>
      <c r="KAA17" s="141"/>
      <c r="KAB17" s="142"/>
      <c r="KAC17" s="143"/>
      <c r="KAD17" s="144"/>
      <c r="KAE17" s="145"/>
      <c r="KAF17" s="146"/>
      <c r="KAG17" s="147"/>
      <c r="KAH17" s="148"/>
      <c r="KAI17" s="140"/>
      <c r="KAJ17" s="141"/>
      <c r="KAK17" s="142"/>
      <c r="KAL17" s="143"/>
      <c r="KAM17" s="144"/>
      <c r="KAN17" s="145"/>
      <c r="KAO17" s="146"/>
      <c r="KAP17" s="147"/>
      <c r="KAQ17" s="148"/>
      <c r="KAR17" s="140"/>
      <c r="KAS17" s="141"/>
      <c r="KAT17" s="142"/>
      <c r="KAU17" s="143"/>
      <c r="KAV17" s="144"/>
      <c r="KAW17" s="145"/>
      <c r="KAX17" s="146"/>
      <c r="KAY17" s="147"/>
      <c r="KAZ17" s="148"/>
      <c r="KBA17" s="140"/>
      <c r="KBB17" s="141"/>
      <c r="KBC17" s="142"/>
      <c r="KBD17" s="143"/>
      <c r="KBE17" s="144"/>
      <c r="KBF17" s="145"/>
      <c r="KBG17" s="146"/>
      <c r="KBH17" s="147"/>
      <c r="KBI17" s="148"/>
      <c r="KBJ17" s="140"/>
      <c r="KBK17" s="141"/>
      <c r="KBL17" s="142"/>
      <c r="KBM17" s="143"/>
      <c r="KBN17" s="144"/>
      <c r="KBO17" s="145"/>
      <c r="KBP17" s="146"/>
      <c r="KBQ17" s="147"/>
      <c r="KBR17" s="148"/>
      <c r="KBS17" s="140"/>
      <c r="KBT17" s="141"/>
      <c r="KBU17" s="142"/>
      <c r="KBV17" s="143"/>
      <c r="KBW17" s="144"/>
      <c r="KBX17" s="145"/>
      <c r="KBY17" s="146"/>
      <c r="KBZ17" s="147"/>
      <c r="KCA17" s="148"/>
      <c r="KCB17" s="140"/>
      <c r="KCC17" s="141"/>
      <c r="KCD17" s="142"/>
      <c r="KCE17" s="143"/>
      <c r="KCF17" s="144"/>
      <c r="KCG17" s="145"/>
      <c r="KCH17" s="146"/>
      <c r="KCI17" s="147"/>
      <c r="KCJ17" s="148"/>
      <c r="KCK17" s="140"/>
      <c r="KCL17" s="141"/>
      <c r="KCM17" s="142"/>
      <c r="KCN17" s="143"/>
      <c r="KCO17" s="144"/>
      <c r="KCP17" s="145"/>
      <c r="KCQ17" s="146"/>
      <c r="KCR17" s="147"/>
      <c r="KCS17" s="148"/>
      <c r="KCT17" s="140"/>
      <c r="KCU17" s="141"/>
      <c r="KCV17" s="142"/>
      <c r="KCW17" s="143"/>
      <c r="KCX17" s="144"/>
      <c r="KCY17" s="145"/>
      <c r="KCZ17" s="146"/>
      <c r="KDA17" s="147"/>
      <c r="KDB17" s="148"/>
      <c r="KDC17" s="140"/>
      <c r="KDD17" s="141"/>
      <c r="KDE17" s="142"/>
      <c r="KDF17" s="143"/>
      <c r="KDG17" s="144"/>
      <c r="KDH17" s="145"/>
      <c r="KDI17" s="146"/>
      <c r="KDJ17" s="147"/>
      <c r="KDK17" s="148"/>
      <c r="KDL17" s="140"/>
      <c r="KDM17" s="141"/>
      <c r="KDN17" s="142"/>
      <c r="KDO17" s="143"/>
      <c r="KDP17" s="144"/>
      <c r="KDQ17" s="145"/>
      <c r="KDR17" s="146"/>
      <c r="KDS17" s="147"/>
      <c r="KDT17" s="148"/>
      <c r="KDU17" s="140"/>
      <c r="KDV17" s="141"/>
      <c r="KDW17" s="142"/>
      <c r="KDX17" s="143"/>
      <c r="KDY17" s="144"/>
      <c r="KDZ17" s="145"/>
      <c r="KEA17" s="146"/>
      <c r="KEB17" s="147"/>
      <c r="KEC17" s="148"/>
      <c r="KED17" s="140"/>
      <c r="KEE17" s="141"/>
      <c r="KEF17" s="142"/>
      <c r="KEG17" s="143"/>
      <c r="KEH17" s="144"/>
      <c r="KEI17" s="145"/>
      <c r="KEJ17" s="146"/>
      <c r="KEK17" s="147"/>
      <c r="KEL17" s="148"/>
      <c r="KEM17" s="140"/>
      <c r="KEN17" s="141"/>
      <c r="KEO17" s="142"/>
      <c r="KEP17" s="143"/>
      <c r="KEQ17" s="144"/>
      <c r="KER17" s="145"/>
      <c r="KES17" s="146"/>
      <c r="KET17" s="147"/>
      <c r="KEU17" s="148"/>
      <c r="KEV17" s="140"/>
      <c r="KEW17" s="141"/>
      <c r="KEX17" s="142"/>
      <c r="KEY17" s="143"/>
      <c r="KEZ17" s="144"/>
      <c r="KFA17" s="145"/>
      <c r="KFB17" s="146"/>
      <c r="KFC17" s="147"/>
      <c r="KFD17" s="148"/>
      <c r="KFE17" s="140"/>
      <c r="KFF17" s="141"/>
      <c r="KFG17" s="142"/>
      <c r="KFH17" s="143"/>
      <c r="KFI17" s="144"/>
      <c r="KFJ17" s="145"/>
      <c r="KFK17" s="146"/>
      <c r="KFL17" s="147"/>
      <c r="KFM17" s="148"/>
      <c r="KFN17" s="140"/>
      <c r="KFO17" s="141"/>
      <c r="KFP17" s="142"/>
      <c r="KFQ17" s="143"/>
      <c r="KFR17" s="144"/>
      <c r="KFS17" s="145"/>
      <c r="KFT17" s="146"/>
      <c r="KFU17" s="147"/>
      <c r="KFV17" s="148"/>
      <c r="KFW17" s="140"/>
      <c r="KFX17" s="141"/>
      <c r="KFY17" s="142"/>
      <c r="KFZ17" s="143"/>
      <c r="KGA17" s="144"/>
      <c r="KGB17" s="145"/>
      <c r="KGC17" s="146"/>
      <c r="KGD17" s="147"/>
      <c r="KGE17" s="148"/>
      <c r="KGF17" s="140"/>
      <c r="KGG17" s="141"/>
      <c r="KGH17" s="142"/>
      <c r="KGI17" s="143"/>
      <c r="KGJ17" s="144"/>
      <c r="KGK17" s="145"/>
      <c r="KGL17" s="146"/>
      <c r="KGM17" s="147"/>
      <c r="KGN17" s="148"/>
      <c r="KGO17" s="140"/>
      <c r="KGP17" s="141"/>
      <c r="KGQ17" s="142"/>
      <c r="KGR17" s="143"/>
      <c r="KGS17" s="144"/>
      <c r="KGT17" s="145"/>
      <c r="KGU17" s="146"/>
      <c r="KGV17" s="147"/>
      <c r="KGW17" s="148"/>
      <c r="KGX17" s="140"/>
      <c r="KGY17" s="141"/>
      <c r="KGZ17" s="142"/>
      <c r="KHA17" s="143"/>
      <c r="KHB17" s="144"/>
      <c r="KHC17" s="145"/>
      <c r="KHD17" s="146"/>
      <c r="KHE17" s="147"/>
      <c r="KHF17" s="148"/>
      <c r="KHG17" s="140"/>
      <c r="KHH17" s="141"/>
      <c r="KHI17" s="142"/>
      <c r="KHJ17" s="143"/>
      <c r="KHK17" s="144"/>
      <c r="KHL17" s="145"/>
      <c r="KHM17" s="146"/>
      <c r="KHN17" s="147"/>
      <c r="KHO17" s="148"/>
      <c r="KHP17" s="140"/>
      <c r="KHQ17" s="141"/>
      <c r="KHR17" s="142"/>
      <c r="KHS17" s="143"/>
      <c r="KHT17" s="144"/>
      <c r="KHU17" s="145"/>
      <c r="KHV17" s="146"/>
      <c r="KHW17" s="147"/>
      <c r="KHX17" s="148"/>
      <c r="KHY17" s="140"/>
      <c r="KHZ17" s="141"/>
      <c r="KIA17" s="142"/>
      <c r="KIB17" s="143"/>
      <c r="KIC17" s="144"/>
      <c r="KID17" s="145"/>
      <c r="KIE17" s="146"/>
      <c r="KIF17" s="147"/>
      <c r="KIG17" s="148"/>
      <c r="KIH17" s="140"/>
      <c r="KII17" s="141"/>
      <c r="KIJ17" s="142"/>
      <c r="KIK17" s="143"/>
      <c r="KIL17" s="144"/>
      <c r="KIM17" s="145"/>
      <c r="KIN17" s="146"/>
      <c r="KIO17" s="147"/>
      <c r="KIP17" s="148"/>
      <c r="KIQ17" s="140"/>
      <c r="KIR17" s="141"/>
      <c r="KIS17" s="142"/>
      <c r="KIT17" s="143"/>
      <c r="KIU17" s="144"/>
      <c r="KIV17" s="145"/>
      <c r="KIW17" s="146"/>
      <c r="KIX17" s="147"/>
      <c r="KIY17" s="148"/>
      <c r="KIZ17" s="140"/>
      <c r="KJA17" s="141"/>
      <c r="KJB17" s="142"/>
      <c r="KJC17" s="143"/>
      <c r="KJD17" s="144"/>
      <c r="KJE17" s="145"/>
      <c r="KJF17" s="146"/>
      <c r="KJG17" s="147"/>
      <c r="KJH17" s="148"/>
      <c r="KJI17" s="140"/>
      <c r="KJJ17" s="141"/>
      <c r="KJK17" s="142"/>
      <c r="KJL17" s="143"/>
      <c r="KJM17" s="144"/>
      <c r="KJN17" s="145"/>
      <c r="KJO17" s="146"/>
      <c r="KJP17" s="147"/>
      <c r="KJQ17" s="148"/>
      <c r="KJR17" s="140"/>
      <c r="KJS17" s="141"/>
      <c r="KJT17" s="142"/>
      <c r="KJU17" s="143"/>
      <c r="KJV17" s="144"/>
      <c r="KJW17" s="145"/>
      <c r="KJX17" s="146"/>
      <c r="KJY17" s="147"/>
      <c r="KJZ17" s="148"/>
      <c r="KKA17" s="140"/>
      <c r="KKB17" s="141"/>
      <c r="KKC17" s="142"/>
      <c r="KKD17" s="143"/>
      <c r="KKE17" s="144"/>
      <c r="KKF17" s="145"/>
      <c r="KKG17" s="146"/>
      <c r="KKH17" s="147"/>
      <c r="KKI17" s="148"/>
      <c r="KKJ17" s="140"/>
      <c r="KKK17" s="141"/>
      <c r="KKL17" s="142"/>
      <c r="KKM17" s="143"/>
      <c r="KKN17" s="144"/>
      <c r="KKO17" s="145"/>
      <c r="KKP17" s="146"/>
      <c r="KKQ17" s="147"/>
      <c r="KKR17" s="148"/>
      <c r="KKS17" s="140"/>
      <c r="KKT17" s="141"/>
      <c r="KKU17" s="142"/>
      <c r="KKV17" s="143"/>
      <c r="KKW17" s="144"/>
      <c r="KKX17" s="145"/>
      <c r="KKY17" s="146"/>
      <c r="KKZ17" s="147"/>
      <c r="KLA17" s="148"/>
      <c r="KLB17" s="140"/>
      <c r="KLC17" s="141"/>
      <c r="KLD17" s="142"/>
      <c r="KLE17" s="143"/>
      <c r="KLF17" s="144"/>
      <c r="KLG17" s="145"/>
      <c r="KLH17" s="146"/>
      <c r="KLI17" s="147"/>
      <c r="KLJ17" s="148"/>
      <c r="KLK17" s="140"/>
      <c r="KLL17" s="141"/>
      <c r="KLM17" s="142"/>
      <c r="KLN17" s="143"/>
      <c r="KLO17" s="144"/>
      <c r="KLP17" s="145"/>
      <c r="KLQ17" s="146"/>
      <c r="KLR17" s="147"/>
      <c r="KLS17" s="148"/>
      <c r="KLT17" s="140"/>
      <c r="KLU17" s="141"/>
      <c r="KLV17" s="142"/>
      <c r="KLW17" s="143"/>
      <c r="KLX17" s="144"/>
      <c r="KLY17" s="145"/>
      <c r="KLZ17" s="146"/>
      <c r="KMA17" s="147"/>
      <c r="KMB17" s="148"/>
      <c r="KMC17" s="140"/>
      <c r="KMD17" s="141"/>
      <c r="KME17" s="142"/>
      <c r="KMF17" s="143"/>
      <c r="KMG17" s="144"/>
      <c r="KMH17" s="145"/>
      <c r="KMI17" s="146"/>
      <c r="KMJ17" s="147"/>
      <c r="KMK17" s="148"/>
      <c r="KML17" s="140"/>
      <c r="KMM17" s="141"/>
      <c r="KMN17" s="142"/>
      <c r="KMO17" s="143"/>
      <c r="KMP17" s="144"/>
      <c r="KMQ17" s="145"/>
      <c r="KMR17" s="146"/>
      <c r="KMS17" s="147"/>
      <c r="KMT17" s="148"/>
      <c r="KMU17" s="140"/>
      <c r="KMV17" s="141"/>
      <c r="KMW17" s="142"/>
      <c r="KMX17" s="143"/>
      <c r="KMY17" s="144"/>
      <c r="KMZ17" s="145"/>
      <c r="KNA17" s="146"/>
      <c r="KNB17" s="147"/>
      <c r="KNC17" s="148"/>
      <c r="KND17" s="140"/>
      <c r="KNE17" s="141"/>
      <c r="KNF17" s="142"/>
      <c r="KNG17" s="143"/>
      <c r="KNH17" s="144"/>
      <c r="KNI17" s="145"/>
      <c r="KNJ17" s="146"/>
      <c r="KNK17" s="147"/>
      <c r="KNL17" s="148"/>
      <c r="KNM17" s="140"/>
      <c r="KNN17" s="141"/>
      <c r="KNO17" s="142"/>
      <c r="KNP17" s="143"/>
      <c r="KNQ17" s="144"/>
      <c r="KNR17" s="145"/>
      <c r="KNS17" s="146"/>
      <c r="KNT17" s="147"/>
      <c r="KNU17" s="148"/>
      <c r="KNV17" s="140"/>
      <c r="KNW17" s="141"/>
      <c r="KNX17" s="142"/>
      <c r="KNY17" s="143"/>
      <c r="KNZ17" s="144"/>
      <c r="KOA17" s="145"/>
      <c r="KOB17" s="146"/>
      <c r="KOC17" s="147"/>
      <c r="KOD17" s="148"/>
      <c r="KOE17" s="140"/>
      <c r="KOF17" s="141"/>
      <c r="KOG17" s="142"/>
      <c r="KOH17" s="143"/>
      <c r="KOI17" s="144"/>
      <c r="KOJ17" s="145"/>
      <c r="KOK17" s="146"/>
      <c r="KOL17" s="147"/>
      <c r="KOM17" s="148"/>
      <c r="KON17" s="140"/>
      <c r="KOO17" s="141"/>
      <c r="KOP17" s="142"/>
      <c r="KOQ17" s="143"/>
      <c r="KOR17" s="144"/>
      <c r="KOS17" s="145"/>
      <c r="KOT17" s="146"/>
      <c r="KOU17" s="147"/>
      <c r="KOV17" s="148"/>
      <c r="KOW17" s="140"/>
      <c r="KOX17" s="141"/>
      <c r="KOY17" s="142"/>
      <c r="KOZ17" s="143"/>
      <c r="KPA17" s="144"/>
      <c r="KPB17" s="145"/>
      <c r="KPC17" s="146"/>
      <c r="KPD17" s="147"/>
      <c r="KPE17" s="148"/>
      <c r="KPF17" s="140"/>
      <c r="KPG17" s="141"/>
      <c r="KPH17" s="142"/>
      <c r="KPI17" s="143"/>
      <c r="KPJ17" s="144"/>
      <c r="KPK17" s="145"/>
      <c r="KPL17" s="146"/>
      <c r="KPM17" s="147"/>
      <c r="KPN17" s="148"/>
      <c r="KPO17" s="140"/>
      <c r="KPP17" s="141"/>
      <c r="KPQ17" s="142"/>
      <c r="KPR17" s="143"/>
      <c r="KPS17" s="144"/>
      <c r="KPT17" s="145"/>
      <c r="KPU17" s="146"/>
      <c r="KPV17" s="147"/>
      <c r="KPW17" s="148"/>
      <c r="KPX17" s="140"/>
      <c r="KPY17" s="141"/>
      <c r="KPZ17" s="142"/>
      <c r="KQA17" s="143"/>
      <c r="KQB17" s="144"/>
      <c r="KQC17" s="145"/>
      <c r="KQD17" s="146"/>
      <c r="KQE17" s="147"/>
      <c r="KQF17" s="148"/>
      <c r="KQG17" s="140"/>
      <c r="KQH17" s="141"/>
      <c r="KQI17" s="142"/>
      <c r="KQJ17" s="143"/>
      <c r="KQK17" s="144"/>
      <c r="KQL17" s="145"/>
      <c r="KQM17" s="146"/>
      <c r="KQN17" s="147"/>
      <c r="KQO17" s="148"/>
      <c r="KQP17" s="140"/>
      <c r="KQQ17" s="141"/>
      <c r="KQR17" s="142"/>
      <c r="KQS17" s="143"/>
      <c r="KQT17" s="144"/>
      <c r="KQU17" s="145"/>
      <c r="KQV17" s="146"/>
      <c r="KQW17" s="147"/>
      <c r="KQX17" s="148"/>
      <c r="KQY17" s="140"/>
      <c r="KQZ17" s="141"/>
      <c r="KRA17" s="142"/>
      <c r="KRB17" s="143"/>
      <c r="KRC17" s="144"/>
      <c r="KRD17" s="145"/>
      <c r="KRE17" s="146"/>
      <c r="KRF17" s="147"/>
      <c r="KRG17" s="148"/>
      <c r="KRH17" s="140"/>
      <c r="KRI17" s="141"/>
      <c r="KRJ17" s="142"/>
      <c r="KRK17" s="143"/>
      <c r="KRL17" s="144"/>
      <c r="KRM17" s="145"/>
      <c r="KRN17" s="146"/>
      <c r="KRO17" s="147"/>
      <c r="KRP17" s="148"/>
      <c r="KRQ17" s="140"/>
      <c r="KRR17" s="141"/>
      <c r="KRS17" s="142"/>
      <c r="KRT17" s="143"/>
      <c r="KRU17" s="144"/>
      <c r="KRV17" s="145"/>
      <c r="KRW17" s="146"/>
      <c r="KRX17" s="147"/>
      <c r="KRY17" s="148"/>
      <c r="KRZ17" s="140"/>
      <c r="KSA17" s="141"/>
      <c r="KSB17" s="142"/>
      <c r="KSC17" s="143"/>
      <c r="KSD17" s="144"/>
      <c r="KSE17" s="145"/>
      <c r="KSF17" s="146"/>
      <c r="KSG17" s="147"/>
      <c r="KSH17" s="148"/>
      <c r="KSI17" s="140"/>
      <c r="KSJ17" s="141"/>
      <c r="KSK17" s="142"/>
      <c r="KSL17" s="143"/>
      <c r="KSM17" s="144"/>
      <c r="KSN17" s="145"/>
      <c r="KSO17" s="146"/>
      <c r="KSP17" s="147"/>
      <c r="KSQ17" s="148"/>
      <c r="KSR17" s="140"/>
      <c r="KSS17" s="141"/>
      <c r="KST17" s="142"/>
      <c r="KSU17" s="143"/>
      <c r="KSV17" s="144"/>
      <c r="KSW17" s="145"/>
      <c r="KSX17" s="146"/>
      <c r="KSY17" s="147"/>
      <c r="KSZ17" s="148"/>
      <c r="KTA17" s="140"/>
      <c r="KTB17" s="141"/>
      <c r="KTC17" s="142"/>
      <c r="KTD17" s="143"/>
      <c r="KTE17" s="144"/>
      <c r="KTF17" s="145"/>
      <c r="KTG17" s="146"/>
      <c r="KTH17" s="147"/>
      <c r="KTI17" s="148"/>
      <c r="KTJ17" s="140"/>
      <c r="KTK17" s="141"/>
      <c r="KTL17" s="142"/>
      <c r="KTM17" s="143"/>
      <c r="KTN17" s="144"/>
      <c r="KTO17" s="145"/>
      <c r="KTP17" s="146"/>
      <c r="KTQ17" s="147"/>
      <c r="KTR17" s="148"/>
      <c r="KTS17" s="140"/>
      <c r="KTT17" s="141"/>
      <c r="KTU17" s="142"/>
      <c r="KTV17" s="143"/>
      <c r="KTW17" s="144"/>
      <c r="KTX17" s="145"/>
      <c r="KTY17" s="146"/>
      <c r="KTZ17" s="147"/>
      <c r="KUA17" s="148"/>
      <c r="KUB17" s="140"/>
      <c r="KUC17" s="141"/>
      <c r="KUD17" s="142"/>
      <c r="KUE17" s="143"/>
      <c r="KUF17" s="144"/>
      <c r="KUG17" s="145"/>
      <c r="KUH17" s="146"/>
      <c r="KUI17" s="147"/>
      <c r="KUJ17" s="148"/>
      <c r="KUK17" s="140"/>
      <c r="KUL17" s="141"/>
      <c r="KUM17" s="142"/>
      <c r="KUN17" s="143"/>
      <c r="KUO17" s="144"/>
      <c r="KUP17" s="145"/>
      <c r="KUQ17" s="146"/>
      <c r="KUR17" s="147"/>
      <c r="KUS17" s="148"/>
      <c r="KUT17" s="140"/>
      <c r="KUU17" s="141"/>
      <c r="KUV17" s="142"/>
      <c r="KUW17" s="143"/>
      <c r="KUX17" s="144"/>
      <c r="KUY17" s="145"/>
      <c r="KUZ17" s="146"/>
      <c r="KVA17" s="147"/>
      <c r="KVB17" s="148"/>
      <c r="KVC17" s="140"/>
      <c r="KVD17" s="141"/>
      <c r="KVE17" s="142"/>
      <c r="KVF17" s="143"/>
      <c r="KVG17" s="144"/>
      <c r="KVH17" s="145"/>
      <c r="KVI17" s="146"/>
      <c r="KVJ17" s="147"/>
      <c r="KVK17" s="148"/>
      <c r="KVL17" s="140"/>
      <c r="KVM17" s="141"/>
      <c r="KVN17" s="142"/>
      <c r="KVO17" s="143"/>
      <c r="KVP17" s="144"/>
      <c r="KVQ17" s="145"/>
      <c r="KVR17" s="146"/>
      <c r="KVS17" s="147"/>
      <c r="KVT17" s="148"/>
      <c r="KVU17" s="140"/>
      <c r="KVV17" s="141"/>
      <c r="KVW17" s="142"/>
      <c r="KVX17" s="143"/>
      <c r="KVY17" s="144"/>
      <c r="KVZ17" s="145"/>
      <c r="KWA17" s="146"/>
      <c r="KWB17" s="147"/>
      <c r="KWC17" s="148"/>
      <c r="KWD17" s="140"/>
      <c r="KWE17" s="141"/>
      <c r="KWF17" s="142"/>
      <c r="KWG17" s="143"/>
      <c r="KWH17" s="144"/>
      <c r="KWI17" s="145"/>
      <c r="KWJ17" s="146"/>
      <c r="KWK17" s="147"/>
      <c r="KWL17" s="148"/>
      <c r="KWM17" s="140"/>
      <c r="KWN17" s="141"/>
      <c r="KWO17" s="142"/>
      <c r="KWP17" s="143"/>
      <c r="KWQ17" s="144"/>
      <c r="KWR17" s="145"/>
      <c r="KWS17" s="146"/>
      <c r="KWT17" s="147"/>
      <c r="KWU17" s="148"/>
      <c r="KWV17" s="140"/>
      <c r="KWW17" s="141"/>
      <c r="KWX17" s="142"/>
      <c r="KWY17" s="143"/>
      <c r="KWZ17" s="144"/>
      <c r="KXA17" s="145"/>
      <c r="KXB17" s="146"/>
      <c r="KXC17" s="147"/>
      <c r="KXD17" s="148"/>
      <c r="KXE17" s="140"/>
      <c r="KXF17" s="141"/>
      <c r="KXG17" s="142"/>
      <c r="KXH17" s="143"/>
      <c r="KXI17" s="144"/>
      <c r="KXJ17" s="145"/>
      <c r="KXK17" s="146"/>
      <c r="KXL17" s="147"/>
      <c r="KXM17" s="148"/>
      <c r="KXN17" s="140"/>
      <c r="KXO17" s="141"/>
      <c r="KXP17" s="142"/>
      <c r="KXQ17" s="143"/>
      <c r="KXR17" s="144"/>
      <c r="KXS17" s="145"/>
      <c r="KXT17" s="146"/>
      <c r="KXU17" s="147"/>
      <c r="KXV17" s="148"/>
      <c r="KXW17" s="140"/>
      <c r="KXX17" s="141"/>
      <c r="KXY17" s="142"/>
      <c r="KXZ17" s="143"/>
      <c r="KYA17" s="144"/>
      <c r="KYB17" s="145"/>
      <c r="KYC17" s="146"/>
      <c r="KYD17" s="147"/>
      <c r="KYE17" s="148"/>
      <c r="KYF17" s="140"/>
      <c r="KYG17" s="141"/>
      <c r="KYH17" s="142"/>
      <c r="KYI17" s="143"/>
      <c r="KYJ17" s="144"/>
      <c r="KYK17" s="145"/>
      <c r="KYL17" s="146"/>
      <c r="KYM17" s="147"/>
      <c r="KYN17" s="148"/>
      <c r="KYO17" s="140"/>
      <c r="KYP17" s="141"/>
      <c r="KYQ17" s="142"/>
      <c r="KYR17" s="143"/>
      <c r="KYS17" s="144"/>
      <c r="KYT17" s="145"/>
      <c r="KYU17" s="146"/>
      <c r="KYV17" s="147"/>
      <c r="KYW17" s="148"/>
      <c r="KYX17" s="140"/>
      <c r="KYY17" s="141"/>
      <c r="KYZ17" s="142"/>
      <c r="KZA17" s="143"/>
      <c r="KZB17" s="144"/>
      <c r="KZC17" s="145"/>
      <c r="KZD17" s="146"/>
      <c r="KZE17" s="147"/>
      <c r="KZF17" s="148"/>
      <c r="KZG17" s="140"/>
      <c r="KZH17" s="141"/>
      <c r="KZI17" s="142"/>
      <c r="KZJ17" s="143"/>
      <c r="KZK17" s="144"/>
      <c r="KZL17" s="145"/>
      <c r="KZM17" s="146"/>
      <c r="KZN17" s="147"/>
      <c r="KZO17" s="148"/>
      <c r="KZP17" s="140"/>
      <c r="KZQ17" s="141"/>
      <c r="KZR17" s="142"/>
      <c r="KZS17" s="143"/>
      <c r="KZT17" s="144"/>
      <c r="KZU17" s="145"/>
      <c r="KZV17" s="146"/>
      <c r="KZW17" s="147"/>
      <c r="KZX17" s="148"/>
      <c r="KZY17" s="140"/>
      <c r="KZZ17" s="141"/>
      <c r="LAA17" s="142"/>
      <c r="LAB17" s="143"/>
      <c r="LAC17" s="144"/>
      <c r="LAD17" s="145"/>
      <c r="LAE17" s="146"/>
      <c r="LAF17" s="147"/>
      <c r="LAG17" s="148"/>
      <c r="LAH17" s="140"/>
      <c r="LAI17" s="141"/>
      <c r="LAJ17" s="142"/>
      <c r="LAK17" s="143"/>
      <c r="LAL17" s="144"/>
      <c r="LAM17" s="145"/>
      <c r="LAN17" s="146"/>
      <c r="LAO17" s="147"/>
      <c r="LAP17" s="148"/>
      <c r="LAQ17" s="140"/>
      <c r="LAR17" s="141"/>
      <c r="LAS17" s="142"/>
      <c r="LAT17" s="143"/>
      <c r="LAU17" s="144"/>
      <c r="LAV17" s="145"/>
      <c r="LAW17" s="146"/>
      <c r="LAX17" s="147"/>
      <c r="LAY17" s="148"/>
      <c r="LAZ17" s="140"/>
      <c r="LBA17" s="141"/>
      <c r="LBB17" s="142"/>
      <c r="LBC17" s="143"/>
      <c r="LBD17" s="144"/>
      <c r="LBE17" s="145"/>
      <c r="LBF17" s="146"/>
      <c r="LBG17" s="147"/>
      <c r="LBH17" s="148"/>
      <c r="LBI17" s="140"/>
      <c r="LBJ17" s="141"/>
      <c r="LBK17" s="142"/>
      <c r="LBL17" s="143"/>
      <c r="LBM17" s="144"/>
      <c r="LBN17" s="145"/>
      <c r="LBO17" s="146"/>
      <c r="LBP17" s="147"/>
      <c r="LBQ17" s="148"/>
      <c r="LBR17" s="140"/>
      <c r="LBS17" s="141"/>
      <c r="LBT17" s="142"/>
      <c r="LBU17" s="143"/>
      <c r="LBV17" s="144"/>
      <c r="LBW17" s="145"/>
      <c r="LBX17" s="146"/>
      <c r="LBY17" s="147"/>
      <c r="LBZ17" s="148"/>
      <c r="LCA17" s="140"/>
      <c r="LCB17" s="141"/>
      <c r="LCC17" s="142"/>
      <c r="LCD17" s="143"/>
      <c r="LCE17" s="144"/>
      <c r="LCF17" s="145"/>
      <c r="LCG17" s="146"/>
      <c r="LCH17" s="147"/>
      <c r="LCI17" s="148"/>
      <c r="LCJ17" s="140"/>
      <c r="LCK17" s="141"/>
      <c r="LCL17" s="142"/>
      <c r="LCM17" s="143"/>
      <c r="LCN17" s="144"/>
      <c r="LCO17" s="145"/>
      <c r="LCP17" s="146"/>
      <c r="LCQ17" s="147"/>
      <c r="LCR17" s="148"/>
      <c r="LCS17" s="140"/>
      <c r="LCT17" s="141"/>
      <c r="LCU17" s="142"/>
      <c r="LCV17" s="143"/>
      <c r="LCW17" s="144"/>
      <c r="LCX17" s="145"/>
      <c r="LCY17" s="146"/>
      <c r="LCZ17" s="147"/>
      <c r="LDA17" s="148"/>
      <c r="LDB17" s="140"/>
      <c r="LDC17" s="141"/>
      <c r="LDD17" s="142"/>
      <c r="LDE17" s="143"/>
      <c r="LDF17" s="144"/>
      <c r="LDG17" s="145"/>
      <c r="LDH17" s="146"/>
      <c r="LDI17" s="147"/>
      <c r="LDJ17" s="148"/>
      <c r="LDK17" s="140"/>
      <c r="LDL17" s="141"/>
      <c r="LDM17" s="142"/>
      <c r="LDN17" s="143"/>
      <c r="LDO17" s="144"/>
      <c r="LDP17" s="145"/>
      <c r="LDQ17" s="146"/>
      <c r="LDR17" s="147"/>
      <c r="LDS17" s="148"/>
      <c r="LDT17" s="140"/>
      <c r="LDU17" s="141"/>
      <c r="LDV17" s="142"/>
      <c r="LDW17" s="143"/>
      <c r="LDX17" s="144"/>
      <c r="LDY17" s="145"/>
      <c r="LDZ17" s="146"/>
      <c r="LEA17" s="147"/>
      <c r="LEB17" s="148"/>
      <c r="LEC17" s="140"/>
      <c r="LED17" s="141"/>
      <c r="LEE17" s="142"/>
      <c r="LEF17" s="143"/>
      <c r="LEG17" s="144"/>
      <c r="LEH17" s="145"/>
      <c r="LEI17" s="146"/>
      <c r="LEJ17" s="147"/>
      <c r="LEK17" s="148"/>
      <c r="LEL17" s="140"/>
      <c r="LEM17" s="141"/>
      <c r="LEN17" s="142"/>
      <c r="LEO17" s="143"/>
      <c r="LEP17" s="144"/>
      <c r="LEQ17" s="145"/>
      <c r="LER17" s="146"/>
      <c r="LES17" s="147"/>
      <c r="LET17" s="148"/>
      <c r="LEU17" s="140"/>
      <c r="LEV17" s="141"/>
      <c r="LEW17" s="142"/>
      <c r="LEX17" s="143"/>
      <c r="LEY17" s="144"/>
      <c r="LEZ17" s="145"/>
      <c r="LFA17" s="146"/>
      <c r="LFB17" s="147"/>
      <c r="LFC17" s="148"/>
      <c r="LFD17" s="140"/>
      <c r="LFE17" s="141"/>
      <c r="LFF17" s="142"/>
      <c r="LFG17" s="143"/>
      <c r="LFH17" s="144"/>
      <c r="LFI17" s="145"/>
      <c r="LFJ17" s="146"/>
      <c r="LFK17" s="147"/>
      <c r="LFL17" s="148"/>
      <c r="LFM17" s="140"/>
      <c r="LFN17" s="141"/>
      <c r="LFO17" s="142"/>
      <c r="LFP17" s="143"/>
      <c r="LFQ17" s="144"/>
      <c r="LFR17" s="145"/>
      <c r="LFS17" s="146"/>
      <c r="LFT17" s="147"/>
      <c r="LFU17" s="148"/>
      <c r="LFV17" s="140"/>
      <c r="LFW17" s="141"/>
      <c r="LFX17" s="142"/>
      <c r="LFY17" s="143"/>
      <c r="LFZ17" s="144"/>
      <c r="LGA17" s="145"/>
      <c r="LGB17" s="146"/>
      <c r="LGC17" s="147"/>
      <c r="LGD17" s="148"/>
      <c r="LGE17" s="140"/>
      <c r="LGF17" s="141"/>
      <c r="LGG17" s="142"/>
      <c r="LGH17" s="143"/>
      <c r="LGI17" s="144"/>
      <c r="LGJ17" s="145"/>
      <c r="LGK17" s="146"/>
      <c r="LGL17" s="147"/>
      <c r="LGM17" s="148"/>
      <c r="LGN17" s="140"/>
      <c r="LGO17" s="141"/>
      <c r="LGP17" s="142"/>
      <c r="LGQ17" s="143"/>
      <c r="LGR17" s="144"/>
      <c r="LGS17" s="145"/>
      <c r="LGT17" s="146"/>
      <c r="LGU17" s="147"/>
      <c r="LGV17" s="148"/>
      <c r="LGW17" s="140"/>
      <c r="LGX17" s="141"/>
      <c r="LGY17" s="142"/>
      <c r="LGZ17" s="143"/>
      <c r="LHA17" s="144"/>
      <c r="LHB17" s="145"/>
      <c r="LHC17" s="146"/>
      <c r="LHD17" s="147"/>
      <c r="LHE17" s="148"/>
      <c r="LHF17" s="140"/>
      <c r="LHG17" s="141"/>
      <c r="LHH17" s="142"/>
      <c r="LHI17" s="143"/>
      <c r="LHJ17" s="144"/>
      <c r="LHK17" s="145"/>
      <c r="LHL17" s="146"/>
      <c r="LHM17" s="147"/>
      <c r="LHN17" s="148"/>
      <c r="LHO17" s="140"/>
      <c r="LHP17" s="141"/>
      <c r="LHQ17" s="142"/>
      <c r="LHR17" s="143"/>
      <c r="LHS17" s="144"/>
      <c r="LHT17" s="145"/>
      <c r="LHU17" s="146"/>
      <c r="LHV17" s="147"/>
      <c r="LHW17" s="148"/>
      <c r="LHX17" s="140"/>
      <c r="LHY17" s="141"/>
      <c r="LHZ17" s="142"/>
      <c r="LIA17" s="143"/>
      <c r="LIB17" s="144"/>
      <c r="LIC17" s="145"/>
      <c r="LID17" s="146"/>
      <c r="LIE17" s="147"/>
      <c r="LIF17" s="148"/>
      <c r="LIG17" s="140"/>
      <c r="LIH17" s="141"/>
      <c r="LII17" s="142"/>
      <c r="LIJ17" s="143"/>
      <c r="LIK17" s="144"/>
      <c r="LIL17" s="145"/>
      <c r="LIM17" s="146"/>
      <c r="LIN17" s="147"/>
      <c r="LIO17" s="148"/>
      <c r="LIP17" s="140"/>
      <c r="LIQ17" s="141"/>
      <c r="LIR17" s="142"/>
      <c r="LIS17" s="143"/>
      <c r="LIT17" s="144"/>
      <c r="LIU17" s="145"/>
      <c r="LIV17" s="146"/>
      <c r="LIW17" s="147"/>
      <c r="LIX17" s="148"/>
      <c r="LIY17" s="140"/>
      <c r="LIZ17" s="141"/>
      <c r="LJA17" s="142"/>
      <c r="LJB17" s="143"/>
      <c r="LJC17" s="144"/>
      <c r="LJD17" s="145"/>
      <c r="LJE17" s="146"/>
      <c r="LJF17" s="147"/>
      <c r="LJG17" s="148"/>
      <c r="LJH17" s="140"/>
      <c r="LJI17" s="141"/>
      <c r="LJJ17" s="142"/>
      <c r="LJK17" s="143"/>
      <c r="LJL17" s="144"/>
      <c r="LJM17" s="145"/>
      <c r="LJN17" s="146"/>
      <c r="LJO17" s="147"/>
      <c r="LJP17" s="148"/>
      <c r="LJQ17" s="140"/>
      <c r="LJR17" s="141"/>
      <c r="LJS17" s="142"/>
      <c r="LJT17" s="143"/>
      <c r="LJU17" s="144"/>
      <c r="LJV17" s="145"/>
      <c r="LJW17" s="146"/>
      <c r="LJX17" s="147"/>
      <c r="LJY17" s="148"/>
      <c r="LJZ17" s="140"/>
      <c r="LKA17" s="141"/>
      <c r="LKB17" s="142"/>
      <c r="LKC17" s="143"/>
      <c r="LKD17" s="144"/>
      <c r="LKE17" s="145"/>
      <c r="LKF17" s="146"/>
      <c r="LKG17" s="147"/>
      <c r="LKH17" s="148"/>
      <c r="LKI17" s="140"/>
      <c r="LKJ17" s="141"/>
      <c r="LKK17" s="142"/>
      <c r="LKL17" s="143"/>
      <c r="LKM17" s="144"/>
      <c r="LKN17" s="145"/>
      <c r="LKO17" s="146"/>
      <c r="LKP17" s="147"/>
      <c r="LKQ17" s="148"/>
      <c r="LKR17" s="140"/>
      <c r="LKS17" s="141"/>
      <c r="LKT17" s="142"/>
      <c r="LKU17" s="143"/>
      <c r="LKV17" s="144"/>
      <c r="LKW17" s="145"/>
      <c r="LKX17" s="146"/>
      <c r="LKY17" s="147"/>
      <c r="LKZ17" s="148"/>
      <c r="LLA17" s="140"/>
      <c r="LLB17" s="141"/>
      <c r="LLC17" s="142"/>
      <c r="LLD17" s="143"/>
      <c r="LLE17" s="144"/>
      <c r="LLF17" s="145"/>
      <c r="LLG17" s="146"/>
      <c r="LLH17" s="147"/>
      <c r="LLI17" s="148"/>
      <c r="LLJ17" s="140"/>
      <c r="LLK17" s="141"/>
      <c r="LLL17" s="142"/>
      <c r="LLM17" s="143"/>
      <c r="LLN17" s="144"/>
      <c r="LLO17" s="145"/>
      <c r="LLP17" s="146"/>
      <c r="LLQ17" s="147"/>
      <c r="LLR17" s="148"/>
      <c r="LLS17" s="140"/>
      <c r="LLT17" s="141"/>
      <c r="LLU17" s="142"/>
      <c r="LLV17" s="143"/>
      <c r="LLW17" s="144"/>
      <c r="LLX17" s="145"/>
      <c r="LLY17" s="146"/>
      <c r="LLZ17" s="147"/>
      <c r="LMA17" s="148"/>
      <c r="LMB17" s="140"/>
      <c r="LMC17" s="141"/>
      <c r="LMD17" s="142"/>
      <c r="LME17" s="143"/>
      <c r="LMF17" s="144"/>
      <c r="LMG17" s="145"/>
      <c r="LMH17" s="146"/>
      <c r="LMI17" s="147"/>
      <c r="LMJ17" s="148"/>
      <c r="LMK17" s="140"/>
      <c r="LML17" s="141"/>
      <c r="LMM17" s="142"/>
      <c r="LMN17" s="143"/>
      <c r="LMO17" s="144"/>
      <c r="LMP17" s="145"/>
      <c r="LMQ17" s="146"/>
      <c r="LMR17" s="147"/>
      <c r="LMS17" s="148"/>
      <c r="LMT17" s="140"/>
      <c r="LMU17" s="141"/>
      <c r="LMV17" s="142"/>
      <c r="LMW17" s="143"/>
      <c r="LMX17" s="144"/>
      <c r="LMY17" s="145"/>
      <c r="LMZ17" s="146"/>
      <c r="LNA17" s="147"/>
      <c r="LNB17" s="148"/>
      <c r="LNC17" s="140"/>
      <c r="LND17" s="141"/>
      <c r="LNE17" s="142"/>
      <c r="LNF17" s="143"/>
      <c r="LNG17" s="144"/>
      <c r="LNH17" s="145"/>
      <c r="LNI17" s="146"/>
      <c r="LNJ17" s="147"/>
      <c r="LNK17" s="148"/>
      <c r="LNL17" s="140"/>
      <c r="LNM17" s="141"/>
      <c r="LNN17" s="142"/>
      <c r="LNO17" s="143"/>
      <c r="LNP17" s="144"/>
      <c r="LNQ17" s="145"/>
      <c r="LNR17" s="146"/>
      <c r="LNS17" s="147"/>
      <c r="LNT17" s="148"/>
      <c r="LNU17" s="140"/>
      <c r="LNV17" s="141"/>
      <c r="LNW17" s="142"/>
      <c r="LNX17" s="143"/>
      <c r="LNY17" s="144"/>
      <c r="LNZ17" s="145"/>
      <c r="LOA17" s="146"/>
      <c r="LOB17" s="147"/>
      <c r="LOC17" s="148"/>
      <c r="LOD17" s="140"/>
      <c r="LOE17" s="141"/>
      <c r="LOF17" s="142"/>
      <c r="LOG17" s="143"/>
      <c r="LOH17" s="144"/>
      <c r="LOI17" s="145"/>
      <c r="LOJ17" s="146"/>
      <c r="LOK17" s="147"/>
      <c r="LOL17" s="148"/>
      <c r="LOM17" s="140"/>
      <c r="LON17" s="141"/>
      <c r="LOO17" s="142"/>
      <c r="LOP17" s="143"/>
      <c r="LOQ17" s="144"/>
      <c r="LOR17" s="145"/>
      <c r="LOS17" s="146"/>
      <c r="LOT17" s="147"/>
      <c r="LOU17" s="148"/>
      <c r="LOV17" s="140"/>
      <c r="LOW17" s="141"/>
      <c r="LOX17" s="142"/>
      <c r="LOY17" s="143"/>
      <c r="LOZ17" s="144"/>
      <c r="LPA17" s="145"/>
      <c r="LPB17" s="146"/>
      <c r="LPC17" s="147"/>
      <c r="LPD17" s="148"/>
      <c r="LPE17" s="140"/>
      <c r="LPF17" s="141"/>
      <c r="LPG17" s="142"/>
      <c r="LPH17" s="143"/>
      <c r="LPI17" s="144"/>
      <c r="LPJ17" s="145"/>
      <c r="LPK17" s="146"/>
      <c r="LPL17" s="147"/>
      <c r="LPM17" s="148"/>
      <c r="LPN17" s="140"/>
      <c r="LPO17" s="141"/>
      <c r="LPP17" s="142"/>
      <c r="LPQ17" s="143"/>
      <c r="LPR17" s="144"/>
      <c r="LPS17" s="145"/>
      <c r="LPT17" s="146"/>
      <c r="LPU17" s="147"/>
      <c r="LPV17" s="148"/>
      <c r="LPW17" s="140"/>
      <c r="LPX17" s="141"/>
      <c r="LPY17" s="142"/>
      <c r="LPZ17" s="143"/>
      <c r="LQA17" s="144"/>
      <c r="LQB17" s="145"/>
      <c r="LQC17" s="146"/>
      <c r="LQD17" s="147"/>
      <c r="LQE17" s="148"/>
      <c r="LQF17" s="140"/>
      <c r="LQG17" s="141"/>
      <c r="LQH17" s="142"/>
      <c r="LQI17" s="143"/>
      <c r="LQJ17" s="144"/>
      <c r="LQK17" s="145"/>
      <c r="LQL17" s="146"/>
      <c r="LQM17" s="147"/>
      <c r="LQN17" s="148"/>
      <c r="LQO17" s="140"/>
      <c r="LQP17" s="141"/>
      <c r="LQQ17" s="142"/>
      <c r="LQR17" s="143"/>
      <c r="LQS17" s="144"/>
      <c r="LQT17" s="145"/>
      <c r="LQU17" s="146"/>
      <c r="LQV17" s="147"/>
      <c r="LQW17" s="148"/>
      <c r="LQX17" s="140"/>
      <c r="LQY17" s="141"/>
      <c r="LQZ17" s="142"/>
      <c r="LRA17" s="143"/>
      <c r="LRB17" s="144"/>
      <c r="LRC17" s="145"/>
      <c r="LRD17" s="146"/>
      <c r="LRE17" s="147"/>
      <c r="LRF17" s="148"/>
      <c r="LRG17" s="140"/>
      <c r="LRH17" s="141"/>
      <c r="LRI17" s="142"/>
      <c r="LRJ17" s="143"/>
      <c r="LRK17" s="144"/>
      <c r="LRL17" s="145"/>
      <c r="LRM17" s="146"/>
      <c r="LRN17" s="147"/>
      <c r="LRO17" s="148"/>
      <c r="LRP17" s="140"/>
      <c r="LRQ17" s="141"/>
      <c r="LRR17" s="142"/>
      <c r="LRS17" s="143"/>
      <c r="LRT17" s="144"/>
      <c r="LRU17" s="145"/>
      <c r="LRV17" s="146"/>
      <c r="LRW17" s="147"/>
      <c r="LRX17" s="148"/>
      <c r="LRY17" s="140"/>
      <c r="LRZ17" s="141"/>
      <c r="LSA17" s="142"/>
      <c r="LSB17" s="143"/>
      <c r="LSC17" s="144"/>
      <c r="LSD17" s="145"/>
      <c r="LSE17" s="146"/>
      <c r="LSF17" s="147"/>
      <c r="LSG17" s="148"/>
      <c r="LSH17" s="140"/>
      <c r="LSI17" s="141"/>
      <c r="LSJ17" s="142"/>
      <c r="LSK17" s="143"/>
      <c r="LSL17" s="144"/>
      <c r="LSM17" s="145"/>
      <c r="LSN17" s="146"/>
      <c r="LSO17" s="147"/>
      <c r="LSP17" s="148"/>
      <c r="LSQ17" s="140"/>
      <c r="LSR17" s="141"/>
      <c r="LSS17" s="142"/>
      <c r="LST17" s="143"/>
      <c r="LSU17" s="144"/>
      <c r="LSV17" s="145"/>
      <c r="LSW17" s="146"/>
      <c r="LSX17" s="147"/>
      <c r="LSY17" s="148"/>
      <c r="LSZ17" s="140"/>
      <c r="LTA17" s="141"/>
      <c r="LTB17" s="142"/>
      <c r="LTC17" s="143"/>
      <c r="LTD17" s="144"/>
      <c r="LTE17" s="145"/>
      <c r="LTF17" s="146"/>
      <c r="LTG17" s="147"/>
      <c r="LTH17" s="148"/>
      <c r="LTI17" s="140"/>
      <c r="LTJ17" s="141"/>
      <c r="LTK17" s="142"/>
      <c r="LTL17" s="143"/>
      <c r="LTM17" s="144"/>
      <c r="LTN17" s="145"/>
      <c r="LTO17" s="146"/>
      <c r="LTP17" s="147"/>
      <c r="LTQ17" s="148"/>
      <c r="LTR17" s="140"/>
      <c r="LTS17" s="141"/>
      <c r="LTT17" s="142"/>
      <c r="LTU17" s="143"/>
      <c r="LTV17" s="144"/>
      <c r="LTW17" s="145"/>
      <c r="LTX17" s="146"/>
      <c r="LTY17" s="147"/>
      <c r="LTZ17" s="148"/>
      <c r="LUA17" s="140"/>
      <c r="LUB17" s="141"/>
      <c r="LUC17" s="142"/>
      <c r="LUD17" s="143"/>
      <c r="LUE17" s="144"/>
      <c r="LUF17" s="145"/>
      <c r="LUG17" s="146"/>
      <c r="LUH17" s="147"/>
      <c r="LUI17" s="148"/>
      <c r="LUJ17" s="140"/>
      <c r="LUK17" s="141"/>
      <c r="LUL17" s="142"/>
      <c r="LUM17" s="143"/>
      <c r="LUN17" s="144"/>
      <c r="LUO17" s="145"/>
      <c r="LUP17" s="146"/>
      <c r="LUQ17" s="147"/>
      <c r="LUR17" s="148"/>
      <c r="LUS17" s="140"/>
      <c r="LUT17" s="141"/>
      <c r="LUU17" s="142"/>
      <c r="LUV17" s="143"/>
      <c r="LUW17" s="144"/>
      <c r="LUX17" s="145"/>
      <c r="LUY17" s="146"/>
      <c r="LUZ17" s="147"/>
      <c r="LVA17" s="148"/>
      <c r="LVB17" s="140"/>
      <c r="LVC17" s="141"/>
      <c r="LVD17" s="142"/>
      <c r="LVE17" s="143"/>
      <c r="LVF17" s="144"/>
      <c r="LVG17" s="145"/>
      <c r="LVH17" s="146"/>
      <c r="LVI17" s="147"/>
      <c r="LVJ17" s="148"/>
      <c r="LVK17" s="140"/>
      <c r="LVL17" s="141"/>
      <c r="LVM17" s="142"/>
      <c r="LVN17" s="143"/>
      <c r="LVO17" s="144"/>
      <c r="LVP17" s="145"/>
      <c r="LVQ17" s="146"/>
      <c r="LVR17" s="147"/>
      <c r="LVS17" s="148"/>
      <c r="LVT17" s="140"/>
      <c r="LVU17" s="141"/>
      <c r="LVV17" s="142"/>
      <c r="LVW17" s="143"/>
      <c r="LVX17" s="144"/>
      <c r="LVY17" s="145"/>
      <c r="LVZ17" s="146"/>
      <c r="LWA17" s="147"/>
      <c r="LWB17" s="148"/>
      <c r="LWC17" s="140"/>
      <c r="LWD17" s="141"/>
      <c r="LWE17" s="142"/>
      <c r="LWF17" s="143"/>
      <c r="LWG17" s="144"/>
      <c r="LWH17" s="145"/>
      <c r="LWI17" s="146"/>
      <c r="LWJ17" s="147"/>
      <c r="LWK17" s="148"/>
      <c r="LWL17" s="140"/>
      <c r="LWM17" s="141"/>
      <c r="LWN17" s="142"/>
      <c r="LWO17" s="143"/>
      <c r="LWP17" s="144"/>
      <c r="LWQ17" s="145"/>
      <c r="LWR17" s="146"/>
      <c r="LWS17" s="147"/>
      <c r="LWT17" s="148"/>
      <c r="LWU17" s="140"/>
      <c r="LWV17" s="141"/>
      <c r="LWW17" s="142"/>
      <c r="LWX17" s="143"/>
      <c r="LWY17" s="144"/>
      <c r="LWZ17" s="145"/>
      <c r="LXA17" s="146"/>
      <c r="LXB17" s="147"/>
      <c r="LXC17" s="148"/>
      <c r="LXD17" s="140"/>
      <c r="LXE17" s="141"/>
      <c r="LXF17" s="142"/>
      <c r="LXG17" s="143"/>
      <c r="LXH17" s="144"/>
      <c r="LXI17" s="145"/>
      <c r="LXJ17" s="146"/>
      <c r="LXK17" s="147"/>
      <c r="LXL17" s="148"/>
      <c r="LXM17" s="140"/>
      <c r="LXN17" s="141"/>
      <c r="LXO17" s="142"/>
      <c r="LXP17" s="143"/>
      <c r="LXQ17" s="144"/>
      <c r="LXR17" s="145"/>
      <c r="LXS17" s="146"/>
      <c r="LXT17" s="147"/>
      <c r="LXU17" s="148"/>
      <c r="LXV17" s="140"/>
      <c r="LXW17" s="141"/>
      <c r="LXX17" s="142"/>
      <c r="LXY17" s="143"/>
      <c r="LXZ17" s="144"/>
      <c r="LYA17" s="145"/>
      <c r="LYB17" s="146"/>
      <c r="LYC17" s="147"/>
      <c r="LYD17" s="148"/>
      <c r="LYE17" s="140"/>
      <c r="LYF17" s="141"/>
      <c r="LYG17" s="142"/>
      <c r="LYH17" s="143"/>
      <c r="LYI17" s="144"/>
      <c r="LYJ17" s="145"/>
      <c r="LYK17" s="146"/>
      <c r="LYL17" s="147"/>
      <c r="LYM17" s="148"/>
      <c r="LYN17" s="140"/>
      <c r="LYO17" s="141"/>
      <c r="LYP17" s="142"/>
      <c r="LYQ17" s="143"/>
      <c r="LYR17" s="144"/>
      <c r="LYS17" s="145"/>
      <c r="LYT17" s="146"/>
      <c r="LYU17" s="147"/>
      <c r="LYV17" s="148"/>
      <c r="LYW17" s="140"/>
      <c r="LYX17" s="141"/>
      <c r="LYY17" s="142"/>
      <c r="LYZ17" s="143"/>
      <c r="LZA17" s="144"/>
      <c r="LZB17" s="145"/>
      <c r="LZC17" s="146"/>
      <c r="LZD17" s="147"/>
      <c r="LZE17" s="148"/>
      <c r="LZF17" s="140"/>
      <c r="LZG17" s="141"/>
      <c r="LZH17" s="142"/>
      <c r="LZI17" s="143"/>
      <c r="LZJ17" s="144"/>
      <c r="LZK17" s="145"/>
      <c r="LZL17" s="146"/>
      <c r="LZM17" s="147"/>
      <c r="LZN17" s="148"/>
      <c r="LZO17" s="140"/>
      <c r="LZP17" s="141"/>
      <c r="LZQ17" s="142"/>
      <c r="LZR17" s="143"/>
      <c r="LZS17" s="144"/>
      <c r="LZT17" s="145"/>
      <c r="LZU17" s="146"/>
      <c r="LZV17" s="147"/>
      <c r="LZW17" s="148"/>
      <c r="LZX17" s="140"/>
      <c r="LZY17" s="141"/>
      <c r="LZZ17" s="142"/>
      <c r="MAA17" s="143"/>
      <c r="MAB17" s="144"/>
      <c r="MAC17" s="145"/>
      <c r="MAD17" s="146"/>
      <c r="MAE17" s="147"/>
      <c r="MAF17" s="148"/>
      <c r="MAG17" s="140"/>
      <c r="MAH17" s="141"/>
      <c r="MAI17" s="142"/>
      <c r="MAJ17" s="143"/>
      <c r="MAK17" s="144"/>
      <c r="MAL17" s="145"/>
      <c r="MAM17" s="146"/>
      <c r="MAN17" s="147"/>
      <c r="MAO17" s="148"/>
      <c r="MAP17" s="140"/>
      <c r="MAQ17" s="141"/>
      <c r="MAR17" s="142"/>
      <c r="MAS17" s="143"/>
      <c r="MAT17" s="144"/>
      <c r="MAU17" s="145"/>
      <c r="MAV17" s="146"/>
      <c r="MAW17" s="147"/>
      <c r="MAX17" s="148"/>
      <c r="MAY17" s="140"/>
      <c r="MAZ17" s="141"/>
      <c r="MBA17" s="142"/>
      <c r="MBB17" s="143"/>
      <c r="MBC17" s="144"/>
      <c r="MBD17" s="145"/>
      <c r="MBE17" s="146"/>
      <c r="MBF17" s="147"/>
      <c r="MBG17" s="148"/>
      <c r="MBH17" s="140"/>
      <c r="MBI17" s="141"/>
      <c r="MBJ17" s="142"/>
      <c r="MBK17" s="143"/>
      <c r="MBL17" s="144"/>
      <c r="MBM17" s="145"/>
      <c r="MBN17" s="146"/>
      <c r="MBO17" s="147"/>
      <c r="MBP17" s="148"/>
      <c r="MBQ17" s="140"/>
      <c r="MBR17" s="141"/>
      <c r="MBS17" s="142"/>
      <c r="MBT17" s="143"/>
      <c r="MBU17" s="144"/>
      <c r="MBV17" s="145"/>
      <c r="MBW17" s="146"/>
      <c r="MBX17" s="147"/>
      <c r="MBY17" s="148"/>
      <c r="MBZ17" s="140"/>
      <c r="MCA17" s="141"/>
      <c r="MCB17" s="142"/>
      <c r="MCC17" s="143"/>
      <c r="MCD17" s="144"/>
      <c r="MCE17" s="145"/>
      <c r="MCF17" s="146"/>
      <c r="MCG17" s="147"/>
      <c r="MCH17" s="148"/>
      <c r="MCI17" s="140"/>
      <c r="MCJ17" s="141"/>
      <c r="MCK17" s="142"/>
      <c r="MCL17" s="143"/>
      <c r="MCM17" s="144"/>
      <c r="MCN17" s="145"/>
      <c r="MCO17" s="146"/>
      <c r="MCP17" s="147"/>
      <c r="MCQ17" s="148"/>
      <c r="MCR17" s="140"/>
      <c r="MCS17" s="141"/>
      <c r="MCT17" s="142"/>
      <c r="MCU17" s="143"/>
      <c r="MCV17" s="144"/>
      <c r="MCW17" s="145"/>
      <c r="MCX17" s="146"/>
      <c r="MCY17" s="147"/>
      <c r="MCZ17" s="148"/>
      <c r="MDA17" s="140"/>
      <c r="MDB17" s="141"/>
      <c r="MDC17" s="142"/>
      <c r="MDD17" s="143"/>
      <c r="MDE17" s="144"/>
      <c r="MDF17" s="145"/>
      <c r="MDG17" s="146"/>
      <c r="MDH17" s="147"/>
      <c r="MDI17" s="148"/>
      <c r="MDJ17" s="140"/>
      <c r="MDK17" s="141"/>
      <c r="MDL17" s="142"/>
      <c r="MDM17" s="143"/>
      <c r="MDN17" s="144"/>
      <c r="MDO17" s="145"/>
      <c r="MDP17" s="146"/>
      <c r="MDQ17" s="147"/>
      <c r="MDR17" s="148"/>
      <c r="MDS17" s="140"/>
      <c r="MDT17" s="141"/>
      <c r="MDU17" s="142"/>
      <c r="MDV17" s="143"/>
      <c r="MDW17" s="144"/>
      <c r="MDX17" s="145"/>
      <c r="MDY17" s="146"/>
      <c r="MDZ17" s="147"/>
      <c r="MEA17" s="148"/>
      <c r="MEB17" s="140"/>
      <c r="MEC17" s="141"/>
      <c r="MED17" s="142"/>
      <c r="MEE17" s="143"/>
      <c r="MEF17" s="144"/>
      <c r="MEG17" s="145"/>
      <c r="MEH17" s="146"/>
      <c r="MEI17" s="147"/>
      <c r="MEJ17" s="148"/>
      <c r="MEK17" s="140"/>
      <c r="MEL17" s="141"/>
      <c r="MEM17" s="142"/>
      <c r="MEN17" s="143"/>
      <c r="MEO17" s="144"/>
      <c r="MEP17" s="145"/>
      <c r="MEQ17" s="146"/>
      <c r="MER17" s="147"/>
      <c r="MES17" s="148"/>
      <c r="MET17" s="140"/>
      <c r="MEU17" s="141"/>
      <c r="MEV17" s="142"/>
      <c r="MEW17" s="143"/>
      <c r="MEX17" s="144"/>
      <c r="MEY17" s="145"/>
      <c r="MEZ17" s="146"/>
      <c r="MFA17" s="147"/>
      <c r="MFB17" s="148"/>
      <c r="MFC17" s="140"/>
      <c r="MFD17" s="141"/>
      <c r="MFE17" s="142"/>
      <c r="MFF17" s="143"/>
      <c r="MFG17" s="144"/>
      <c r="MFH17" s="145"/>
      <c r="MFI17" s="146"/>
      <c r="MFJ17" s="147"/>
      <c r="MFK17" s="148"/>
      <c r="MFL17" s="140"/>
      <c r="MFM17" s="141"/>
      <c r="MFN17" s="142"/>
      <c r="MFO17" s="143"/>
      <c r="MFP17" s="144"/>
      <c r="MFQ17" s="145"/>
      <c r="MFR17" s="146"/>
      <c r="MFS17" s="147"/>
      <c r="MFT17" s="148"/>
      <c r="MFU17" s="140"/>
      <c r="MFV17" s="141"/>
      <c r="MFW17" s="142"/>
      <c r="MFX17" s="143"/>
      <c r="MFY17" s="144"/>
      <c r="MFZ17" s="145"/>
      <c r="MGA17" s="146"/>
      <c r="MGB17" s="147"/>
      <c r="MGC17" s="148"/>
      <c r="MGD17" s="140"/>
      <c r="MGE17" s="141"/>
      <c r="MGF17" s="142"/>
      <c r="MGG17" s="143"/>
      <c r="MGH17" s="144"/>
      <c r="MGI17" s="145"/>
      <c r="MGJ17" s="146"/>
      <c r="MGK17" s="147"/>
      <c r="MGL17" s="148"/>
      <c r="MGM17" s="140"/>
      <c r="MGN17" s="141"/>
      <c r="MGO17" s="142"/>
      <c r="MGP17" s="143"/>
      <c r="MGQ17" s="144"/>
      <c r="MGR17" s="145"/>
      <c r="MGS17" s="146"/>
      <c r="MGT17" s="147"/>
      <c r="MGU17" s="148"/>
      <c r="MGV17" s="140"/>
      <c r="MGW17" s="141"/>
      <c r="MGX17" s="142"/>
      <c r="MGY17" s="143"/>
      <c r="MGZ17" s="144"/>
      <c r="MHA17" s="145"/>
      <c r="MHB17" s="146"/>
      <c r="MHC17" s="147"/>
      <c r="MHD17" s="148"/>
      <c r="MHE17" s="140"/>
      <c r="MHF17" s="141"/>
      <c r="MHG17" s="142"/>
      <c r="MHH17" s="143"/>
      <c r="MHI17" s="144"/>
      <c r="MHJ17" s="145"/>
      <c r="MHK17" s="146"/>
      <c r="MHL17" s="147"/>
      <c r="MHM17" s="148"/>
      <c r="MHN17" s="140"/>
      <c r="MHO17" s="141"/>
      <c r="MHP17" s="142"/>
      <c r="MHQ17" s="143"/>
      <c r="MHR17" s="144"/>
      <c r="MHS17" s="145"/>
      <c r="MHT17" s="146"/>
      <c r="MHU17" s="147"/>
      <c r="MHV17" s="148"/>
      <c r="MHW17" s="140"/>
      <c r="MHX17" s="141"/>
      <c r="MHY17" s="142"/>
      <c r="MHZ17" s="143"/>
      <c r="MIA17" s="144"/>
      <c r="MIB17" s="145"/>
      <c r="MIC17" s="146"/>
      <c r="MID17" s="147"/>
      <c r="MIE17" s="148"/>
      <c r="MIF17" s="140"/>
      <c r="MIG17" s="141"/>
      <c r="MIH17" s="142"/>
      <c r="MII17" s="143"/>
      <c r="MIJ17" s="144"/>
      <c r="MIK17" s="145"/>
      <c r="MIL17" s="146"/>
      <c r="MIM17" s="147"/>
      <c r="MIN17" s="148"/>
      <c r="MIO17" s="140"/>
      <c r="MIP17" s="141"/>
      <c r="MIQ17" s="142"/>
      <c r="MIR17" s="143"/>
      <c r="MIS17" s="144"/>
      <c r="MIT17" s="145"/>
      <c r="MIU17" s="146"/>
      <c r="MIV17" s="147"/>
      <c r="MIW17" s="148"/>
      <c r="MIX17" s="140"/>
      <c r="MIY17" s="141"/>
      <c r="MIZ17" s="142"/>
      <c r="MJA17" s="143"/>
      <c r="MJB17" s="144"/>
      <c r="MJC17" s="145"/>
      <c r="MJD17" s="146"/>
      <c r="MJE17" s="147"/>
      <c r="MJF17" s="148"/>
      <c r="MJG17" s="140"/>
      <c r="MJH17" s="141"/>
      <c r="MJI17" s="142"/>
      <c r="MJJ17" s="143"/>
      <c r="MJK17" s="144"/>
      <c r="MJL17" s="145"/>
      <c r="MJM17" s="146"/>
      <c r="MJN17" s="147"/>
      <c r="MJO17" s="148"/>
      <c r="MJP17" s="140"/>
      <c r="MJQ17" s="141"/>
      <c r="MJR17" s="142"/>
      <c r="MJS17" s="143"/>
      <c r="MJT17" s="144"/>
      <c r="MJU17" s="145"/>
      <c r="MJV17" s="146"/>
      <c r="MJW17" s="147"/>
      <c r="MJX17" s="148"/>
      <c r="MJY17" s="140"/>
      <c r="MJZ17" s="141"/>
      <c r="MKA17" s="142"/>
      <c r="MKB17" s="143"/>
      <c r="MKC17" s="144"/>
      <c r="MKD17" s="145"/>
      <c r="MKE17" s="146"/>
      <c r="MKF17" s="147"/>
      <c r="MKG17" s="148"/>
      <c r="MKH17" s="140"/>
      <c r="MKI17" s="141"/>
      <c r="MKJ17" s="142"/>
      <c r="MKK17" s="143"/>
      <c r="MKL17" s="144"/>
      <c r="MKM17" s="145"/>
      <c r="MKN17" s="146"/>
      <c r="MKO17" s="147"/>
      <c r="MKP17" s="148"/>
      <c r="MKQ17" s="140"/>
      <c r="MKR17" s="141"/>
      <c r="MKS17" s="142"/>
      <c r="MKT17" s="143"/>
      <c r="MKU17" s="144"/>
      <c r="MKV17" s="145"/>
      <c r="MKW17" s="146"/>
      <c r="MKX17" s="147"/>
      <c r="MKY17" s="148"/>
      <c r="MKZ17" s="140"/>
      <c r="MLA17" s="141"/>
      <c r="MLB17" s="142"/>
      <c r="MLC17" s="143"/>
      <c r="MLD17" s="144"/>
      <c r="MLE17" s="145"/>
      <c r="MLF17" s="146"/>
      <c r="MLG17" s="147"/>
      <c r="MLH17" s="148"/>
      <c r="MLI17" s="140"/>
      <c r="MLJ17" s="141"/>
      <c r="MLK17" s="142"/>
      <c r="MLL17" s="143"/>
      <c r="MLM17" s="144"/>
      <c r="MLN17" s="145"/>
      <c r="MLO17" s="146"/>
      <c r="MLP17" s="147"/>
      <c r="MLQ17" s="148"/>
      <c r="MLR17" s="140"/>
      <c r="MLS17" s="141"/>
      <c r="MLT17" s="142"/>
      <c r="MLU17" s="143"/>
      <c r="MLV17" s="144"/>
      <c r="MLW17" s="145"/>
      <c r="MLX17" s="146"/>
      <c r="MLY17" s="147"/>
      <c r="MLZ17" s="148"/>
      <c r="MMA17" s="140"/>
      <c r="MMB17" s="141"/>
      <c r="MMC17" s="142"/>
      <c r="MMD17" s="143"/>
      <c r="MME17" s="144"/>
      <c r="MMF17" s="145"/>
      <c r="MMG17" s="146"/>
      <c r="MMH17" s="147"/>
      <c r="MMI17" s="148"/>
      <c r="MMJ17" s="140"/>
      <c r="MMK17" s="141"/>
      <c r="MML17" s="142"/>
      <c r="MMM17" s="143"/>
      <c r="MMN17" s="144"/>
      <c r="MMO17" s="145"/>
      <c r="MMP17" s="146"/>
      <c r="MMQ17" s="147"/>
      <c r="MMR17" s="148"/>
      <c r="MMS17" s="140"/>
      <c r="MMT17" s="141"/>
      <c r="MMU17" s="142"/>
      <c r="MMV17" s="143"/>
      <c r="MMW17" s="144"/>
      <c r="MMX17" s="145"/>
      <c r="MMY17" s="146"/>
      <c r="MMZ17" s="147"/>
      <c r="MNA17" s="148"/>
      <c r="MNB17" s="140"/>
      <c r="MNC17" s="141"/>
      <c r="MND17" s="142"/>
      <c r="MNE17" s="143"/>
      <c r="MNF17" s="144"/>
      <c r="MNG17" s="145"/>
      <c r="MNH17" s="146"/>
      <c r="MNI17" s="147"/>
      <c r="MNJ17" s="148"/>
      <c r="MNK17" s="140"/>
      <c r="MNL17" s="141"/>
      <c r="MNM17" s="142"/>
      <c r="MNN17" s="143"/>
      <c r="MNO17" s="144"/>
      <c r="MNP17" s="145"/>
      <c r="MNQ17" s="146"/>
      <c r="MNR17" s="147"/>
      <c r="MNS17" s="148"/>
      <c r="MNT17" s="140"/>
      <c r="MNU17" s="141"/>
      <c r="MNV17" s="142"/>
      <c r="MNW17" s="143"/>
      <c r="MNX17" s="144"/>
      <c r="MNY17" s="145"/>
      <c r="MNZ17" s="146"/>
      <c r="MOA17" s="147"/>
      <c r="MOB17" s="148"/>
      <c r="MOC17" s="140"/>
      <c r="MOD17" s="141"/>
      <c r="MOE17" s="142"/>
      <c r="MOF17" s="143"/>
      <c r="MOG17" s="144"/>
      <c r="MOH17" s="145"/>
      <c r="MOI17" s="146"/>
      <c r="MOJ17" s="147"/>
      <c r="MOK17" s="148"/>
      <c r="MOL17" s="140"/>
      <c r="MOM17" s="141"/>
      <c r="MON17" s="142"/>
      <c r="MOO17" s="143"/>
      <c r="MOP17" s="144"/>
      <c r="MOQ17" s="145"/>
      <c r="MOR17" s="146"/>
      <c r="MOS17" s="147"/>
      <c r="MOT17" s="148"/>
      <c r="MOU17" s="140"/>
      <c r="MOV17" s="141"/>
      <c r="MOW17" s="142"/>
      <c r="MOX17" s="143"/>
      <c r="MOY17" s="144"/>
      <c r="MOZ17" s="145"/>
      <c r="MPA17" s="146"/>
      <c r="MPB17" s="147"/>
      <c r="MPC17" s="148"/>
      <c r="MPD17" s="140"/>
      <c r="MPE17" s="141"/>
      <c r="MPF17" s="142"/>
      <c r="MPG17" s="143"/>
      <c r="MPH17" s="144"/>
      <c r="MPI17" s="145"/>
      <c r="MPJ17" s="146"/>
      <c r="MPK17" s="147"/>
      <c r="MPL17" s="148"/>
      <c r="MPM17" s="140"/>
      <c r="MPN17" s="141"/>
      <c r="MPO17" s="142"/>
      <c r="MPP17" s="143"/>
      <c r="MPQ17" s="144"/>
      <c r="MPR17" s="145"/>
      <c r="MPS17" s="146"/>
      <c r="MPT17" s="147"/>
      <c r="MPU17" s="148"/>
      <c r="MPV17" s="140"/>
      <c r="MPW17" s="141"/>
      <c r="MPX17" s="142"/>
      <c r="MPY17" s="143"/>
      <c r="MPZ17" s="144"/>
      <c r="MQA17" s="145"/>
      <c r="MQB17" s="146"/>
      <c r="MQC17" s="147"/>
      <c r="MQD17" s="148"/>
      <c r="MQE17" s="140"/>
      <c r="MQF17" s="141"/>
      <c r="MQG17" s="142"/>
      <c r="MQH17" s="143"/>
      <c r="MQI17" s="144"/>
      <c r="MQJ17" s="145"/>
      <c r="MQK17" s="146"/>
      <c r="MQL17" s="147"/>
      <c r="MQM17" s="148"/>
      <c r="MQN17" s="140"/>
      <c r="MQO17" s="141"/>
      <c r="MQP17" s="142"/>
      <c r="MQQ17" s="143"/>
      <c r="MQR17" s="144"/>
      <c r="MQS17" s="145"/>
      <c r="MQT17" s="146"/>
      <c r="MQU17" s="147"/>
      <c r="MQV17" s="148"/>
      <c r="MQW17" s="140"/>
      <c r="MQX17" s="141"/>
      <c r="MQY17" s="142"/>
      <c r="MQZ17" s="143"/>
      <c r="MRA17" s="144"/>
      <c r="MRB17" s="145"/>
      <c r="MRC17" s="146"/>
      <c r="MRD17" s="147"/>
      <c r="MRE17" s="148"/>
      <c r="MRF17" s="140"/>
      <c r="MRG17" s="141"/>
      <c r="MRH17" s="142"/>
      <c r="MRI17" s="143"/>
      <c r="MRJ17" s="144"/>
      <c r="MRK17" s="145"/>
      <c r="MRL17" s="146"/>
      <c r="MRM17" s="147"/>
      <c r="MRN17" s="148"/>
      <c r="MRO17" s="140"/>
      <c r="MRP17" s="141"/>
      <c r="MRQ17" s="142"/>
      <c r="MRR17" s="143"/>
      <c r="MRS17" s="144"/>
      <c r="MRT17" s="145"/>
      <c r="MRU17" s="146"/>
      <c r="MRV17" s="147"/>
      <c r="MRW17" s="148"/>
      <c r="MRX17" s="140"/>
      <c r="MRY17" s="141"/>
      <c r="MRZ17" s="142"/>
      <c r="MSA17" s="143"/>
      <c r="MSB17" s="144"/>
      <c r="MSC17" s="145"/>
      <c r="MSD17" s="146"/>
      <c r="MSE17" s="147"/>
      <c r="MSF17" s="148"/>
      <c r="MSG17" s="140"/>
      <c r="MSH17" s="141"/>
      <c r="MSI17" s="142"/>
      <c r="MSJ17" s="143"/>
      <c r="MSK17" s="144"/>
      <c r="MSL17" s="145"/>
      <c r="MSM17" s="146"/>
      <c r="MSN17" s="147"/>
      <c r="MSO17" s="148"/>
      <c r="MSP17" s="140"/>
      <c r="MSQ17" s="141"/>
      <c r="MSR17" s="142"/>
      <c r="MSS17" s="143"/>
      <c r="MST17" s="144"/>
      <c r="MSU17" s="145"/>
      <c r="MSV17" s="146"/>
      <c r="MSW17" s="147"/>
      <c r="MSX17" s="148"/>
      <c r="MSY17" s="140"/>
      <c r="MSZ17" s="141"/>
      <c r="MTA17" s="142"/>
      <c r="MTB17" s="143"/>
      <c r="MTC17" s="144"/>
      <c r="MTD17" s="145"/>
      <c r="MTE17" s="146"/>
      <c r="MTF17" s="147"/>
      <c r="MTG17" s="148"/>
      <c r="MTH17" s="140"/>
      <c r="MTI17" s="141"/>
      <c r="MTJ17" s="142"/>
      <c r="MTK17" s="143"/>
      <c r="MTL17" s="144"/>
      <c r="MTM17" s="145"/>
      <c r="MTN17" s="146"/>
      <c r="MTO17" s="147"/>
      <c r="MTP17" s="148"/>
      <c r="MTQ17" s="140"/>
      <c r="MTR17" s="141"/>
      <c r="MTS17" s="142"/>
      <c r="MTT17" s="143"/>
      <c r="MTU17" s="144"/>
      <c r="MTV17" s="145"/>
      <c r="MTW17" s="146"/>
      <c r="MTX17" s="147"/>
      <c r="MTY17" s="148"/>
      <c r="MTZ17" s="140"/>
      <c r="MUA17" s="141"/>
      <c r="MUB17" s="142"/>
      <c r="MUC17" s="143"/>
      <c r="MUD17" s="144"/>
      <c r="MUE17" s="145"/>
      <c r="MUF17" s="146"/>
      <c r="MUG17" s="147"/>
      <c r="MUH17" s="148"/>
      <c r="MUI17" s="140"/>
      <c r="MUJ17" s="141"/>
      <c r="MUK17" s="142"/>
      <c r="MUL17" s="143"/>
      <c r="MUM17" s="144"/>
      <c r="MUN17" s="145"/>
      <c r="MUO17" s="146"/>
      <c r="MUP17" s="147"/>
      <c r="MUQ17" s="148"/>
      <c r="MUR17" s="140"/>
      <c r="MUS17" s="141"/>
      <c r="MUT17" s="142"/>
      <c r="MUU17" s="143"/>
      <c r="MUV17" s="144"/>
      <c r="MUW17" s="145"/>
      <c r="MUX17" s="146"/>
      <c r="MUY17" s="147"/>
      <c r="MUZ17" s="148"/>
      <c r="MVA17" s="140"/>
      <c r="MVB17" s="141"/>
      <c r="MVC17" s="142"/>
      <c r="MVD17" s="143"/>
      <c r="MVE17" s="144"/>
      <c r="MVF17" s="145"/>
      <c r="MVG17" s="146"/>
      <c r="MVH17" s="147"/>
      <c r="MVI17" s="148"/>
      <c r="MVJ17" s="140"/>
      <c r="MVK17" s="141"/>
      <c r="MVL17" s="142"/>
      <c r="MVM17" s="143"/>
      <c r="MVN17" s="144"/>
      <c r="MVO17" s="145"/>
      <c r="MVP17" s="146"/>
      <c r="MVQ17" s="147"/>
      <c r="MVR17" s="148"/>
      <c r="MVS17" s="140"/>
      <c r="MVT17" s="141"/>
      <c r="MVU17" s="142"/>
      <c r="MVV17" s="143"/>
      <c r="MVW17" s="144"/>
      <c r="MVX17" s="145"/>
      <c r="MVY17" s="146"/>
      <c r="MVZ17" s="147"/>
      <c r="MWA17" s="148"/>
      <c r="MWB17" s="140"/>
      <c r="MWC17" s="141"/>
      <c r="MWD17" s="142"/>
      <c r="MWE17" s="143"/>
      <c r="MWF17" s="144"/>
      <c r="MWG17" s="145"/>
      <c r="MWH17" s="146"/>
      <c r="MWI17" s="147"/>
      <c r="MWJ17" s="148"/>
      <c r="MWK17" s="140"/>
      <c r="MWL17" s="141"/>
      <c r="MWM17" s="142"/>
      <c r="MWN17" s="143"/>
      <c r="MWO17" s="144"/>
      <c r="MWP17" s="145"/>
      <c r="MWQ17" s="146"/>
      <c r="MWR17" s="147"/>
      <c r="MWS17" s="148"/>
      <c r="MWT17" s="140"/>
      <c r="MWU17" s="141"/>
      <c r="MWV17" s="142"/>
      <c r="MWW17" s="143"/>
      <c r="MWX17" s="144"/>
      <c r="MWY17" s="145"/>
      <c r="MWZ17" s="146"/>
      <c r="MXA17" s="147"/>
      <c r="MXB17" s="148"/>
      <c r="MXC17" s="140"/>
      <c r="MXD17" s="141"/>
      <c r="MXE17" s="142"/>
      <c r="MXF17" s="143"/>
      <c r="MXG17" s="144"/>
      <c r="MXH17" s="145"/>
      <c r="MXI17" s="146"/>
      <c r="MXJ17" s="147"/>
      <c r="MXK17" s="148"/>
      <c r="MXL17" s="140"/>
      <c r="MXM17" s="141"/>
      <c r="MXN17" s="142"/>
      <c r="MXO17" s="143"/>
      <c r="MXP17" s="144"/>
      <c r="MXQ17" s="145"/>
      <c r="MXR17" s="146"/>
      <c r="MXS17" s="147"/>
      <c r="MXT17" s="148"/>
      <c r="MXU17" s="140"/>
      <c r="MXV17" s="141"/>
      <c r="MXW17" s="142"/>
      <c r="MXX17" s="143"/>
      <c r="MXY17" s="144"/>
      <c r="MXZ17" s="145"/>
      <c r="MYA17" s="146"/>
      <c r="MYB17" s="147"/>
      <c r="MYC17" s="148"/>
      <c r="MYD17" s="140"/>
      <c r="MYE17" s="141"/>
      <c r="MYF17" s="142"/>
      <c r="MYG17" s="143"/>
      <c r="MYH17" s="144"/>
      <c r="MYI17" s="145"/>
      <c r="MYJ17" s="146"/>
      <c r="MYK17" s="147"/>
      <c r="MYL17" s="148"/>
      <c r="MYM17" s="140"/>
      <c r="MYN17" s="141"/>
      <c r="MYO17" s="142"/>
      <c r="MYP17" s="143"/>
      <c r="MYQ17" s="144"/>
      <c r="MYR17" s="145"/>
      <c r="MYS17" s="146"/>
      <c r="MYT17" s="147"/>
      <c r="MYU17" s="148"/>
      <c r="MYV17" s="140"/>
      <c r="MYW17" s="141"/>
      <c r="MYX17" s="142"/>
      <c r="MYY17" s="143"/>
      <c r="MYZ17" s="144"/>
      <c r="MZA17" s="145"/>
      <c r="MZB17" s="146"/>
      <c r="MZC17" s="147"/>
      <c r="MZD17" s="148"/>
      <c r="MZE17" s="140"/>
      <c r="MZF17" s="141"/>
      <c r="MZG17" s="142"/>
      <c r="MZH17" s="143"/>
      <c r="MZI17" s="144"/>
      <c r="MZJ17" s="145"/>
      <c r="MZK17" s="146"/>
      <c r="MZL17" s="147"/>
      <c r="MZM17" s="148"/>
      <c r="MZN17" s="140"/>
      <c r="MZO17" s="141"/>
      <c r="MZP17" s="142"/>
      <c r="MZQ17" s="143"/>
      <c r="MZR17" s="144"/>
      <c r="MZS17" s="145"/>
      <c r="MZT17" s="146"/>
      <c r="MZU17" s="147"/>
      <c r="MZV17" s="148"/>
      <c r="MZW17" s="140"/>
      <c r="MZX17" s="141"/>
      <c r="MZY17" s="142"/>
      <c r="MZZ17" s="143"/>
      <c r="NAA17" s="144"/>
      <c r="NAB17" s="145"/>
      <c r="NAC17" s="146"/>
      <c r="NAD17" s="147"/>
      <c r="NAE17" s="148"/>
      <c r="NAF17" s="140"/>
      <c r="NAG17" s="141"/>
      <c r="NAH17" s="142"/>
      <c r="NAI17" s="143"/>
      <c r="NAJ17" s="144"/>
      <c r="NAK17" s="145"/>
      <c r="NAL17" s="146"/>
      <c r="NAM17" s="147"/>
      <c r="NAN17" s="148"/>
      <c r="NAO17" s="140"/>
      <c r="NAP17" s="141"/>
      <c r="NAQ17" s="142"/>
      <c r="NAR17" s="143"/>
      <c r="NAS17" s="144"/>
      <c r="NAT17" s="145"/>
      <c r="NAU17" s="146"/>
      <c r="NAV17" s="147"/>
      <c r="NAW17" s="148"/>
      <c r="NAX17" s="140"/>
      <c r="NAY17" s="141"/>
      <c r="NAZ17" s="142"/>
      <c r="NBA17" s="143"/>
      <c r="NBB17" s="144"/>
      <c r="NBC17" s="145"/>
      <c r="NBD17" s="146"/>
      <c r="NBE17" s="147"/>
      <c r="NBF17" s="148"/>
      <c r="NBG17" s="140"/>
      <c r="NBH17" s="141"/>
      <c r="NBI17" s="142"/>
      <c r="NBJ17" s="143"/>
      <c r="NBK17" s="144"/>
      <c r="NBL17" s="145"/>
      <c r="NBM17" s="146"/>
      <c r="NBN17" s="147"/>
      <c r="NBO17" s="148"/>
      <c r="NBP17" s="140"/>
      <c r="NBQ17" s="141"/>
      <c r="NBR17" s="142"/>
      <c r="NBS17" s="143"/>
      <c r="NBT17" s="144"/>
      <c r="NBU17" s="145"/>
      <c r="NBV17" s="146"/>
      <c r="NBW17" s="147"/>
      <c r="NBX17" s="148"/>
      <c r="NBY17" s="140"/>
      <c r="NBZ17" s="141"/>
      <c r="NCA17" s="142"/>
      <c r="NCB17" s="143"/>
      <c r="NCC17" s="144"/>
      <c r="NCD17" s="145"/>
      <c r="NCE17" s="146"/>
      <c r="NCF17" s="147"/>
      <c r="NCG17" s="148"/>
      <c r="NCH17" s="140"/>
      <c r="NCI17" s="141"/>
      <c r="NCJ17" s="142"/>
      <c r="NCK17" s="143"/>
      <c r="NCL17" s="144"/>
      <c r="NCM17" s="145"/>
      <c r="NCN17" s="146"/>
      <c r="NCO17" s="147"/>
      <c r="NCP17" s="148"/>
      <c r="NCQ17" s="140"/>
      <c r="NCR17" s="141"/>
      <c r="NCS17" s="142"/>
      <c r="NCT17" s="143"/>
      <c r="NCU17" s="144"/>
      <c r="NCV17" s="145"/>
      <c r="NCW17" s="146"/>
      <c r="NCX17" s="147"/>
      <c r="NCY17" s="148"/>
      <c r="NCZ17" s="140"/>
      <c r="NDA17" s="141"/>
      <c r="NDB17" s="142"/>
      <c r="NDC17" s="143"/>
      <c r="NDD17" s="144"/>
      <c r="NDE17" s="145"/>
      <c r="NDF17" s="146"/>
      <c r="NDG17" s="147"/>
      <c r="NDH17" s="148"/>
      <c r="NDI17" s="140"/>
      <c r="NDJ17" s="141"/>
      <c r="NDK17" s="142"/>
      <c r="NDL17" s="143"/>
      <c r="NDM17" s="144"/>
      <c r="NDN17" s="145"/>
      <c r="NDO17" s="146"/>
      <c r="NDP17" s="147"/>
      <c r="NDQ17" s="148"/>
      <c r="NDR17" s="140"/>
      <c r="NDS17" s="141"/>
      <c r="NDT17" s="142"/>
      <c r="NDU17" s="143"/>
      <c r="NDV17" s="144"/>
      <c r="NDW17" s="145"/>
      <c r="NDX17" s="146"/>
      <c r="NDY17" s="147"/>
      <c r="NDZ17" s="148"/>
      <c r="NEA17" s="140"/>
      <c r="NEB17" s="141"/>
      <c r="NEC17" s="142"/>
      <c r="NED17" s="143"/>
      <c r="NEE17" s="144"/>
      <c r="NEF17" s="145"/>
      <c r="NEG17" s="146"/>
      <c r="NEH17" s="147"/>
      <c r="NEI17" s="148"/>
      <c r="NEJ17" s="140"/>
      <c r="NEK17" s="141"/>
      <c r="NEL17" s="142"/>
      <c r="NEM17" s="143"/>
      <c r="NEN17" s="144"/>
      <c r="NEO17" s="145"/>
      <c r="NEP17" s="146"/>
      <c r="NEQ17" s="147"/>
      <c r="NER17" s="148"/>
      <c r="NES17" s="140"/>
      <c r="NET17" s="141"/>
      <c r="NEU17" s="142"/>
      <c r="NEV17" s="143"/>
      <c r="NEW17" s="144"/>
      <c r="NEX17" s="145"/>
      <c r="NEY17" s="146"/>
      <c r="NEZ17" s="147"/>
      <c r="NFA17" s="148"/>
      <c r="NFB17" s="140"/>
      <c r="NFC17" s="141"/>
      <c r="NFD17" s="142"/>
      <c r="NFE17" s="143"/>
      <c r="NFF17" s="144"/>
      <c r="NFG17" s="145"/>
      <c r="NFH17" s="146"/>
      <c r="NFI17" s="147"/>
      <c r="NFJ17" s="148"/>
      <c r="NFK17" s="140"/>
      <c r="NFL17" s="141"/>
      <c r="NFM17" s="142"/>
      <c r="NFN17" s="143"/>
      <c r="NFO17" s="144"/>
      <c r="NFP17" s="145"/>
      <c r="NFQ17" s="146"/>
      <c r="NFR17" s="147"/>
      <c r="NFS17" s="148"/>
      <c r="NFT17" s="140"/>
      <c r="NFU17" s="141"/>
      <c r="NFV17" s="142"/>
      <c r="NFW17" s="143"/>
      <c r="NFX17" s="144"/>
      <c r="NFY17" s="145"/>
      <c r="NFZ17" s="146"/>
      <c r="NGA17" s="147"/>
      <c r="NGB17" s="148"/>
      <c r="NGC17" s="140"/>
      <c r="NGD17" s="141"/>
      <c r="NGE17" s="142"/>
      <c r="NGF17" s="143"/>
      <c r="NGG17" s="144"/>
      <c r="NGH17" s="145"/>
      <c r="NGI17" s="146"/>
      <c r="NGJ17" s="147"/>
      <c r="NGK17" s="148"/>
      <c r="NGL17" s="140"/>
      <c r="NGM17" s="141"/>
      <c r="NGN17" s="142"/>
      <c r="NGO17" s="143"/>
      <c r="NGP17" s="144"/>
      <c r="NGQ17" s="145"/>
      <c r="NGR17" s="146"/>
      <c r="NGS17" s="147"/>
      <c r="NGT17" s="148"/>
      <c r="NGU17" s="140"/>
      <c r="NGV17" s="141"/>
      <c r="NGW17" s="142"/>
      <c r="NGX17" s="143"/>
      <c r="NGY17" s="144"/>
      <c r="NGZ17" s="145"/>
      <c r="NHA17" s="146"/>
      <c r="NHB17" s="147"/>
      <c r="NHC17" s="148"/>
      <c r="NHD17" s="140"/>
      <c r="NHE17" s="141"/>
      <c r="NHF17" s="142"/>
      <c r="NHG17" s="143"/>
      <c r="NHH17" s="144"/>
      <c r="NHI17" s="145"/>
      <c r="NHJ17" s="146"/>
      <c r="NHK17" s="147"/>
      <c r="NHL17" s="148"/>
      <c r="NHM17" s="140"/>
      <c r="NHN17" s="141"/>
      <c r="NHO17" s="142"/>
      <c r="NHP17" s="143"/>
      <c r="NHQ17" s="144"/>
      <c r="NHR17" s="145"/>
      <c r="NHS17" s="146"/>
      <c r="NHT17" s="147"/>
      <c r="NHU17" s="148"/>
      <c r="NHV17" s="140"/>
      <c r="NHW17" s="141"/>
      <c r="NHX17" s="142"/>
      <c r="NHY17" s="143"/>
      <c r="NHZ17" s="144"/>
      <c r="NIA17" s="145"/>
      <c r="NIB17" s="146"/>
      <c r="NIC17" s="147"/>
      <c r="NID17" s="148"/>
      <c r="NIE17" s="140"/>
      <c r="NIF17" s="141"/>
      <c r="NIG17" s="142"/>
      <c r="NIH17" s="143"/>
      <c r="NII17" s="144"/>
      <c r="NIJ17" s="145"/>
      <c r="NIK17" s="146"/>
      <c r="NIL17" s="147"/>
      <c r="NIM17" s="148"/>
      <c r="NIN17" s="140"/>
      <c r="NIO17" s="141"/>
      <c r="NIP17" s="142"/>
      <c r="NIQ17" s="143"/>
      <c r="NIR17" s="144"/>
      <c r="NIS17" s="145"/>
      <c r="NIT17" s="146"/>
      <c r="NIU17" s="147"/>
      <c r="NIV17" s="148"/>
      <c r="NIW17" s="140"/>
      <c r="NIX17" s="141"/>
      <c r="NIY17" s="142"/>
      <c r="NIZ17" s="143"/>
      <c r="NJA17" s="144"/>
      <c r="NJB17" s="145"/>
      <c r="NJC17" s="146"/>
      <c r="NJD17" s="147"/>
      <c r="NJE17" s="148"/>
      <c r="NJF17" s="140"/>
      <c r="NJG17" s="141"/>
      <c r="NJH17" s="142"/>
      <c r="NJI17" s="143"/>
      <c r="NJJ17" s="144"/>
      <c r="NJK17" s="145"/>
      <c r="NJL17" s="146"/>
      <c r="NJM17" s="147"/>
      <c r="NJN17" s="148"/>
      <c r="NJO17" s="140"/>
      <c r="NJP17" s="141"/>
      <c r="NJQ17" s="142"/>
      <c r="NJR17" s="143"/>
      <c r="NJS17" s="144"/>
      <c r="NJT17" s="145"/>
      <c r="NJU17" s="146"/>
      <c r="NJV17" s="147"/>
      <c r="NJW17" s="148"/>
      <c r="NJX17" s="140"/>
      <c r="NJY17" s="141"/>
      <c r="NJZ17" s="142"/>
      <c r="NKA17" s="143"/>
      <c r="NKB17" s="144"/>
      <c r="NKC17" s="145"/>
      <c r="NKD17" s="146"/>
      <c r="NKE17" s="147"/>
      <c r="NKF17" s="148"/>
      <c r="NKG17" s="140"/>
      <c r="NKH17" s="141"/>
      <c r="NKI17" s="142"/>
      <c r="NKJ17" s="143"/>
      <c r="NKK17" s="144"/>
      <c r="NKL17" s="145"/>
      <c r="NKM17" s="146"/>
      <c r="NKN17" s="147"/>
      <c r="NKO17" s="148"/>
      <c r="NKP17" s="140"/>
      <c r="NKQ17" s="141"/>
      <c r="NKR17" s="142"/>
      <c r="NKS17" s="143"/>
      <c r="NKT17" s="144"/>
      <c r="NKU17" s="145"/>
      <c r="NKV17" s="146"/>
      <c r="NKW17" s="147"/>
      <c r="NKX17" s="148"/>
      <c r="NKY17" s="140"/>
      <c r="NKZ17" s="141"/>
      <c r="NLA17" s="142"/>
      <c r="NLB17" s="143"/>
      <c r="NLC17" s="144"/>
      <c r="NLD17" s="145"/>
      <c r="NLE17" s="146"/>
      <c r="NLF17" s="147"/>
      <c r="NLG17" s="148"/>
      <c r="NLH17" s="140"/>
      <c r="NLI17" s="141"/>
      <c r="NLJ17" s="142"/>
      <c r="NLK17" s="143"/>
      <c r="NLL17" s="144"/>
      <c r="NLM17" s="145"/>
      <c r="NLN17" s="146"/>
      <c r="NLO17" s="147"/>
      <c r="NLP17" s="148"/>
      <c r="NLQ17" s="140"/>
      <c r="NLR17" s="141"/>
      <c r="NLS17" s="142"/>
      <c r="NLT17" s="143"/>
      <c r="NLU17" s="144"/>
      <c r="NLV17" s="145"/>
      <c r="NLW17" s="146"/>
      <c r="NLX17" s="147"/>
      <c r="NLY17" s="148"/>
      <c r="NLZ17" s="140"/>
      <c r="NMA17" s="141"/>
      <c r="NMB17" s="142"/>
      <c r="NMC17" s="143"/>
      <c r="NMD17" s="144"/>
      <c r="NME17" s="145"/>
      <c r="NMF17" s="146"/>
      <c r="NMG17" s="147"/>
      <c r="NMH17" s="148"/>
      <c r="NMI17" s="140"/>
      <c r="NMJ17" s="141"/>
      <c r="NMK17" s="142"/>
      <c r="NML17" s="143"/>
      <c r="NMM17" s="144"/>
      <c r="NMN17" s="145"/>
      <c r="NMO17" s="146"/>
      <c r="NMP17" s="147"/>
      <c r="NMQ17" s="148"/>
      <c r="NMR17" s="140"/>
      <c r="NMS17" s="141"/>
      <c r="NMT17" s="142"/>
      <c r="NMU17" s="143"/>
      <c r="NMV17" s="144"/>
      <c r="NMW17" s="145"/>
      <c r="NMX17" s="146"/>
      <c r="NMY17" s="147"/>
      <c r="NMZ17" s="148"/>
      <c r="NNA17" s="140"/>
      <c r="NNB17" s="141"/>
      <c r="NNC17" s="142"/>
      <c r="NND17" s="143"/>
      <c r="NNE17" s="144"/>
      <c r="NNF17" s="145"/>
      <c r="NNG17" s="146"/>
      <c r="NNH17" s="147"/>
      <c r="NNI17" s="148"/>
      <c r="NNJ17" s="140"/>
      <c r="NNK17" s="141"/>
      <c r="NNL17" s="142"/>
      <c r="NNM17" s="143"/>
      <c r="NNN17" s="144"/>
      <c r="NNO17" s="145"/>
      <c r="NNP17" s="146"/>
      <c r="NNQ17" s="147"/>
      <c r="NNR17" s="148"/>
      <c r="NNS17" s="140"/>
      <c r="NNT17" s="141"/>
      <c r="NNU17" s="142"/>
      <c r="NNV17" s="143"/>
      <c r="NNW17" s="144"/>
      <c r="NNX17" s="145"/>
      <c r="NNY17" s="146"/>
      <c r="NNZ17" s="147"/>
      <c r="NOA17" s="148"/>
      <c r="NOB17" s="140"/>
      <c r="NOC17" s="141"/>
      <c r="NOD17" s="142"/>
      <c r="NOE17" s="143"/>
      <c r="NOF17" s="144"/>
      <c r="NOG17" s="145"/>
      <c r="NOH17" s="146"/>
      <c r="NOI17" s="147"/>
      <c r="NOJ17" s="148"/>
      <c r="NOK17" s="140"/>
      <c r="NOL17" s="141"/>
      <c r="NOM17" s="142"/>
      <c r="NON17" s="143"/>
      <c r="NOO17" s="144"/>
      <c r="NOP17" s="145"/>
      <c r="NOQ17" s="146"/>
      <c r="NOR17" s="147"/>
      <c r="NOS17" s="148"/>
      <c r="NOT17" s="140"/>
      <c r="NOU17" s="141"/>
      <c r="NOV17" s="142"/>
      <c r="NOW17" s="143"/>
      <c r="NOX17" s="144"/>
      <c r="NOY17" s="145"/>
      <c r="NOZ17" s="146"/>
      <c r="NPA17" s="147"/>
      <c r="NPB17" s="148"/>
      <c r="NPC17" s="140"/>
      <c r="NPD17" s="141"/>
      <c r="NPE17" s="142"/>
      <c r="NPF17" s="143"/>
      <c r="NPG17" s="144"/>
      <c r="NPH17" s="145"/>
      <c r="NPI17" s="146"/>
      <c r="NPJ17" s="147"/>
      <c r="NPK17" s="148"/>
      <c r="NPL17" s="140"/>
      <c r="NPM17" s="141"/>
      <c r="NPN17" s="142"/>
      <c r="NPO17" s="143"/>
      <c r="NPP17" s="144"/>
      <c r="NPQ17" s="145"/>
      <c r="NPR17" s="146"/>
      <c r="NPS17" s="147"/>
      <c r="NPT17" s="148"/>
      <c r="NPU17" s="140"/>
      <c r="NPV17" s="141"/>
      <c r="NPW17" s="142"/>
      <c r="NPX17" s="143"/>
      <c r="NPY17" s="144"/>
      <c r="NPZ17" s="145"/>
      <c r="NQA17" s="146"/>
      <c r="NQB17" s="147"/>
      <c r="NQC17" s="148"/>
      <c r="NQD17" s="140"/>
      <c r="NQE17" s="141"/>
      <c r="NQF17" s="142"/>
      <c r="NQG17" s="143"/>
      <c r="NQH17" s="144"/>
      <c r="NQI17" s="145"/>
      <c r="NQJ17" s="146"/>
      <c r="NQK17" s="147"/>
      <c r="NQL17" s="148"/>
      <c r="NQM17" s="140"/>
      <c r="NQN17" s="141"/>
      <c r="NQO17" s="142"/>
      <c r="NQP17" s="143"/>
      <c r="NQQ17" s="144"/>
      <c r="NQR17" s="145"/>
      <c r="NQS17" s="146"/>
      <c r="NQT17" s="147"/>
      <c r="NQU17" s="148"/>
      <c r="NQV17" s="140"/>
      <c r="NQW17" s="141"/>
      <c r="NQX17" s="142"/>
      <c r="NQY17" s="143"/>
      <c r="NQZ17" s="144"/>
      <c r="NRA17" s="145"/>
      <c r="NRB17" s="146"/>
      <c r="NRC17" s="147"/>
      <c r="NRD17" s="148"/>
      <c r="NRE17" s="140"/>
      <c r="NRF17" s="141"/>
      <c r="NRG17" s="142"/>
      <c r="NRH17" s="143"/>
      <c r="NRI17" s="144"/>
      <c r="NRJ17" s="145"/>
      <c r="NRK17" s="146"/>
      <c r="NRL17" s="147"/>
      <c r="NRM17" s="148"/>
      <c r="NRN17" s="140"/>
      <c r="NRO17" s="141"/>
      <c r="NRP17" s="142"/>
      <c r="NRQ17" s="143"/>
      <c r="NRR17" s="144"/>
      <c r="NRS17" s="145"/>
      <c r="NRT17" s="146"/>
      <c r="NRU17" s="147"/>
      <c r="NRV17" s="148"/>
      <c r="NRW17" s="140"/>
      <c r="NRX17" s="141"/>
      <c r="NRY17" s="142"/>
      <c r="NRZ17" s="143"/>
      <c r="NSA17" s="144"/>
      <c r="NSB17" s="145"/>
      <c r="NSC17" s="146"/>
      <c r="NSD17" s="147"/>
      <c r="NSE17" s="148"/>
      <c r="NSF17" s="140"/>
      <c r="NSG17" s="141"/>
      <c r="NSH17" s="142"/>
      <c r="NSI17" s="143"/>
      <c r="NSJ17" s="144"/>
      <c r="NSK17" s="145"/>
      <c r="NSL17" s="146"/>
      <c r="NSM17" s="147"/>
      <c r="NSN17" s="148"/>
      <c r="NSO17" s="140"/>
      <c r="NSP17" s="141"/>
      <c r="NSQ17" s="142"/>
      <c r="NSR17" s="143"/>
      <c r="NSS17" s="144"/>
      <c r="NST17" s="145"/>
      <c r="NSU17" s="146"/>
      <c r="NSV17" s="147"/>
      <c r="NSW17" s="148"/>
      <c r="NSX17" s="140"/>
      <c r="NSY17" s="141"/>
      <c r="NSZ17" s="142"/>
      <c r="NTA17" s="143"/>
      <c r="NTB17" s="144"/>
      <c r="NTC17" s="145"/>
      <c r="NTD17" s="146"/>
      <c r="NTE17" s="147"/>
      <c r="NTF17" s="148"/>
      <c r="NTG17" s="140"/>
      <c r="NTH17" s="141"/>
      <c r="NTI17" s="142"/>
      <c r="NTJ17" s="143"/>
      <c r="NTK17" s="144"/>
      <c r="NTL17" s="145"/>
      <c r="NTM17" s="146"/>
      <c r="NTN17" s="147"/>
      <c r="NTO17" s="148"/>
      <c r="NTP17" s="140"/>
      <c r="NTQ17" s="141"/>
      <c r="NTR17" s="142"/>
      <c r="NTS17" s="143"/>
      <c r="NTT17" s="144"/>
      <c r="NTU17" s="145"/>
      <c r="NTV17" s="146"/>
      <c r="NTW17" s="147"/>
      <c r="NTX17" s="148"/>
      <c r="NTY17" s="140"/>
      <c r="NTZ17" s="141"/>
      <c r="NUA17" s="142"/>
      <c r="NUB17" s="143"/>
      <c r="NUC17" s="144"/>
      <c r="NUD17" s="145"/>
      <c r="NUE17" s="146"/>
      <c r="NUF17" s="147"/>
      <c r="NUG17" s="148"/>
      <c r="NUH17" s="140"/>
      <c r="NUI17" s="141"/>
      <c r="NUJ17" s="142"/>
      <c r="NUK17" s="143"/>
      <c r="NUL17" s="144"/>
      <c r="NUM17" s="145"/>
      <c r="NUN17" s="146"/>
      <c r="NUO17" s="147"/>
      <c r="NUP17" s="148"/>
      <c r="NUQ17" s="140"/>
      <c r="NUR17" s="141"/>
      <c r="NUS17" s="142"/>
      <c r="NUT17" s="143"/>
      <c r="NUU17" s="144"/>
      <c r="NUV17" s="145"/>
      <c r="NUW17" s="146"/>
      <c r="NUX17" s="147"/>
      <c r="NUY17" s="148"/>
      <c r="NUZ17" s="140"/>
      <c r="NVA17" s="141"/>
      <c r="NVB17" s="142"/>
      <c r="NVC17" s="143"/>
      <c r="NVD17" s="144"/>
      <c r="NVE17" s="145"/>
      <c r="NVF17" s="146"/>
      <c r="NVG17" s="147"/>
      <c r="NVH17" s="148"/>
      <c r="NVI17" s="140"/>
      <c r="NVJ17" s="141"/>
      <c r="NVK17" s="142"/>
      <c r="NVL17" s="143"/>
      <c r="NVM17" s="144"/>
      <c r="NVN17" s="145"/>
      <c r="NVO17" s="146"/>
      <c r="NVP17" s="147"/>
      <c r="NVQ17" s="148"/>
      <c r="NVR17" s="140"/>
      <c r="NVS17" s="141"/>
      <c r="NVT17" s="142"/>
      <c r="NVU17" s="143"/>
      <c r="NVV17" s="144"/>
      <c r="NVW17" s="145"/>
      <c r="NVX17" s="146"/>
      <c r="NVY17" s="147"/>
      <c r="NVZ17" s="148"/>
      <c r="NWA17" s="140"/>
      <c r="NWB17" s="141"/>
      <c r="NWC17" s="142"/>
      <c r="NWD17" s="143"/>
      <c r="NWE17" s="144"/>
      <c r="NWF17" s="145"/>
      <c r="NWG17" s="146"/>
      <c r="NWH17" s="147"/>
      <c r="NWI17" s="148"/>
      <c r="NWJ17" s="140"/>
      <c r="NWK17" s="141"/>
      <c r="NWL17" s="142"/>
      <c r="NWM17" s="143"/>
      <c r="NWN17" s="144"/>
      <c r="NWO17" s="145"/>
      <c r="NWP17" s="146"/>
      <c r="NWQ17" s="147"/>
      <c r="NWR17" s="148"/>
      <c r="NWS17" s="140"/>
      <c r="NWT17" s="141"/>
      <c r="NWU17" s="142"/>
      <c r="NWV17" s="143"/>
      <c r="NWW17" s="144"/>
      <c r="NWX17" s="145"/>
      <c r="NWY17" s="146"/>
      <c r="NWZ17" s="147"/>
      <c r="NXA17" s="148"/>
      <c r="NXB17" s="140"/>
      <c r="NXC17" s="141"/>
      <c r="NXD17" s="142"/>
      <c r="NXE17" s="143"/>
      <c r="NXF17" s="144"/>
      <c r="NXG17" s="145"/>
      <c r="NXH17" s="146"/>
      <c r="NXI17" s="147"/>
      <c r="NXJ17" s="148"/>
      <c r="NXK17" s="140"/>
      <c r="NXL17" s="141"/>
      <c r="NXM17" s="142"/>
      <c r="NXN17" s="143"/>
      <c r="NXO17" s="144"/>
      <c r="NXP17" s="145"/>
      <c r="NXQ17" s="146"/>
      <c r="NXR17" s="147"/>
      <c r="NXS17" s="148"/>
      <c r="NXT17" s="140"/>
      <c r="NXU17" s="141"/>
      <c r="NXV17" s="142"/>
      <c r="NXW17" s="143"/>
      <c r="NXX17" s="144"/>
      <c r="NXY17" s="145"/>
      <c r="NXZ17" s="146"/>
      <c r="NYA17" s="147"/>
      <c r="NYB17" s="148"/>
      <c r="NYC17" s="140"/>
      <c r="NYD17" s="141"/>
      <c r="NYE17" s="142"/>
      <c r="NYF17" s="143"/>
      <c r="NYG17" s="144"/>
      <c r="NYH17" s="145"/>
      <c r="NYI17" s="146"/>
      <c r="NYJ17" s="147"/>
      <c r="NYK17" s="148"/>
      <c r="NYL17" s="140"/>
      <c r="NYM17" s="141"/>
      <c r="NYN17" s="142"/>
      <c r="NYO17" s="143"/>
      <c r="NYP17" s="144"/>
      <c r="NYQ17" s="145"/>
      <c r="NYR17" s="146"/>
      <c r="NYS17" s="147"/>
      <c r="NYT17" s="148"/>
      <c r="NYU17" s="140"/>
      <c r="NYV17" s="141"/>
      <c r="NYW17" s="142"/>
      <c r="NYX17" s="143"/>
      <c r="NYY17" s="144"/>
      <c r="NYZ17" s="145"/>
      <c r="NZA17" s="146"/>
      <c r="NZB17" s="147"/>
      <c r="NZC17" s="148"/>
      <c r="NZD17" s="140"/>
      <c r="NZE17" s="141"/>
      <c r="NZF17" s="142"/>
      <c r="NZG17" s="143"/>
      <c r="NZH17" s="144"/>
      <c r="NZI17" s="145"/>
      <c r="NZJ17" s="146"/>
      <c r="NZK17" s="147"/>
      <c r="NZL17" s="148"/>
      <c r="NZM17" s="140"/>
      <c r="NZN17" s="141"/>
      <c r="NZO17" s="142"/>
      <c r="NZP17" s="143"/>
      <c r="NZQ17" s="144"/>
      <c r="NZR17" s="145"/>
      <c r="NZS17" s="146"/>
      <c r="NZT17" s="147"/>
      <c r="NZU17" s="148"/>
      <c r="NZV17" s="140"/>
      <c r="NZW17" s="141"/>
      <c r="NZX17" s="142"/>
      <c r="NZY17" s="143"/>
      <c r="NZZ17" s="144"/>
      <c r="OAA17" s="145"/>
      <c r="OAB17" s="146"/>
      <c r="OAC17" s="147"/>
      <c r="OAD17" s="148"/>
      <c r="OAE17" s="140"/>
      <c r="OAF17" s="141"/>
      <c r="OAG17" s="142"/>
      <c r="OAH17" s="143"/>
      <c r="OAI17" s="144"/>
      <c r="OAJ17" s="145"/>
      <c r="OAK17" s="146"/>
      <c r="OAL17" s="147"/>
      <c r="OAM17" s="148"/>
      <c r="OAN17" s="140"/>
      <c r="OAO17" s="141"/>
      <c r="OAP17" s="142"/>
      <c r="OAQ17" s="143"/>
      <c r="OAR17" s="144"/>
      <c r="OAS17" s="145"/>
      <c r="OAT17" s="146"/>
      <c r="OAU17" s="147"/>
      <c r="OAV17" s="148"/>
      <c r="OAW17" s="140"/>
      <c r="OAX17" s="141"/>
      <c r="OAY17" s="142"/>
      <c r="OAZ17" s="143"/>
      <c r="OBA17" s="144"/>
      <c r="OBB17" s="145"/>
      <c r="OBC17" s="146"/>
      <c r="OBD17" s="147"/>
      <c r="OBE17" s="148"/>
      <c r="OBF17" s="140"/>
      <c r="OBG17" s="141"/>
      <c r="OBH17" s="142"/>
      <c r="OBI17" s="143"/>
      <c r="OBJ17" s="144"/>
      <c r="OBK17" s="145"/>
      <c r="OBL17" s="146"/>
      <c r="OBM17" s="147"/>
      <c r="OBN17" s="148"/>
      <c r="OBO17" s="140"/>
      <c r="OBP17" s="141"/>
      <c r="OBQ17" s="142"/>
      <c r="OBR17" s="143"/>
      <c r="OBS17" s="144"/>
      <c r="OBT17" s="145"/>
      <c r="OBU17" s="146"/>
      <c r="OBV17" s="147"/>
      <c r="OBW17" s="148"/>
      <c r="OBX17" s="140"/>
      <c r="OBY17" s="141"/>
      <c r="OBZ17" s="142"/>
      <c r="OCA17" s="143"/>
      <c r="OCB17" s="144"/>
      <c r="OCC17" s="145"/>
      <c r="OCD17" s="146"/>
      <c r="OCE17" s="147"/>
      <c r="OCF17" s="148"/>
      <c r="OCG17" s="140"/>
      <c r="OCH17" s="141"/>
      <c r="OCI17" s="142"/>
      <c r="OCJ17" s="143"/>
      <c r="OCK17" s="144"/>
      <c r="OCL17" s="145"/>
      <c r="OCM17" s="146"/>
      <c r="OCN17" s="147"/>
      <c r="OCO17" s="148"/>
      <c r="OCP17" s="140"/>
      <c r="OCQ17" s="141"/>
      <c r="OCR17" s="142"/>
      <c r="OCS17" s="143"/>
      <c r="OCT17" s="144"/>
      <c r="OCU17" s="145"/>
      <c r="OCV17" s="146"/>
      <c r="OCW17" s="147"/>
      <c r="OCX17" s="148"/>
      <c r="OCY17" s="140"/>
      <c r="OCZ17" s="141"/>
      <c r="ODA17" s="142"/>
      <c r="ODB17" s="143"/>
      <c r="ODC17" s="144"/>
      <c r="ODD17" s="145"/>
      <c r="ODE17" s="146"/>
      <c r="ODF17" s="147"/>
      <c r="ODG17" s="148"/>
      <c r="ODH17" s="140"/>
      <c r="ODI17" s="141"/>
      <c r="ODJ17" s="142"/>
      <c r="ODK17" s="143"/>
      <c r="ODL17" s="144"/>
      <c r="ODM17" s="145"/>
      <c r="ODN17" s="146"/>
      <c r="ODO17" s="147"/>
      <c r="ODP17" s="148"/>
      <c r="ODQ17" s="140"/>
      <c r="ODR17" s="141"/>
      <c r="ODS17" s="142"/>
      <c r="ODT17" s="143"/>
      <c r="ODU17" s="144"/>
      <c r="ODV17" s="145"/>
      <c r="ODW17" s="146"/>
      <c r="ODX17" s="147"/>
      <c r="ODY17" s="148"/>
      <c r="ODZ17" s="140"/>
      <c r="OEA17" s="141"/>
      <c r="OEB17" s="142"/>
      <c r="OEC17" s="143"/>
      <c r="OED17" s="144"/>
      <c r="OEE17" s="145"/>
      <c r="OEF17" s="146"/>
      <c r="OEG17" s="147"/>
      <c r="OEH17" s="148"/>
      <c r="OEI17" s="140"/>
      <c r="OEJ17" s="141"/>
      <c r="OEK17" s="142"/>
      <c r="OEL17" s="143"/>
      <c r="OEM17" s="144"/>
      <c r="OEN17" s="145"/>
      <c r="OEO17" s="146"/>
      <c r="OEP17" s="147"/>
      <c r="OEQ17" s="148"/>
      <c r="OER17" s="140"/>
      <c r="OES17" s="141"/>
      <c r="OET17" s="142"/>
      <c r="OEU17" s="143"/>
      <c r="OEV17" s="144"/>
      <c r="OEW17" s="145"/>
      <c r="OEX17" s="146"/>
      <c r="OEY17" s="147"/>
      <c r="OEZ17" s="148"/>
      <c r="OFA17" s="140"/>
      <c r="OFB17" s="141"/>
      <c r="OFC17" s="142"/>
      <c r="OFD17" s="143"/>
      <c r="OFE17" s="144"/>
      <c r="OFF17" s="145"/>
      <c r="OFG17" s="146"/>
      <c r="OFH17" s="147"/>
      <c r="OFI17" s="148"/>
      <c r="OFJ17" s="140"/>
      <c r="OFK17" s="141"/>
      <c r="OFL17" s="142"/>
      <c r="OFM17" s="143"/>
      <c r="OFN17" s="144"/>
      <c r="OFO17" s="145"/>
      <c r="OFP17" s="146"/>
      <c r="OFQ17" s="147"/>
      <c r="OFR17" s="148"/>
      <c r="OFS17" s="140"/>
      <c r="OFT17" s="141"/>
      <c r="OFU17" s="142"/>
      <c r="OFV17" s="143"/>
      <c r="OFW17" s="144"/>
      <c r="OFX17" s="145"/>
      <c r="OFY17" s="146"/>
      <c r="OFZ17" s="147"/>
      <c r="OGA17" s="148"/>
      <c r="OGB17" s="140"/>
      <c r="OGC17" s="141"/>
      <c r="OGD17" s="142"/>
      <c r="OGE17" s="143"/>
      <c r="OGF17" s="144"/>
      <c r="OGG17" s="145"/>
      <c r="OGH17" s="146"/>
      <c r="OGI17" s="147"/>
      <c r="OGJ17" s="148"/>
      <c r="OGK17" s="140"/>
      <c r="OGL17" s="141"/>
      <c r="OGM17" s="142"/>
      <c r="OGN17" s="143"/>
      <c r="OGO17" s="144"/>
      <c r="OGP17" s="145"/>
      <c r="OGQ17" s="146"/>
      <c r="OGR17" s="147"/>
      <c r="OGS17" s="148"/>
      <c r="OGT17" s="140"/>
      <c r="OGU17" s="141"/>
      <c r="OGV17" s="142"/>
      <c r="OGW17" s="143"/>
      <c r="OGX17" s="144"/>
      <c r="OGY17" s="145"/>
      <c r="OGZ17" s="146"/>
      <c r="OHA17" s="147"/>
      <c r="OHB17" s="148"/>
      <c r="OHC17" s="140"/>
      <c r="OHD17" s="141"/>
      <c r="OHE17" s="142"/>
      <c r="OHF17" s="143"/>
      <c r="OHG17" s="144"/>
      <c r="OHH17" s="145"/>
      <c r="OHI17" s="146"/>
      <c r="OHJ17" s="147"/>
      <c r="OHK17" s="148"/>
      <c r="OHL17" s="140"/>
      <c r="OHM17" s="141"/>
      <c r="OHN17" s="142"/>
      <c r="OHO17" s="143"/>
      <c r="OHP17" s="144"/>
      <c r="OHQ17" s="145"/>
      <c r="OHR17" s="146"/>
      <c r="OHS17" s="147"/>
      <c r="OHT17" s="148"/>
      <c r="OHU17" s="140"/>
      <c r="OHV17" s="141"/>
      <c r="OHW17" s="142"/>
      <c r="OHX17" s="143"/>
      <c r="OHY17" s="144"/>
      <c r="OHZ17" s="145"/>
      <c r="OIA17" s="146"/>
      <c r="OIB17" s="147"/>
      <c r="OIC17" s="148"/>
      <c r="OID17" s="140"/>
      <c r="OIE17" s="141"/>
      <c r="OIF17" s="142"/>
      <c r="OIG17" s="143"/>
      <c r="OIH17" s="144"/>
      <c r="OII17" s="145"/>
      <c r="OIJ17" s="146"/>
      <c r="OIK17" s="147"/>
      <c r="OIL17" s="148"/>
      <c r="OIM17" s="140"/>
      <c r="OIN17" s="141"/>
      <c r="OIO17" s="142"/>
      <c r="OIP17" s="143"/>
      <c r="OIQ17" s="144"/>
      <c r="OIR17" s="145"/>
      <c r="OIS17" s="146"/>
      <c r="OIT17" s="147"/>
      <c r="OIU17" s="148"/>
      <c r="OIV17" s="140"/>
      <c r="OIW17" s="141"/>
      <c r="OIX17" s="142"/>
      <c r="OIY17" s="143"/>
      <c r="OIZ17" s="144"/>
      <c r="OJA17" s="145"/>
      <c r="OJB17" s="146"/>
      <c r="OJC17" s="147"/>
      <c r="OJD17" s="148"/>
      <c r="OJE17" s="140"/>
      <c r="OJF17" s="141"/>
      <c r="OJG17" s="142"/>
      <c r="OJH17" s="143"/>
      <c r="OJI17" s="144"/>
      <c r="OJJ17" s="145"/>
      <c r="OJK17" s="146"/>
      <c r="OJL17" s="147"/>
      <c r="OJM17" s="148"/>
      <c r="OJN17" s="140"/>
      <c r="OJO17" s="141"/>
      <c r="OJP17" s="142"/>
      <c r="OJQ17" s="143"/>
      <c r="OJR17" s="144"/>
      <c r="OJS17" s="145"/>
      <c r="OJT17" s="146"/>
      <c r="OJU17" s="147"/>
      <c r="OJV17" s="148"/>
      <c r="OJW17" s="140"/>
      <c r="OJX17" s="141"/>
      <c r="OJY17" s="142"/>
      <c r="OJZ17" s="143"/>
      <c r="OKA17" s="144"/>
      <c r="OKB17" s="145"/>
      <c r="OKC17" s="146"/>
      <c r="OKD17" s="147"/>
      <c r="OKE17" s="148"/>
      <c r="OKF17" s="140"/>
      <c r="OKG17" s="141"/>
      <c r="OKH17" s="142"/>
      <c r="OKI17" s="143"/>
      <c r="OKJ17" s="144"/>
      <c r="OKK17" s="145"/>
      <c r="OKL17" s="146"/>
      <c r="OKM17" s="147"/>
      <c r="OKN17" s="148"/>
      <c r="OKO17" s="140"/>
      <c r="OKP17" s="141"/>
      <c r="OKQ17" s="142"/>
      <c r="OKR17" s="143"/>
      <c r="OKS17" s="144"/>
      <c r="OKT17" s="145"/>
      <c r="OKU17" s="146"/>
      <c r="OKV17" s="147"/>
      <c r="OKW17" s="148"/>
      <c r="OKX17" s="140"/>
      <c r="OKY17" s="141"/>
      <c r="OKZ17" s="142"/>
      <c r="OLA17" s="143"/>
      <c r="OLB17" s="144"/>
      <c r="OLC17" s="145"/>
      <c r="OLD17" s="146"/>
      <c r="OLE17" s="147"/>
      <c r="OLF17" s="148"/>
      <c r="OLG17" s="140"/>
      <c r="OLH17" s="141"/>
      <c r="OLI17" s="142"/>
      <c r="OLJ17" s="143"/>
      <c r="OLK17" s="144"/>
      <c r="OLL17" s="145"/>
      <c r="OLM17" s="146"/>
      <c r="OLN17" s="147"/>
      <c r="OLO17" s="148"/>
      <c r="OLP17" s="140"/>
      <c r="OLQ17" s="141"/>
      <c r="OLR17" s="142"/>
      <c r="OLS17" s="143"/>
      <c r="OLT17" s="144"/>
      <c r="OLU17" s="145"/>
      <c r="OLV17" s="146"/>
      <c r="OLW17" s="147"/>
      <c r="OLX17" s="148"/>
      <c r="OLY17" s="140"/>
      <c r="OLZ17" s="141"/>
      <c r="OMA17" s="142"/>
      <c r="OMB17" s="143"/>
      <c r="OMC17" s="144"/>
      <c r="OMD17" s="145"/>
      <c r="OME17" s="146"/>
      <c r="OMF17" s="147"/>
      <c r="OMG17" s="148"/>
      <c r="OMH17" s="140"/>
      <c r="OMI17" s="141"/>
      <c r="OMJ17" s="142"/>
      <c r="OMK17" s="143"/>
      <c r="OML17" s="144"/>
      <c r="OMM17" s="145"/>
      <c r="OMN17" s="146"/>
      <c r="OMO17" s="147"/>
      <c r="OMP17" s="148"/>
      <c r="OMQ17" s="140"/>
      <c r="OMR17" s="141"/>
      <c r="OMS17" s="142"/>
      <c r="OMT17" s="143"/>
      <c r="OMU17" s="144"/>
      <c r="OMV17" s="145"/>
      <c r="OMW17" s="146"/>
      <c r="OMX17" s="147"/>
      <c r="OMY17" s="148"/>
      <c r="OMZ17" s="140"/>
      <c r="ONA17" s="141"/>
      <c r="ONB17" s="142"/>
      <c r="ONC17" s="143"/>
      <c r="OND17" s="144"/>
      <c r="ONE17" s="145"/>
      <c r="ONF17" s="146"/>
      <c r="ONG17" s="147"/>
      <c r="ONH17" s="148"/>
      <c r="ONI17" s="140"/>
      <c r="ONJ17" s="141"/>
      <c r="ONK17" s="142"/>
      <c r="ONL17" s="143"/>
      <c r="ONM17" s="144"/>
      <c r="ONN17" s="145"/>
      <c r="ONO17" s="146"/>
      <c r="ONP17" s="147"/>
      <c r="ONQ17" s="148"/>
      <c r="ONR17" s="140"/>
      <c r="ONS17" s="141"/>
      <c r="ONT17" s="142"/>
      <c r="ONU17" s="143"/>
      <c r="ONV17" s="144"/>
      <c r="ONW17" s="145"/>
      <c r="ONX17" s="146"/>
      <c r="ONY17" s="147"/>
      <c r="ONZ17" s="148"/>
      <c r="OOA17" s="140"/>
      <c r="OOB17" s="141"/>
      <c r="OOC17" s="142"/>
      <c r="OOD17" s="143"/>
      <c r="OOE17" s="144"/>
      <c r="OOF17" s="145"/>
      <c r="OOG17" s="146"/>
      <c r="OOH17" s="147"/>
      <c r="OOI17" s="148"/>
      <c r="OOJ17" s="140"/>
      <c r="OOK17" s="141"/>
      <c r="OOL17" s="142"/>
      <c r="OOM17" s="143"/>
      <c r="OON17" s="144"/>
      <c r="OOO17" s="145"/>
      <c r="OOP17" s="146"/>
      <c r="OOQ17" s="147"/>
      <c r="OOR17" s="148"/>
      <c r="OOS17" s="140"/>
      <c r="OOT17" s="141"/>
      <c r="OOU17" s="142"/>
      <c r="OOV17" s="143"/>
      <c r="OOW17" s="144"/>
      <c r="OOX17" s="145"/>
      <c r="OOY17" s="146"/>
      <c r="OOZ17" s="147"/>
      <c r="OPA17" s="148"/>
      <c r="OPB17" s="140"/>
      <c r="OPC17" s="141"/>
      <c r="OPD17" s="142"/>
      <c r="OPE17" s="143"/>
      <c r="OPF17" s="144"/>
      <c r="OPG17" s="145"/>
      <c r="OPH17" s="146"/>
      <c r="OPI17" s="147"/>
      <c r="OPJ17" s="148"/>
      <c r="OPK17" s="140"/>
      <c r="OPL17" s="141"/>
      <c r="OPM17" s="142"/>
      <c r="OPN17" s="143"/>
      <c r="OPO17" s="144"/>
      <c r="OPP17" s="145"/>
      <c r="OPQ17" s="146"/>
      <c r="OPR17" s="147"/>
      <c r="OPS17" s="148"/>
      <c r="OPT17" s="140"/>
      <c r="OPU17" s="141"/>
      <c r="OPV17" s="142"/>
      <c r="OPW17" s="143"/>
      <c r="OPX17" s="144"/>
      <c r="OPY17" s="145"/>
      <c r="OPZ17" s="146"/>
      <c r="OQA17" s="147"/>
      <c r="OQB17" s="148"/>
      <c r="OQC17" s="140"/>
      <c r="OQD17" s="141"/>
      <c r="OQE17" s="142"/>
      <c r="OQF17" s="143"/>
      <c r="OQG17" s="144"/>
      <c r="OQH17" s="145"/>
      <c r="OQI17" s="146"/>
      <c r="OQJ17" s="147"/>
      <c r="OQK17" s="148"/>
      <c r="OQL17" s="140"/>
      <c r="OQM17" s="141"/>
      <c r="OQN17" s="142"/>
      <c r="OQO17" s="143"/>
      <c r="OQP17" s="144"/>
      <c r="OQQ17" s="145"/>
      <c r="OQR17" s="146"/>
      <c r="OQS17" s="147"/>
      <c r="OQT17" s="148"/>
      <c r="OQU17" s="140"/>
      <c r="OQV17" s="141"/>
      <c r="OQW17" s="142"/>
      <c r="OQX17" s="143"/>
      <c r="OQY17" s="144"/>
      <c r="OQZ17" s="145"/>
      <c r="ORA17" s="146"/>
      <c r="ORB17" s="147"/>
      <c r="ORC17" s="148"/>
      <c r="ORD17" s="140"/>
      <c r="ORE17" s="141"/>
      <c r="ORF17" s="142"/>
      <c r="ORG17" s="143"/>
      <c r="ORH17" s="144"/>
      <c r="ORI17" s="145"/>
      <c r="ORJ17" s="146"/>
      <c r="ORK17" s="147"/>
      <c r="ORL17" s="148"/>
      <c r="ORM17" s="140"/>
      <c r="ORN17" s="141"/>
      <c r="ORO17" s="142"/>
      <c r="ORP17" s="143"/>
      <c r="ORQ17" s="144"/>
      <c r="ORR17" s="145"/>
      <c r="ORS17" s="146"/>
      <c r="ORT17" s="147"/>
      <c r="ORU17" s="148"/>
      <c r="ORV17" s="140"/>
      <c r="ORW17" s="141"/>
      <c r="ORX17" s="142"/>
      <c r="ORY17" s="143"/>
      <c r="ORZ17" s="144"/>
      <c r="OSA17" s="145"/>
      <c r="OSB17" s="146"/>
      <c r="OSC17" s="147"/>
      <c r="OSD17" s="148"/>
      <c r="OSE17" s="140"/>
      <c r="OSF17" s="141"/>
      <c r="OSG17" s="142"/>
      <c r="OSH17" s="143"/>
      <c r="OSI17" s="144"/>
      <c r="OSJ17" s="145"/>
      <c r="OSK17" s="146"/>
      <c r="OSL17" s="147"/>
      <c r="OSM17" s="148"/>
      <c r="OSN17" s="140"/>
      <c r="OSO17" s="141"/>
      <c r="OSP17" s="142"/>
      <c r="OSQ17" s="143"/>
      <c r="OSR17" s="144"/>
      <c r="OSS17" s="145"/>
      <c r="OST17" s="146"/>
      <c r="OSU17" s="147"/>
      <c r="OSV17" s="148"/>
      <c r="OSW17" s="140"/>
      <c r="OSX17" s="141"/>
      <c r="OSY17" s="142"/>
      <c r="OSZ17" s="143"/>
      <c r="OTA17" s="144"/>
      <c r="OTB17" s="145"/>
      <c r="OTC17" s="146"/>
      <c r="OTD17" s="147"/>
      <c r="OTE17" s="148"/>
      <c r="OTF17" s="140"/>
      <c r="OTG17" s="141"/>
      <c r="OTH17" s="142"/>
      <c r="OTI17" s="143"/>
      <c r="OTJ17" s="144"/>
      <c r="OTK17" s="145"/>
      <c r="OTL17" s="146"/>
      <c r="OTM17" s="147"/>
      <c r="OTN17" s="148"/>
      <c r="OTO17" s="140"/>
      <c r="OTP17" s="141"/>
      <c r="OTQ17" s="142"/>
      <c r="OTR17" s="143"/>
      <c r="OTS17" s="144"/>
      <c r="OTT17" s="145"/>
      <c r="OTU17" s="146"/>
      <c r="OTV17" s="147"/>
      <c r="OTW17" s="148"/>
      <c r="OTX17" s="140"/>
      <c r="OTY17" s="141"/>
      <c r="OTZ17" s="142"/>
      <c r="OUA17" s="143"/>
      <c r="OUB17" s="144"/>
      <c r="OUC17" s="145"/>
      <c r="OUD17" s="146"/>
      <c r="OUE17" s="147"/>
      <c r="OUF17" s="148"/>
      <c r="OUG17" s="140"/>
      <c r="OUH17" s="141"/>
      <c r="OUI17" s="142"/>
      <c r="OUJ17" s="143"/>
      <c r="OUK17" s="144"/>
      <c r="OUL17" s="145"/>
      <c r="OUM17" s="146"/>
      <c r="OUN17" s="147"/>
      <c r="OUO17" s="148"/>
      <c r="OUP17" s="140"/>
      <c r="OUQ17" s="141"/>
      <c r="OUR17" s="142"/>
      <c r="OUS17" s="143"/>
      <c r="OUT17" s="144"/>
      <c r="OUU17" s="145"/>
      <c r="OUV17" s="146"/>
      <c r="OUW17" s="147"/>
      <c r="OUX17" s="148"/>
      <c r="OUY17" s="140"/>
      <c r="OUZ17" s="141"/>
      <c r="OVA17" s="142"/>
      <c r="OVB17" s="143"/>
      <c r="OVC17" s="144"/>
      <c r="OVD17" s="145"/>
      <c r="OVE17" s="146"/>
      <c r="OVF17" s="147"/>
      <c r="OVG17" s="148"/>
      <c r="OVH17" s="140"/>
      <c r="OVI17" s="141"/>
      <c r="OVJ17" s="142"/>
      <c r="OVK17" s="143"/>
      <c r="OVL17" s="144"/>
      <c r="OVM17" s="145"/>
      <c r="OVN17" s="146"/>
      <c r="OVO17" s="147"/>
      <c r="OVP17" s="148"/>
      <c r="OVQ17" s="140"/>
      <c r="OVR17" s="141"/>
      <c r="OVS17" s="142"/>
      <c r="OVT17" s="143"/>
      <c r="OVU17" s="144"/>
      <c r="OVV17" s="145"/>
      <c r="OVW17" s="146"/>
      <c r="OVX17" s="147"/>
      <c r="OVY17" s="148"/>
      <c r="OVZ17" s="140"/>
      <c r="OWA17" s="141"/>
      <c r="OWB17" s="142"/>
      <c r="OWC17" s="143"/>
      <c r="OWD17" s="144"/>
      <c r="OWE17" s="145"/>
      <c r="OWF17" s="146"/>
      <c r="OWG17" s="147"/>
      <c r="OWH17" s="148"/>
      <c r="OWI17" s="140"/>
      <c r="OWJ17" s="141"/>
      <c r="OWK17" s="142"/>
      <c r="OWL17" s="143"/>
      <c r="OWM17" s="144"/>
      <c r="OWN17" s="145"/>
      <c r="OWO17" s="146"/>
      <c r="OWP17" s="147"/>
      <c r="OWQ17" s="148"/>
      <c r="OWR17" s="140"/>
      <c r="OWS17" s="141"/>
      <c r="OWT17" s="142"/>
      <c r="OWU17" s="143"/>
      <c r="OWV17" s="144"/>
      <c r="OWW17" s="145"/>
      <c r="OWX17" s="146"/>
      <c r="OWY17" s="147"/>
      <c r="OWZ17" s="148"/>
      <c r="OXA17" s="140"/>
      <c r="OXB17" s="141"/>
      <c r="OXC17" s="142"/>
      <c r="OXD17" s="143"/>
      <c r="OXE17" s="144"/>
      <c r="OXF17" s="145"/>
      <c r="OXG17" s="146"/>
      <c r="OXH17" s="147"/>
      <c r="OXI17" s="148"/>
      <c r="OXJ17" s="140"/>
      <c r="OXK17" s="141"/>
      <c r="OXL17" s="142"/>
      <c r="OXM17" s="143"/>
      <c r="OXN17" s="144"/>
      <c r="OXO17" s="145"/>
      <c r="OXP17" s="146"/>
      <c r="OXQ17" s="147"/>
      <c r="OXR17" s="148"/>
      <c r="OXS17" s="140"/>
      <c r="OXT17" s="141"/>
      <c r="OXU17" s="142"/>
      <c r="OXV17" s="143"/>
      <c r="OXW17" s="144"/>
      <c r="OXX17" s="145"/>
      <c r="OXY17" s="146"/>
      <c r="OXZ17" s="147"/>
      <c r="OYA17" s="148"/>
      <c r="OYB17" s="140"/>
      <c r="OYC17" s="141"/>
      <c r="OYD17" s="142"/>
      <c r="OYE17" s="143"/>
      <c r="OYF17" s="144"/>
      <c r="OYG17" s="145"/>
      <c r="OYH17" s="146"/>
      <c r="OYI17" s="147"/>
      <c r="OYJ17" s="148"/>
      <c r="OYK17" s="140"/>
      <c r="OYL17" s="141"/>
      <c r="OYM17" s="142"/>
      <c r="OYN17" s="143"/>
      <c r="OYO17" s="144"/>
      <c r="OYP17" s="145"/>
      <c r="OYQ17" s="146"/>
      <c r="OYR17" s="147"/>
      <c r="OYS17" s="148"/>
      <c r="OYT17" s="140"/>
      <c r="OYU17" s="141"/>
      <c r="OYV17" s="142"/>
      <c r="OYW17" s="143"/>
      <c r="OYX17" s="144"/>
      <c r="OYY17" s="145"/>
      <c r="OYZ17" s="146"/>
      <c r="OZA17" s="147"/>
      <c r="OZB17" s="148"/>
      <c r="OZC17" s="140"/>
      <c r="OZD17" s="141"/>
      <c r="OZE17" s="142"/>
      <c r="OZF17" s="143"/>
      <c r="OZG17" s="144"/>
      <c r="OZH17" s="145"/>
      <c r="OZI17" s="146"/>
      <c r="OZJ17" s="147"/>
      <c r="OZK17" s="148"/>
      <c r="OZL17" s="140"/>
      <c r="OZM17" s="141"/>
      <c r="OZN17" s="142"/>
      <c r="OZO17" s="143"/>
      <c r="OZP17" s="144"/>
      <c r="OZQ17" s="145"/>
      <c r="OZR17" s="146"/>
      <c r="OZS17" s="147"/>
      <c r="OZT17" s="148"/>
      <c r="OZU17" s="140"/>
      <c r="OZV17" s="141"/>
      <c r="OZW17" s="142"/>
      <c r="OZX17" s="143"/>
      <c r="OZY17" s="144"/>
      <c r="OZZ17" s="145"/>
      <c r="PAA17" s="146"/>
      <c r="PAB17" s="147"/>
      <c r="PAC17" s="148"/>
      <c r="PAD17" s="140"/>
      <c r="PAE17" s="141"/>
      <c r="PAF17" s="142"/>
      <c r="PAG17" s="143"/>
      <c r="PAH17" s="144"/>
      <c r="PAI17" s="145"/>
      <c r="PAJ17" s="146"/>
      <c r="PAK17" s="147"/>
      <c r="PAL17" s="148"/>
      <c r="PAM17" s="140"/>
      <c r="PAN17" s="141"/>
      <c r="PAO17" s="142"/>
      <c r="PAP17" s="143"/>
      <c r="PAQ17" s="144"/>
      <c r="PAR17" s="145"/>
      <c r="PAS17" s="146"/>
      <c r="PAT17" s="147"/>
      <c r="PAU17" s="148"/>
      <c r="PAV17" s="140"/>
      <c r="PAW17" s="141"/>
      <c r="PAX17" s="142"/>
      <c r="PAY17" s="143"/>
      <c r="PAZ17" s="144"/>
      <c r="PBA17" s="145"/>
      <c r="PBB17" s="146"/>
      <c r="PBC17" s="147"/>
      <c r="PBD17" s="148"/>
      <c r="PBE17" s="140"/>
      <c r="PBF17" s="141"/>
      <c r="PBG17" s="142"/>
      <c r="PBH17" s="143"/>
      <c r="PBI17" s="144"/>
      <c r="PBJ17" s="145"/>
      <c r="PBK17" s="146"/>
      <c r="PBL17" s="147"/>
      <c r="PBM17" s="148"/>
      <c r="PBN17" s="140"/>
      <c r="PBO17" s="141"/>
      <c r="PBP17" s="142"/>
      <c r="PBQ17" s="143"/>
      <c r="PBR17" s="144"/>
      <c r="PBS17" s="145"/>
      <c r="PBT17" s="146"/>
      <c r="PBU17" s="147"/>
      <c r="PBV17" s="148"/>
      <c r="PBW17" s="140"/>
      <c r="PBX17" s="141"/>
      <c r="PBY17" s="142"/>
      <c r="PBZ17" s="143"/>
      <c r="PCA17" s="144"/>
      <c r="PCB17" s="145"/>
      <c r="PCC17" s="146"/>
      <c r="PCD17" s="147"/>
      <c r="PCE17" s="148"/>
      <c r="PCF17" s="140"/>
      <c r="PCG17" s="141"/>
      <c r="PCH17" s="142"/>
      <c r="PCI17" s="143"/>
      <c r="PCJ17" s="144"/>
      <c r="PCK17" s="145"/>
      <c r="PCL17" s="146"/>
      <c r="PCM17" s="147"/>
      <c r="PCN17" s="148"/>
      <c r="PCO17" s="140"/>
      <c r="PCP17" s="141"/>
      <c r="PCQ17" s="142"/>
      <c r="PCR17" s="143"/>
      <c r="PCS17" s="144"/>
      <c r="PCT17" s="145"/>
      <c r="PCU17" s="146"/>
      <c r="PCV17" s="147"/>
      <c r="PCW17" s="148"/>
      <c r="PCX17" s="140"/>
      <c r="PCY17" s="141"/>
      <c r="PCZ17" s="142"/>
      <c r="PDA17" s="143"/>
      <c r="PDB17" s="144"/>
      <c r="PDC17" s="145"/>
      <c r="PDD17" s="146"/>
      <c r="PDE17" s="147"/>
      <c r="PDF17" s="148"/>
      <c r="PDG17" s="140"/>
      <c r="PDH17" s="141"/>
      <c r="PDI17" s="142"/>
      <c r="PDJ17" s="143"/>
      <c r="PDK17" s="144"/>
      <c r="PDL17" s="145"/>
      <c r="PDM17" s="146"/>
      <c r="PDN17" s="147"/>
      <c r="PDO17" s="148"/>
      <c r="PDP17" s="140"/>
      <c r="PDQ17" s="141"/>
      <c r="PDR17" s="142"/>
      <c r="PDS17" s="143"/>
      <c r="PDT17" s="144"/>
      <c r="PDU17" s="145"/>
      <c r="PDV17" s="146"/>
      <c r="PDW17" s="147"/>
      <c r="PDX17" s="148"/>
      <c r="PDY17" s="140"/>
      <c r="PDZ17" s="141"/>
      <c r="PEA17" s="142"/>
      <c r="PEB17" s="143"/>
      <c r="PEC17" s="144"/>
      <c r="PED17" s="145"/>
      <c r="PEE17" s="146"/>
      <c r="PEF17" s="147"/>
      <c r="PEG17" s="148"/>
      <c r="PEH17" s="140"/>
      <c r="PEI17" s="141"/>
      <c r="PEJ17" s="142"/>
      <c r="PEK17" s="143"/>
      <c r="PEL17" s="144"/>
      <c r="PEM17" s="145"/>
      <c r="PEN17" s="146"/>
      <c r="PEO17" s="147"/>
      <c r="PEP17" s="148"/>
      <c r="PEQ17" s="140"/>
      <c r="PER17" s="141"/>
      <c r="PES17" s="142"/>
      <c r="PET17" s="143"/>
      <c r="PEU17" s="144"/>
      <c r="PEV17" s="145"/>
      <c r="PEW17" s="146"/>
      <c r="PEX17" s="147"/>
      <c r="PEY17" s="148"/>
      <c r="PEZ17" s="140"/>
      <c r="PFA17" s="141"/>
      <c r="PFB17" s="142"/>
      <c r="PFC17" s="143"/>
      <c r="PFD17" s="144"/>
      <c r="PFE17" s="145"/>
      <c r="PFF17" s="146"/>
      <c r="PFG17" s="147"/>
      <c r="PFH17" s="148"/>
      <c r="PFI17" s="140"/>
      <c r="PFJ17" s="141"/>
      <c r="PFK17" s="142"/>
      <c r="PFL17" s="143"/>
      <c r="PFM17" s="144"/>
      <c r="PFN17" s="145"/>
      <c r="PFO17" s="146"/>
      <c r="PFP17" s="147"/>
      <c r="PFQ17" s="148"/>
      <c r="PFR17" s="140"/>
      <c r="PFS17" s="141"/>
      <c r="PFT17" s="142"/>
      <c r="PFU17" s="143"/>
      <c r="PFV17" s="144"/>
      <c r="PFW17" s="145"/>
      <c r="PFX17" s="146"/>
      <c r="PFY17" s="147"/>
      <c r="PFZ17" s="148"/>
      <c r="PGA17" s="140"/>
      <c r="PGB17" s="141"/>
      <c r="PGC17" s="142"/>
      <c r="PGD17" s="143"/>
      <c r="PGE17" s="144"/>
      <c r="PGF17" s="145"/>
      <c r="PGG17" s="146"/>
      <c r="PGH17" s="147"/>
      <c r="PGI17" s="148"/>
      <c r="PGJ17" s="140"/>
      <c r="PGK17" s="141"/>
      <c r="PGL17" s="142"/>
      <c r="PGM17" s="143"/>
      <c r="PGN17" s="144"/>
      <c r="PGO17" s="145"/>
      <c r="PGP17" s="146"/>
      <c r="PGQ17" s="147"/>
      <c r="PGR17" s="148"/>
      <c r="PGS17" s="140"/>
      <c r="PGT17" s="141"/>
      <c r="PGU17" s="142"/>
      <c r="PGV17" s="143"/>
      <c r="PGW17" s="144"/>
      <c r="PGX17" s="145"/>
      <c r="PGY17" s="146"/>
      <c r="PGZ17" s="147"/>
      <c r="PHA17" s="148"/>
      <c r="PHB17" s="140"/>
      <c r="PHC17" s="141"/>
      <c r="PHD17" s="142"/>
      <c r="PHE17" s="143"/>
      <c r="PHF17" s="144"/>
      <c r="PHG17" s="145"/>
      <c r="PHH17" s="146"/>
      <c r="PHI17" s="147"/>
      <c r="PHJ17" s="148"/>
      <c r="PHK17" s="140"/>
      <c r="PHL17" s="141"/>
      <c r="PHM17" s="142"/>
      <c r="PHN17" s="143"/>
      <c r="PHO17" s="144"/>
      <c r="PHP17" s="145"/>
      <c r="PHQ17" s="146"/>
      <c r="PHR17" s="147"/>
      <c r="PHS17" s="148"/>
      <c r="PHT17" s="140"/>
      <c r="PHU17" s="141"/>
      <c r="PHV17" s="142"/>
      <c r="PHW17" s="143"/>
      <c r="PHX17" s="144"/>
      <c r="PHY17" s="145"/>
      <c r="PHZ17" s="146"/>
      <c r="PIA17" s="147"/>
      <c r="PIB17" s="148"/>
      <c r="PIC17" s="140"/>
      <c r="PID17" s="141"/>
      <c r="PIE17" s="142"/>
      <c r="PIF17" s="143"/>
      <c r="PIG17" s="144"/>
      <c r="PIH17" s="145"/>
      <c r="PII17" s="146"/>
      <c r="PIJ17" s="147"/>
      <c r="PIK17" s="148"/>
      <c r="PIL17" s="140"/>
      <c r="PIM17" s="141"/>
      <c r="PIN17" s="142"/>
      <c r="PIO17" s="143"/>
      <c r="PIP17" s="144"/>
      <c r="PIQ17" s="145"/>
      <c r="PIR17" s="146"/>
      <c r="PIS17" s="147"/>
      <c r="PIT17" s="148"/>
      <c r="PIU17" s="140"/>
      <c r="PIV17" s="141"/>
      <c r="PIW17" s="142"/>
      <c r="PIX17" s="143"/>
      <c r="PIY17" s="144"/>
      <c r="PIZ17" s="145"/>
      <c r="PJA17" s="146"/>
      <c r="PJB17" s="147"/>
      <c r="PJC17" s="148"/>
      <c r="PJD17" s="140"/>
      <c r="PJE17" s="141"/>
      <c r="PJF17" s="142"/>
      <c r="PJG17" s="143"/>
      <c r="PJH17" s="144"/>
      <c r="PJI17" s="145"/>
      <c r="PJJ17" s="146"/>
      <c r="PJK17" s="147"/>
      <c r="PJL17" s="148"/>
      <c r="PJM17" s="140"/>
      <c r="PJN17" s="141"/>
      <c r="PJO17" s="142"/>
      <c r="PJP17" s="143"/>
      <c r="PJQ17" s="144"/>
      <c r="PJR17" s="145"/>
      <c r="PJS17" s="146"/>
      <c r="PJT17" s="147"/>
      <c r="PJU17" s="148"/>
      <c r="PJV17" s="140"/>
      <c r="PJW17" s="141"/>
      <c r="PJX17" s="142"/>
      <c r="PJY17" s="143"/>
      <c r="PJZ17" s="144"/>
      <c r="PKA17" s="145"/>
      <c r="PKB17" s="146"/>
      <c r="PKC17" s="147"/>
      <c r="PKD17" s="148"/>
      <c r="PKE17" s="140"/>
      <c r="PKF17" s="141"/>
      <c r="PKG17" s="142"/>
      <c r="PKH17" s="143"/>
      <c r="PKI17" s="144"/>
      <c r="PKJ17" s="145"/>
      <c r="PKK17" s="146"/>
      <c r="PKL17" s="147"/>
      <c r="PKM17" s="148"/>
      <c r="PKN17" s="140"/>
      <c r="PKO17" s="141"/>
      <c r="PKP17" s="142"/>
      <c r="PKQ17" s="143"/>
      <c r="PKR17" s="144"/>
      <c r="PKS17" s="145"/>
      <c r="PKT17" s="146"/>
      <c r="PKU17" s="147"/>
      <c r="PKV17" s="148"/>
      <c r="PKW17" s="140"/>
      <c r="PKX17" s="141"/>
      <c r="PKY17" s="142"/>
      <c r="PKZ17" s="143"/>
      <c r="PLA17" s="144"/>
      <c r="PLB17" s="145"/>
      <c r="PLC17" s="146"/>
      <c r="PLD17" s="147"/>
      <c r="PLE17" s="148"/>
      <c r="PLF17" s="140"/>
      <c r="PLG17" s="141"/>
      <c r="PLH17" s="142"/>
      <c r="PLI17" s="143"/>
      <c r="PLJ17" s="144"/>
      <c r="PLK17" s="145"/>
      <c r="PLL17" s="146"/>
      <c r="PLM17" s="147"/>
      <c r="PLN17" s="148"/>
      <c r="PLO17" s="140"/>
      <c r="PLP17" s="141"/>
      <c r="PLQ17" s="142"/>
      <c r="PLR17" s="143"/>
      <c r="PLS17" s="144"/>
      <c r="PLT17" s="145"/>
      <c r="PLU17" s="146"/>
      <c r="PLV17" s="147"/>
      <c r="PLW17" s="148"/>
      <c r="PLX17" s="140"/>
      <c r="PLY17" s="141"/>
      <c r="PLZ17" s="142"/>
      <c r="PMA17" s="143"/>
      <c r="PMB17" s="144"/>
      <c r="PMC17" s="145"/>
      <c r="PMD17" s="146"/>
      <c r="PME17" s="147"/>
      <c r="PMF17" s="148"/>
      <c r="PMG17" s="140"/>
      <c r="PMH17" s="141"/>
      <c r="PMI17" s="142"/>
      <c r="PMJ17" s="143"/>
      <c r="PMK17" s="144"/>
      <c r="PML17" s="145"/>
      <c r="PMM17" s="146"/>
      <c r="PMN17" s="147"/>
      <c r="PMO17" s="148"/>
      <c r="PMP17" s="140"/>
      <c r="PMQ17" s="141"/>
      <c r="PMR17" s="142"/>
      <c r="PMS17" s="143"/>
      <c r="PMT17" s="144"/>
      <c r="PMU17" s="145"/>
      <c r="PMV17" s="146"/>
      <c r="PMW17" s="147"/>
      <c r="PMX17" s="148"/>
      <c r="PMY17" s="140"/>
      <c r="PMZ17" s="141"/>
      <c r="PNA17" s="142"/>
      <c r="PNB17" s="143"/>
      <c r="PNC17" s="144"/>
      <c r="PND17" s="145"/>
      <c r="PNE17" s="146"/>
      <c r="PNF17" s="147"/>
      <c r="PNG17" s="148"/>
      <c r="PNH17" s="140"/>
      <c r="PNI17" s="141"/>
      <c r="PNJ17" s="142"/>
      <c r="PNK17" s="143"/>
      <c r="PNL17" s="144"/>
      <c r="PNM17" s="145"/>
      <c r="PNN17" s="146"/>
      <c r="PNO17" s="147"/>
      <c r="PNP17" s="148"/>
      <c r="PNQ17" s="140"/>
      <c r="PNR17" s="141"/>
      <c r="PNS17" s="142"/>
      <c r="PNT17" s="143"/>
      <c r="PNU17" s="144"/>
      <c r="PNV17" s="145"/>
      <c r="PNW17" s="146"/>
      <c r="PNX17" s="147"/>
      <c r="PNY17" s="148"/>
      <c r="PNZ17" s="140"/>
      <c r="POA17" s="141"/>
      <c r="POB17" s="142"/>
      <c r="POC17" s="143"/>
      <c r="POD17" s="144"/>
      <c r="POE17" s="145"/>
      <c r="POF17" s="146"/>
      <c r="POG17" s="147"/>
      <c r="POH17" s="148"/>
      <c r="POI17" s="140"/>
      <c r="POJ17" s="141"/>
      <c r="POK17" s="142"/>
      <c r="POL17" s="143"/>
      <c r="POM17" s="144"/>
      <c r="PON17" s="145"/>
      <c r="POO17" s="146"/>
      <c r="POP17" s="147"/>
      <c r="POQ17" s="148"/>
      <c r="POR17" s="140"/>
      <c r="POS17" s="141"/>
      <c r="POT17" s="142"/>
      <c r="POU17" s="143"/>
      <c r="POV17" s="144"/>
      <c r="POW17" s="145"/>
      <c r="POX17" s="146"/>
      <c r="POY17" s="147"/>
      <c r="POZ17" s="148"/>
      <c r="PPA17" s="140"/>
      <c r="PPB17" s="141"/>
      <c r="PPC17" s="142"/>
      <c r="PPD17" s="143"/>
      <c r="PPE17" s="144"/>
      <c r="PPF17" s="145"/>
      <c r="PPG17" s="146"/>
      <c r="PPH17" s="147"/>
      <c r="PPI17" s="148"/>
      <c r="PPJ17" s="140"/>
      <c r="PPK17" s="141"/>
      <c r="PPL17" s="142"/>
      <c r="PPM17" s="143"/>
      <c r="PPN17" s="144"/>
      <c r="PPO17" s="145"/>
      <c r="PPP17" s="146"/>
      <c r="PPQ17" s="147"/>
      <c r="PPR17" s="148"/>
      <c r="PPS17" s="140"/>
      <c r="PPT17" s="141"/>
      <c r="PPU17" s="142"/>
      <c r="PPV17" s="143"/>
      <c r="PPW17" s="144"/>
      <c r="PPX17" s="145"/>
      <c r="PPY17" s="146"/>
      <c r="PPZ17" s="147"/>
      <c r="PQA17" s="148"/>
      <c r="PQB17" s="140"/>
      <c r="PQC17" s="141"/>
      <c r="PQD17" s="142"/>
      <c r="PQE17" s="143"/>
      <c r="PQF17" s="144"/>
      <c r="PQG17" s="145"/>
      <c r="PQH17" s="146"/>
      <c r="PQI17" s="147"/>
      <c r="PQJ17" s="148"/>
      <c r="PQK17" s="140"/>
      <c r="PQL17" s="141"/>
      <c r="PQM17" s="142"/>
      <c r="PQN17" s="143"/>
      <c r="PQO17" s="144"/>
      <c r="PQP17" s="145"/>
      <c r="PQQ17" s="146"/>
      <c r="PQR17" s="147"/>
      <c r="PQS17" s="148"/>
      <c r="PQT17" s="140"/>
      <c r="PQU17" s="141"/>
      <c r="PQV17" s="142"/>
      <c r="PQW17" s="143"/>
      <c r="PQX17" s="144"/>
      <c r="PQY17" s="145"/>
      <c r="PQZ17" s="146"/>
      <c r="PRA17" s="147"/>
      <c r="PRB17" s="148"/>
      <c r="PRC17" s="140"/>
      <c r="PRD17" s="141"/>
      <c r="PRE17" s="142"/>
      <c r="PRF17" s="143"/>
      <c r="PRG17" s="144"/>
      <c r="PRH17" s="145"/>
      <c r="PRI17" s="146"/>
      <c r="PRJ17" s="147"/>
      <c r="PRK17" s="148"/>
      <c r="PRL17" s="140"/>
      <c r="PRM17" s="141"/>
      <c r="PRN17" s="142"/>
      <c r="PRO17" s="143"/>
      <c r="PRP17" s="144"/>
      <c r="PRQ17" s="145"/>
      <c r="PRR17" s="146"/>
      <c r="PRS17" s="147"/>
      <c r="PRT17" s="148"/>
      <c r="PRU17" s="140"/>
      <c r="PRV17" s="141"/>
      <c r="PRW17" s="142"/>
      <c r="PRX17" s="143"/>
      <c r="PRY17" s="144"/>
      <c r="PRZ17" s="145"/>
      <c r="PSA17" s="146"/>
      <c r="PSB17" s="147"/>
      <c r="PSC17" s="148"/>
      <c r="PSD17" s="140"/>
      <c r="PSE17" s="141"/>
      <c r="PSF17" s="142"/>
      <c r="PSG17" s="143"/>
      <c r="PSH17" s="144"/>
      <c r="PSI17" s="145"/>
      <c r="PSJ17" s="146"/>
      <c r="PSK17" s="147"/>
      <c r="PSL17" s="148"/>
      <c r="PSM17" s="140"/>
      <c r="PSN17" s="141"/>
      <c r="PSO17" s="142"/>
      <c r="PSP17" s="143"/>
      <c r="PSQ17" s="144"/>
      <c r="PSR17" s="145"/>
      <c r="PSS17" s="146"/>
      <c r="PST17" s="147"/>
      <c r="PSU17" s="148"/>
      <c r="PSV17" s="140"/>
      <c r="PSW17" s="141"/>
      <c r="PSX17" s="142"/>
      <c r="PSY17" s="143"/>
      <c r="PSZ17" s="144"/>
      <c r="PTA17" s="145"/>
      <c r="PTB17" s="146"/>
      <c r="PTC17" s="147"/>
      <c r="PTD17" s="148"/>
      <c r="PTE17" s="140"/>
      <c r="PTF17" s="141"/>
      <c r="PTG17" s="142"/>
      <c r="PTH17" s="143"/>
      <c r="PTI17" s="144"/>
      <c r="PTJ17" s="145"/>
      <c r="PTK17" s="146"/>
      <c r="PTL17" s="147"/>
      <c r="PTM17" s="148"/>
      <c r="PTN17" s="140"/>
      <c r="PTO17" s="141"/>
      <c r="PTP17" s="142"/>
      <c r="PTQ17" s="143"/>
      <c r="PTR17" s="144"/>
      <c r="PTS17" s="145"/>
      <c r="PTT17" s="146"/>
      <c r="PTU17" s="147"/>
      <c r="PTV17" s="148"/>
      <c r="PTW17" s="140"/>
      <c r="PTX17" s="141"/>
      <c r="PTY17" s="142"/>
      <c r="PTZ17" s="143"/>
      <c r="PUA17" s="144"/>
      <c r="PUB17" s="145"/>
      <c r="PUC17" s="146"/>
      <c r="PUD17" s="147"/>
      <c r="PUE17" s="148"/>
      <c r="PUF17" s="140"/>
      <c r="PUG17" s="141"/>
      <c r="PUH17" s="142"/>
      <c r="PUI17" s="143"/>
      <c r="PUJ17" s="144"/>
      <c r="PUK17" s="145"/>
      <c r="PUL17" s="146"/>
      <c r="PUM17" s="147"/>
      <c r="PUN17" s="148"/>
      <c r="PUO17" s="140"/>
      <c r="PUP17" s="141"/>
      <c r="PUQ17" s="142"/>
      <c r="PUR17" s="143"/>
      <c r="PUS17" s="144"/>
      <c r="PUT17" s="145"/>
      <c r="PUU17" s="146"/>
      <c r="PUV17" s="147"/>
      <c r="PUW17" s="148"/>
      <c r="PUX17" s="140"/>
      <c r="PUY17" s="141"/>
      <c r="PUZ17" s="142"/>
      <c r="PVA17" s="143"/>
      <c r="PVB17" s="144"/>
      <c r="PVC17" s="145"/>
      <c r="PVD17" s="146"/>
      <c r="PVE17" s="147"/>
      <c r="PVF17" s="148"/>
      <c r="PVG17" s="140"/>
      <c r="PVH17" s="141"/>
      <c r="PVI17" s="142"/>
      <c r="PVJ17" s="143"/>
      <c r="PVK17" s="144"/>
      <c r="PVL17" s="145"/>
      <c r="PVM17" s="146"/>
      <c r="PVN17" s="147"/>
      <c r="PVO17" s="148"/>
      <c r="PVP17" s="140"/>
      <c r="PVQ17" s="141"/>
      <c r="PVR17" s="142"/>
      <c r="PVS17" s="143"/>
      <c r="PVT17" s="144"/>
      <c r="PVU17" s="145"/>
      <c r="PVV17" s="146"/>
      <c r="PVW17" s="147"/>
      <c r="PVX17" s="148"/>
      <c r="PVY17" s="140"/>
      <c r="PVZ17" s="141"/>
      <c r="PWA17" s="142"/>
      <c r="PWB17" s="143"/>
      <c r="PWC17" s="144"/>
      <c r="PWD17" s="145"/>
      <c r="PWE17" s="146"/>
      <c r="PWF17" s="147"/>
      <c r="PWG17" s="148"/>
      <c r="PWH17" s="140"/>
      <c r="PWI17" s="141"/>
      <c r="PWJ17" s="142"/>
      <c r="PWK17" s="143"/>
      <c r="PWL17" s="144"/>
      <c r="PWM17" s="145"/>
      <c r="PWN17" s="146"/>
      <c r="PWO17" s="147"/>
      <c r="PWP17" s="148"/>
      <c r="PWQ17" s="140"/>
      <c r="PWR17" s="141"/>
      <c r="PWS17" s="142"/>
      <c r="PWT17" s="143"/>
      <c r="PWU17" s="144"/>
      <c r="PWV17" s="145"/>
      <c r="PWW17" s="146"/>
      <c r="PWX17" s="147"/>
      <c r="PWY17" s="148"/>
      <c r="PWZ17" s="140"/>
      <c r="PXA17" s="141"/>
      <c r="PXB17" s="142"/>
      <c r="PXC17" s="143"/>
      <c r="PXD17" s="144"/>
      <c r="PXE17" s="145"/>
      <c r="PXF17" s="146"/>
      <c r="PXG17" s="147"/>
      <c r="PXH17" s="148"/>
      <c r="PXI17" s="140"/>
      <c r="PXJ17" s="141"/>
      <c r="PXK17" s="142"/>
      <c r="PXL17" s="143"/>
      <c r="PXM17" s="144"/>
      <c r="PXN17" s="145"/>
      <c r="PXO17" s="146"/>
      <c r="PXP17" s="147"/>
      <c r="PXQ17" s="148"/>
      <c r="PXR17" s="140"/>
      <c r="PXS17" s="141"/>
      <c r="PXT17" s="142"/>
      <c r="PXU17" s="143"/>
      <c r="PXV17" s="144"/>
      <c r="PXW17" s="145"/>
      <c r="PXX17" s="146"/>
      <c r="PXY17" s="147"/>
      <c r="PXZ17" s="148"/>
      <c r="PYA17" s="140"/>
      <c r="PYB17" s="141"/>
      <c r="PYC17" s="142"/>
      <c r="PYD17" s="143"/>
      <c r="PYE17" s="144"/>
      <c r="PYF17" s="145"/>
      <c r="PYG17" s="146"/>
      <c r="PYH17" s="147"/>
      <c r="PYI17" s="148"/>
      <c r="PYJ17" s="140"/>
      <c r="PYK17" s="141"/>
      <c r="PYL17" s="142"/>
      <c r="PYM17" s="143"/>
      <c r="PYN17" s="144"/>
      <c r="PYO17" s="145"/>
      <c r="PYP17" s="146"/>
      <c r="PYQ17" s="147"/>
      <c r="PYR17" s="148"/>
      <c r="PYS17" s="140"/>
      <c r="PYT17" s="141"/>
      <c r="PYU17" s="142"/>
      <c r="PYV17" s="143"/>
      <c r="PYW17" s="144"/>
      <c r="PYX17" s="145"/>
      <c r="PYY17" s="146"/>
      <c r="PYZ17" s="147"/>
      <c r="PZA17" s="148"/>
      <c r="PZB17" s="140"/>
      <c r="PZC17" s="141"/>
      <c r="PZD17" s="142"/>
      <c r="PZE17" s="143"/>
      <c r="PZF17" s="144"/>
      <c r="PZG17" s="145"/>
      <c r="PZH17" s="146"/>
      <c r="PZI17" s="147"/>
      <c r="PZJ17" s="148"/>
      <c r="PZK17" s="140"/>
      <c r="PZL17" s="141"/>
      <c r="PZM17" s="142"/>
      <c r="PZN17" s="143"/>
      <c r="PZO17" s="144"/>
      <c r="PZP17" s="145"/>
      <c r="PZQ17" s="146"/>
      <c r="PZR17" s="147"/>
      <c r="PZS17" s="148"/>
      <c r="PZT17" s="140"/>
      <c r="PZU17" s="141"/>
      <c r="PZV17" s="142"/>
      <c r="PZW17" s="143"/>
      <c r="PZX17" s="144"/>
      <c r="PZY17" s="145"/>
      <c r="PZZ17" s="146"/>
      <c r="QAA17" s="147"/>
      <c r="QAB17" s="148"/>
      <c r="QAC17" s="140"/>
      <c r="QAD17" s="141"/>
      <c r="QAE17" s="142"/>
      <c r="QAF17" s="143"/>
      <c r="QAG17" s="144"/>
      <c r="QAH17" s="145"/>
      <c r="QAI17" s="146"/>
      <c r="QAJ17" s="147"/>
      <c r="QAK17" s="148"/>
      <c r="QAL17" s="140"/>
      <c r="QAM17" s="141"/>
      <c r="QAN17" s="142"/>
      <c r="QAO17" s="143"/>
      <c r="QAP17" s="144"/>
      <c r="QAQ17" s="145"/>
      <c r="QAR17" s="146"/>
      <c r="QAS17" s="147"/>
      <c r="QAT17" s="148"/>
      <c r="QAU17" s="140"/>
      <c r="QAV17" s="141"/>
      <c r="QAW17" s="142"/>
      <c r="QAX17" s="143"/>
      <c r="QAY17" s="144"/>
      <c r="QAZ17" s="145"/>
      <c r="QBA17" s="146"/>
      <c r="QBB17" s="147"/>
      <c r="QBC17" s="148"/>
      <c r="QBD17" s="140"/>
      <c r="QBE17" s="141"/>
      <c r="QBF17" s="142"/>
      <c r="QBG17" s="143"/>
      <c r="QBH17" s="144"/>
      <c r="QBI17" s="145"/>
      <c r="QBJ17" s="146"/>
      <c r="QBK17" s="147"/>
      <c r="QBL17" s="148"/>
      <c r="QBM17" s="140"/>
      <c r="QBN17" s="141"/>
      <c r="QBO17" s="142"/>
      <c r="QBP17" s="143"/>
      <c r="QBQ17" s="144"/>
      <c r="QBR17" s="145"/>
      <c r="QBS17" s="146"/>
      <c r="QBT17" s="147"/>
      <c r="QBU17" s="148"/>
      <c r="QBV17" s="140"/>
      <c r="QBW17" s="141"/>
      <c r="QBX17" s="142"/>
      <c r="QBY17" s="143"/>
      <c r="QBZ17" s="144"/>
      <c r="QCA17" s="145"/>
      <c r="QCB17" s="146"/>
      <c r="QCC17" s="147"/>
      <c r="QCD17" s="148"/>
      <c r="QCE17" s="140"/>
      <c r="QCF17" s="141"/>
      <c r="QCG17" s="142"/>
      <c r="QCH17" s="143"/>
      <c r="QCI17" s="144"/>
      <c r="QCJ17" s="145"/>
      <c r="QCK17" s="146"/>
      <c r="QCL17" s="147"/>
      <c r="QCM17" s="148"/>
      <c r="QCN17" s="140"/>
      <c r="QCO17" s="141"/>
      <c r="QCP17" s="142"/>
      <c r="QCQ17" s="143"/>
      <c r="QCR17" s="144"/>
      <c r="QCS17" s="145"/>
      <c r="QCT17" s="146"/>
      <c r="QCU17" s="147"/>
      <c r="QCV17" s="148"/>
      <c r="QCW17" s="140"/>
      <c r="QCX17" s="141"/>
      <c r="QCY17" s="142"/>
      <c r="QCZ17" s="143"/>
      <c r="QDA17" s="144"/>
      <c r="QDB17" s="145"/>
      <c r="QDC17" s="146"/>
      <c r="QDD17" s="147"/>
      <c r="QDE17" s="148"/>
      <c r="QDF17" s="140"/>
      <c r="QDG17" s="141"/>
      <c r="QDH17" s="142"/>
      <c r="QDI17" s="143"/>
      <c r="QDJ17" s="144"/>
      <c r="QDK17" s="145"/>
      <c r="QDL17" s="146"/>
      <c r="QDM17" s="147"/>
      <c r="QDN17" s="148"/>
      <c r="QDO17" s="140"/>
      <c r="QDP17" s="141"/>
      <c r="QDQ17" s="142"/>
      <c r="QDR17" s="143"/>
      <c r="QDS17" s="144"/>
      <c r="QDT17" s="145"/>
      <c r="QDU17" s="146"/>
      <c r="QDV17" s="147"/>
      <c r="QDW17" s="148"/>
      <c r="QDX17" s="140"/>
      <c r="QDY17" s="141"/>
      <c r="QDZ17" s="142"/>
      <c r="QEA17" s="143"/>
      <c r="QEB17" s="144"/>
      <c r="QEC17" s="145"/>
      <c r="QED17" s="146"/>
      <c r="QEE17" s="147"/>
      <c r="QEF17" s="148"/>
      <c r="QEG17" s="140"/>
      <c r="QEH17" s="141"/>
      <c r="QEI17" s="142"/>
      <c r="QEJ17" s="143"/>
      <c r="QEK17" s="144"/>
      <c r="QEL17" s="145"/>
      <c r="QEM17" s="146"/>
      <c r="QEN17" s="147"/>
      <c r="QEO17" s="148"/>
      <c r="QEP17" s="140"/>
      <c r="QEQ17" s="141"/>
      <c r="QER17" s="142"/>
      <c r="QES17" s="143"/>
      <c r="QET17" s="144"/>
      <c r="QEU17" s="145"/>
      <c r="QEV17" s="146"/>
      <c r="QEW17" s="147"/>
      <c r="QEX17" s="148"/>
      <c r="QEY17" s="140"/>
      <c r="QEZ17" s="141"/>
      <c r="QFA17" s="142"/>
      <c r="QFB17" s="143"/>
      <c r="QFC17" s="144"/>
      <c r="QFD17" s="145"/>
      <c r="QFE17" s="146"/>
      <c r="QFF17" s="147"/>
      <c r="QFG17" s="148"/>
      <c r="QFH17" s="140"/>
      <c r="QFI17" s="141"/>
      <c r="QFJ17" s="142"/>
      <c r="QFK17" s="143"/>
      <c r="QFL17" s="144"/>
      <c r="QFM17" s="145"/>
      <c r="QFN17" s="146"/>
      <c r="QFO17" s="147"/>
      <c r="QFP17" s="148"/>
      <c r="QFQ17" s="140"/>
      <c r="QFR17" s="141"/>
      <c r="QFS17" s="142"/>
      <c r="QFT17" s="143"/>
      <c r="QFU17" s="144"/>
      <c r="QFV17" s="145"/>
      <c r="QFW17" s="146"/>
      <c r="QFX17" s="147"/>
      <c r="QFY17" s="148"/>
      <c r="QFZ17" s="140"/>
      <c r="QGA17" s="141"/>
      <c r="QGB17" s="142"/>
      <c r="QGC17" s="143"/>
      <c r="QGD17" s="144"/>
      <c r="QGE17" s="145"/>
      <c r="QGF17" s="146"/>
      <c r="QGG17" s="147"/>
      <c r="QGH17" s="148"/>
      <c r="QGI17" s="140"/>
      <c r="QGJ17" s="141"/>
      <c r="QGK17" s="142"/>
      <c r="QGL17" s="143"/>
      <c r="QGM17" s="144"/>
      <c r="QGN17" s="145"/>
      <c r="QGO17" s="146"/>
      <c r="QGP17" s="147"/>
      <c r="QGQ17" s="148"/>
      <c r="QGR17" s="140"/>
      <c r="QGS17" s="141"/>
      <c r="QGT17" s="142"/>
      <c r="QGU17" s="143"/>
      <c r="QGV17" s="144"/>
      <c r="QGW17" s="145"/>
      <c r="QGX17" s="146"/>
      <c r="QGY17" s="147"/>
      <c r="QGZ17" s="148"/>
      <c r="QHA17" s="140"/>
      <c r="QHB17" s="141"/>
      <c r="QHC17" s="142"/>
      <c r="QHD17" s="143"/>
      <c r="QHE17" s="144"/>
      <c r="QHF17" s="145"/>
      <c r="QHG17" s="146"/>
      <c r="QHH17" s="147"/>
      <c r="QHI17" s="148"/>
      <c r="QHJ17" s="140"/>
      <c r="QHK17" s="141"/>
      <c r="QHL17" s="142"/>
      <c r="QHM17" s="143"/>
      <c r="QHN17" s="144"/>
      <c r="QHO17" s="145"/>
      <c r="QHP17" s="146"/>
      <c r="QHQ17" s="147"/>
      <c r="QHR17" s="148"/>
      <c r="QHS17" s="140"/>
      <c r="QHT17" s="141"/>
      <c r="QHU17" s="142"/>
      <c r="QHV17" s="143"/>
      <c r="QHW17" s="144"/>
      <c r="QHX17" s="145"/>
      <c r="QHY17" s="146"/>
      <c r="QHZ17" s="147"/>
      <c r="QIA17" s="148"/>
      <c r="QIB17" s="140"/>
      <c r="QIC17" s="141"/>
      <c r="QID17" s="142"/>
      <c r="QIE17" s="143"/>
      <c r="QIF17" s="144"/>
      <c r="QIG17" s="145"/>
      <c r="QIH17" s="146"/>
      <c r="QII17" s="147"/>
      <c r="QIJ17" s="148"/>
      <c r="QIK17" s="140"/>
      <c r="QIL17" s="141"/>
      <c r="QIM17" s="142"/>
      <c r="QIN17" s="143"/>
      <c r="QIO17" s="144"/>
      <c r="QIP17" s="145"/>
      <c r="QIQ17" s="146"/>
      <c r="QIR17" s="147"/>
      <c r="QIS17" s="148"/>
      <c r="QIT17" s="140"/>
      <c r="QIU17" s="141"/>
      <c r="QIV17" s="142"/>
      <c r="QIW17" s="143"/>
      <c r="QIX17" s="144"/>
      <c r="QIY17" s="145"/>
      <c r="QIZ17" s="146"/>
      <c r="QJA17" s="147"/>
      <c r="QJB17" s="148"/>
      <c r="QJC17" s="140"/>
      <c r="QJD17" s="141"/>
      <c r="QJE17" s="142"/>
      <c r="QJF17" s="143"/>
      <c r="QJG17" s="144"/>
      <c r="QJH17" s="145"/>
      <c r="QJI17" s="146"/>
      <c r="QJJ17" s="147"/>
      <c r="QJK17" s="148"/>
      <c r="QJL17" s="140"/>
      <c r="QJM17" s="141"/>
      <c r="QJN17" s="142"/>
      <c r="QJO17" s="143"/>
      <c r="QJP17" s="144"/>
      <c r="QJQ17" s="145"/>
      <c r="QJR17" s="146"/>
      <c r="QJS17" s="147"/>
      <c r="QJT17" s="148"/>
      <c r="QJU17" s="140"/>
      <c r="QJV17" s="141"/>
      <c r="QJW17" s="142"/>
      <c r="QJX17" s="143"/>
      <c r="QJY17" s="144"/>
      <c r="QJZ17" s="145"/>
      <c r="QKA17" s="146"/>
      <c r="QKB17" s="147"/>
      <c r="QKC17" s="148"/>
      <c r="QKD17" s="140"/>
      <c r="QKE17" s="141"/>
      <c r="QKF17" s="142"/>
      <c r="QKG17" s="143"/>
      <c r="QKH17" s="144"/>
      <c r="QKI17" s="145"/>
      <c r="QKJ17" s="146"/>
      <c r="QKK17" s="147"/>
      <c r="QKL17" s="148"/>
      <c r="QKM17" s="140"/>
      <c r="QKN17" s="141"/>
      <c r="QKO17" s="142"/>
      <c r="QKP17" s="143"/>
      <c r="QKQ17" s="144"/>
      <c r="QKR17" s="145"/>
      <c r="QKS17" s="146"/>
      <c r="QKT17" s="147"/>
      <c r="QKU17" s="148"/>
      <c r="QKV17" s="140"/>
      <c r="QKW17" s="141"/>
      <c r="QKX17" s="142"/>
      <c r="QKY17" s="143"/>
      <c r="QKZ17" s="144"/>
      <c r="QLA17" s="145"/>
      <c r="QLB17" s="146"/>
      <c r="QLC17" s="147"/>
      <c r="QLD17" s="148"/>
      <c r="QLE17" s="140"/>
      <c r="QLF17" s="141"/>
      <c r="QLG17" s="142"/>
      <c r="QLH17" s="143"/>
      <c r="QLI17" s="144"/>
      <c r="QLJ17" s="145"/>
      <c r="QLK17" s="146"/>
      <c r="QLL17" s="147"/>
      <c r="QLM17" s="148"/>
      <c r="QLN17" s="140"/>
      <c r="QLO17" s="141"/>
      <c r="QLP17" s="142"/>
      <c r="QLQ17" s="143"/>
      <c r="QLR17" s="144"/>
      <c r="QLS17" s="145"/>
      <c r="QLT17" s="146"/>
      <c r="QLU17" s="147"/>
      <c r="QLV17" s="148"/>
      <c r="QLW17" s="140"/>
      <c r="QLX17" s="141"/>
      <c r="QLY17" s="142"/>
      <c r="QLZ17" s="143"/>
      <c r="QMA17" s="144"/>
      <c r="QMB17" s="145"/>
      <c r="QMC17" s="146"/>
      <c r="QMD17" s="147"/>
      <c r="QME17" s="148"/>
      <c r="QMF17" s="140"/>
      <c r="QMG17" s="141"/>
      <c r="QMH17" s="142"/>
      <c r="QMI17" s="143"/>
      <c r="QMJ17" s="144"/>
      <c r="QMK17" s="145"/>
      <c r="QML17" s="146"/>
      <c r="QMM17" s="147"/>
      <c r="QMN17" s="148"/>
      <c r="QMO17" s="140"/>
      <c r="QMP17" s="141"/>
      <c r="QMQ17" s="142"/>
      <c r="QMR17" s="143"/>
      <c r="QMS17" s="144"/>
      <c r="QMT17" s="145"/>
      <c r="QMU17" s="146"/>
      <c r="QMV17" s="147"/>
      <c r="QMW17" s="148"/>
      <c r="QMX17" s="140"/>
      <c r="QMY17" s="141"/>
      <c r="QMZ17" s="142"/>
      <c r="QNA17" s="143"/>
      <c r="QNB17" s="144"/>
      <c r="QNC17" s="145"/>
      <c r="QND17" s="146"/>
      <c r="QNE17" s="147"/>
      <c r="QNF17" s="148"/>
      <c r="QNG17" s="140"/>
      <c r="QNH17" s="141"/>
      <c r="QNI17" s="142"/>
      <c r="QNJ17" s="143"/>
      <c r="QNK17" s="144"/>
      <c r="QNL17" s="145"/>
      <c r="QNM17" s="146"/>
      <c r="QNN17" s="147"/>
      <c r="QNO17" s="148"/>
      <c r="QNP17" s="140"/>
      <c r="QNQ17" s="141"/>
      <c r="QNR17" s="142"/>
      <c r="QNS17" s="143"/>
      <c r="QNT17" s="144"/>
      <c r="QNU17" s="145"/>
      <c r="QNV17" s="146"/>
      <c r="QNW17" s="147"/>
      <c r="QNX17" s="148"/>
      <c r="QNY17" s="140"/>
      <c r="QNZ17" s="141"/>
      <c r="QOA17" s="142"/>
      <c r="QOB17" s="143"/>
      <c r="QOC17" s="144"/>
      <c r="QOD17" s="145"/>
      <c r="QOE17" s="146"/>
      <c r="QOF17" s="147"/>
      <c r="QOG17" s="148"/>
      <c r="QOH17" s="140"/>
      <c r="QOI17" s="141"/>
      <c r="QOJ17" s="142"/>
      <c r="QOK17" s="143"/>
      <c r="QOL17" s="144"/>
      <c r="QOM17" s="145"/>
      <c r="QON17" s="146"/>
      <c r="QOO17" s="147"/>
      <c r="QOP17" s="148"/>
      <c r="QOQ17" s="140"/>
      <c r="QOR17" s="141"/>
      <c r="QOS17" s="142"/>
      <c r="QOT17" s="143"/>
      <c r="QOU17" s="144"/>
      <c r="QOV17" s="145"/>
      <c r="QOW17" s="146"/>
      <c r="QOX17" s="147"/>
      <c r="QOY17" s="148"/>
      <c r="QOZ17" s="140"/>
      <c r="QPA17" s="141"/>
      <c r="QPB17" s="142"/>
      <c r="QPC17" s="143"/>
      <c r="QPD17" s="144"/>
      <c r="QPE17" s="145"/>
      <c r="QPF17" s="146"/>
      <c r="QPG17" s="147"/>
      <c r="QPH17" s="148"/>
      <c r="QPI17" s="140"/>
      <c r="QPJ17" s="141"/>
      <c r="QPK17" s="142"/>
      <c r="QPL17" s="143"/>
      <c r="QPM17" s="144"/>
      <c r="QPN17" s="145"/>
      <c r="QPO17" s="146"/>
      <c r="QPP17" s="147"/>
      <c r="QPQ17" s="148"/>
      <c r="QPR17" s="140"/>
      <c r="QPS17" s="141"/>
      <c r="QPT17" s="142"/>
      <c r="QPU17" s="143"/>
      <c r="QPV17" s="144"/>
      <c r="QPW17" s="145"/>
      <c r="QPX17" s="146"/>
      <c r="QPY17" s="147"/>
      <c r="QPZ17" s="148"/>
      <c r="QQA17" s="140"/>
      <c r="QQB17" s="141"/>
      <c r="QQC17" s="142"/>
      <c r="QQD17" s="143"/>
      <c r="QQE17" s="144"/>
      <c r="QQF17" s="145"/>
      <c r="QQG17" s="146"/>
      <c r="QQH17" s="147"/>
      <c r="QQI17" s="148"/>
      <c r="QQJ17" s="140"/>
      <c r="QQK17" s="141"/>
      <c r="QQL17" s="142"/>
      <c r="QQM17" s="143"/>
      <c r="QQN17" s="144"/>
      <c r="QQO17" s="145"/>
      <c r="QQP17" s="146"/>
      <c r="QQQ17" s="147"/>
      <c r="QQR17" s="148"/>
      <c r="QQS17" s="140"/>
      <c r="QQT17" s="141"/>
      <c r="QQU17" s="142"/>
      <c r="QQV17" s="143"/>
      <c r="QQW17" s="144"/>
      <c r="QQX17" s="145"/>
      <c r="QQY17" s="146"/>
      <c r="QQZ17" s="147"/>
      <c r="QRA17" s="148"/>
      <c r="QRB17" s="140"/>
      <c r="QRC17" s="141"/>
      <c r="QRD17" s="142"/>
      <c r="QRE17" s="143"/>
      <c r="QRF17" s="144"/>
      <c r="QRG17" s="145"/>
      <c r="QRH17" s="146"/>
      <c r="QRI17" s="147"/>
      <c r="QRJ17" s="148"/>
      <c r="QRK17" s="140"/>
      <c r="QRL17" s="141"/>
      <c r="QRM17" s="142"/>
      <c r="QRN17" s="143"/>
      <c r="QRO17" s="144"/>
      <c r="QRP17" s="145"/>
      <c r="QRQ17" s="146"/>
      <c r="QRR17" s="147"/>
      <c r="QRS17" s="148"/>
      <c r="QRT17" s="140"/>
      <c r="QRU17" s="141"/>
      <c r="QRV17" s="142"/>
      <c r="QRW17" s="143"/>
      <c r="QRX17" s="144"/>
      <c r="QRY17" s="145"/>
      <c r="QRZ17" s="146"/>
      <c r="QSA17" s="147"/>
      <c r="QSB17" s="148"/>
      <c r="QSC17" s="140"/>
      <c r="QSD17" s="141"/>
      <c r="QSE17" s="142"/>
      <c r="QSF17" s="143"/>
      <c r="QSG17" s="144"/>
      <c r="QSH17" s="145"/>
      <c r="QSI17" s="146"/>
      <c r="QSJ17" s="147"/>
      <c r="QSK17" s="148"/>
      <c r="QSL17" s="140"/>
      <c r="QSM17" s="141"/>
      <c r="QSN17" s="142"/>
      <c r="QSO17" s="143"/>
      <c r="QSP17" s="144"/>
      <c r="QSQ17" s="145"/>
      <c r="QSR17" s="146"/>
      <c r="QSS17" s="147"/>
      <c r="QST17" s="148"/>
      <c r="QSU17" s="140"/>
      <c r="QSV17" s="141"/>
      <c r="QSW17" s="142"/>
      <c r="QSX17" s="143"/>
      <c r="QSY17" s="144"/>
      <c r="QSZ17" s="145"/>
      <c r="QTA17" s="146"/>
      <c r="QTB17" s="147"/>
      <c r="QTC17" s="148"/>
      <c r="QTD17" s="140"/>
      <c r="QTE17" s="141"/>
      <c r="QTF17" s="142"/>
      <c r="QTG17" s="143"/>
      <c r="QTH17" s="144"/>
      <c r="QTI17" s="145"/>
      <c r="QTJ17" s="146"/>
      <c r="QTK17" s="147"/>
      <c r="QTL17" s="148"/>
      <c r="QTM17" s="140"/>
      <c r="QTN17" s="141"/>
      <c r="QTO17" s="142"/>
      <c r="QTP17" s="143"/>
      <c r="QTQ17" s="144"/>
      <c r="QTR17" s="145"/>
      <c r="QTS17" s="146"/>
      <c r="QTT17" s="147"/>
      <c r="QTU17" s="148"/>
      <c r="QTV17" s="140"/>
      <c r="QTW17" s="141"/>
      <c r="QTX17" s="142"/>
      <c r="QTY17" s="143"/>
      <c r="QTZ17" s="144"/>
      <c r="QUA17" s="145"/>
      <c r="QUB17" s="146"/>
      <c r="QUC17" s="147"/>
      <c r="QUD17" s="148"/>
      <c r="QUE17" s="140"/>
      <c r="QUF17" s="141"/>
      <c r="QUG17" s="142"/>
      <c r="QUH17" s="143"/>
      <c r="QUI17" s="144"/>
      <c r="QUJ17" s="145"/>
      <c r="QUK17" s="146"/>
      <c r="QUL17" s="147"/>
      <c r="QUM17" s="148"/>
      <c r="QUN17" s="140"/>
      <c r="QUO17" s="141"/>
      <c r="QUP17" s="142"/>
      <c r="QUQ17" s="143"/>
      <c r="QUR17" s="144"/>
      <c r="QUS17" s="145"/>
      <c r="QUT17" s="146"/>
      <c r="QUU17" s="147"/>
      <c r="QUV17" s="148"/>
      <c r="QUW17" s="140"/>
      <c r="QUX17" s="141"/>
      <c r="QUY17" s="142"/>
      <c r="QUZ17" s="143"/>
      <c r="QVA17" s="144"/>
      <c r="QVB17" s="145"/>
      <c r="QVC17" s="146"/>
      <c r="QVD17" s="147"/>
      <c r="QVE17" s="148"/>
      <c r="QVF17" s="140"/>
      <c r="QVG17" s="141"/>
      <c r="QVH17" s="142"/>
      <c r="QVI17" s="143"/>
      <c r="QVJ17" s="144"/>
      <c r="QVK17" s="145"/>
      <c r="QVL17" s="146"/>
      <c r="QVM17" s="147"/>
      <c r="QVN17" s="148"/>
      <c r="QVO17" s="140"/>
      <c r="QVP17" s="141"/>
      <c r="QVQ17" s="142"/>
      <c r="QVR17" s="143"/>
      <c r="QVS17" s="144"/>
      <c r="QVT17" s="145"/>
      <c r="QVU17" s="146"/>
      <c r="QVV17" s="147"/>
      <c r="QVW17" s="148"/>
      <c r="QVX17" s="140"/>
      <c r="QVY17" s="141"/>
      <c r="QVZ17" s="142"/>
      <c r="QWA17" s="143"/>
      <c r="QWB17" s="144"/>
      <c r="QWC17" s="145"/>
      <c r="QWD17" s="146"/>
      <c r="QWE17" s="147"/>
      <c r="QWF17" s="148"/>
      <c r="QWG17" s="140"/>
      <c r="QWH17" s="141"/>
      <c r="QWI17" s="142"/>
      <c r="QWJ17" s="143"/>
      <c r="QWK17" s="144"/>
      <c r="QWL17" s="145"/>
      <c r="QWM17" s="146"/>
      <c r="QWN17" s="147"/>
      <c r="QWO17" s="148"/>
      <c r="QWP17" s="140"/>
      <c r="QWQ17" s="141"/>
      <c r="QWR17" s="142"/>
      <c r="QWS17" s="143"/>
      <c r="QWT17" s="144"/>
      <c r="QWU17" s="145"/>
      <c r="QWV17" s="146"/>
      <c r="QWW17" s="147"/>
      <c r="QWX17" s="148"/>
      <c r="QWY17" s="140"/>
      <c r="QWZ17" s="141"/>
      <c r="QXA17" s="142"/>
      <c r="QXB17" s="143"/>
      <c r="QXC17" s="144"/>
      <c r="QXD17" s="145"/>
      <c r="QXE17" s="146"/>
      <c r="QXF17" s="147"/>
      <c r="QXG17" s="148"/>
      <c r="QXH17" s="140"/>
      <c r="QXI17" s="141"/>
      <c r="QXJ17" s="142"/>
      <c r="QXK17" s="143"/>
      <c r="QXL17" s="144"/>
      <c r="QXM17" s="145"/>
      <c r="QXN17" s="146"/>
      <c r="QXO17" s="147"/>
      <c r="QXP17" s="148"/>
      <c r="QXQ17" s="140"/>
      <c r="QXR17" s="141"/>
      <c r="QXS17" s="142"/>
      <c r="QXT17" s="143"/>
      <c r="QXU17" s="144"/>
      <c r="QXV17" s="145"/>
      <c r="QXW17" s="146"/>
      <c r="QXX17" s="147"/>
      <c r="QXY17" s="148"/>
      <c r="QXZ17" s="140"/>
      <c r="QYA17" s="141"/>
      <c r="QYB17" s="142"/>
      <c r="QYC17" s="143"/>
      <c r="QYD17" s="144"/>
      <c r="QYE17" s="145"/>
      <c r="QYF17" s="146"/>
      <c r="QYG17" s="147"/>
      <c r="QYH17" s="148"/>
      <c r="QYI17" s="140"/>
      <c r="QYJ17" s="141"/>
      <c r="QYK17" s="142"/>
      <c r="QYL17" s="143"/>
      <c r="QYM17" s="144"/>
      <c r="QYN17" s="145"/>
      <c r="QYO17" s="146"/>
      <c r="QYP17" s="147"/>
      <c r="QYQ17" s="148"/>
      <c r="QYR17" s="140"/>
      <c r="QYS17" s="141"/>
      <c r="QYT17" s="142"/>
      <c r="QYU17" s="143"/>
      <c r="QYV17" s="144"/>
      <c r="QYW17" s="145"/>
      <c r="QYX17" s="146"/>
      <c r="QYY17" s="147"/>
      <c r="QYZ17" s="148"/>
      <c r="QZA17" s="140"/>
      <c r="QZB17" s="141"/>
      <c r="QZC17" s="142"/>
      <c r="QZD17" s="143"/>
      <c r="QZE17" s="144"/>
      <c r="QZF17" s="145"/>
      <c r="QZG17" s="146"/>
      <c r="QZH17" s="147"/>
      <c r="QZI17" s="148"/>
      <c r="QZJ17" s="140"/>
      <c r="QZK17" s="141"/>
      <c r="QZL17" s="142"/>
      <c r="QZM17" s="143"/>
      <c r="QZN17" s="144"/>
      <c r="QZO17" s="145"/>
      <c r="QZP17" s="146"/>
      <c r="QZQ17" s="147"/>
      <c r="QZR17" s="148"/>
      <c r="QZS17" s="140"/>
      <c r="QZT17" s="141"/>
      <c r="QZU17" s="142"/>
      <c r="QZV17" s="143"/>
      <c r="QZW17" s="144"/>
      <c r="QZX17" s="145"/>
      <c r="QZY17" s="146"/>
      <c r="QZZ17" s="147"/>
      <c r="RAA17" s="148"/>
      <c r="RAB17" s="140"/>
      <c r="RAC17" s="141"/>
      <c r="RAD17" s="142"/>
      <c r="RAE17" s="143"/>
      <c r="RAF17" s="144"/>
      <c r="RAG17" s="145"/>
      <c r="RAH17" s="146"/>
      <c r="RAI17" s="147"/>
      <c r="RAJ17" s="148"/>
      <c r="RAK17" s="140"/>
      <c r="RAL17" s="141"/>
      <c r="RAM17" s="142"/>
      <c r="RAN17" s="143"/>
      <c r="RAO17" s="144"/>
      <c r="RAP17" s="145"/>
      <c r="RAQ17" s="146"/>
      <c r="RAR17" s="147"/>
      <c r="RAS17" s="148"/>
      <c r="RAT17" s="140"/>
      <c r="RAU17" s="141"/>
      <c r="RAV17" s="142"/>
      <c r="RAW17" s="143"/>
      <c r="RAX17" s="144"/>
      <c r="RAY17" s="145"/>
      <c r="RAZ17" s="146"/>
      <c r="RBA17" s="147"/>
      <c r="RBB17" s="148"/>
      <c r="RBC17" s="140"/>
      <c r="RBD17" s="141"/>
      <c r="RBE17" s="142"/>
      <c r="RBF17" s="143"/>
      <c r="RBG17" s="144"/>
      <c r="RBH17" s="145"/>
      <c r="RBI17" s="146"/>
      <c r="RBJ17" s="147"/>
      <c r="RBK17" s="148"/>
      <c r="RBL17" s="140"/>
      <c r="RBM17" s="141"/>
      <c r="RBN17" s="142"/>
      <c r="RBO17" s="143"/>
      <c r="RBP17" s="144"/>
      <c r="RBQ17" s="145"/>
      <c r="RBR17" s="146"/>
      <c r="RBS17" s="147"/>
      <c r="RBT17" s="148"/>
      <c r="RBU17" s="140"/>
      <c r="RBV17" s="141"/>
      <c r="RBW17" s="142"/>
      <c r="RBX17" s="143"/>
      <c r="RBY17" s="144"/>
      <c r="RBZ17" s="145"/>
      <c r="RCA17" s="146"/>
      <c r="RCB17" s="147"/>
      <c r="RCC17" s="148"/>
      <c r="RCD17" s="140"/>
      <c r="RCE17" s="141"/>
      <c r="RCF17" s="142"/>
      <c r="RCG17" s="143"/>
      <c r="RCH17" s="144"/>
      <c r="RCI17" s="145"/>
      <c r="RCJ17" s="146"/>
      <c r="RCK17" s="147"/>
      <c r="RCL17" s="148"/>
      <c r="RCM17" s="140"/>
      <c r="RCN17" s="141"/>
      <c r="RCO17" s="142"/>
      <c r="RCP17" s="143"/>
      <c r="RCQ17" s="144"/>
      <c r="RCR17" s="145"/>
      <c r="RCS17" s="146"/>
      <c r="RCT17" s="147"/>
      <c r="RCU17" s="148"/>
      <c r="RCV17" s="140"/>
      <c r="RCW17" s="141"/>
      <c r="RCX17" s="142"/>
      <c r="RCY17" s="143"/>
      <c r="RCZ17" s="144"/>
      <c r="RDA17" s="145"/>
      <c r="RDB17" s="146"/>
      <c r="RDC17" s="147"/>
      <c r="RDD17" s="148"/>
      <c r="RDE17" s="140"/>
      <c r="RDF17" s="141"/>
      <c r="RDG17" s="142"/>
      <c r="RDH17" s="143"/>
      <c r="RDI17" s="144"/>
      <c r="RDJ17" s="145"/>
      <c r="RDK17" s="146"/>
      <c r="RDL17" s="147"/>
      <c r="RDM17" s="148"/>
      <c r="RDN17" s="140"/>
      <c r="RDO17" s="141"/>
      <c r="RDP17" s="142"/>
      <c r="RDQ17" s="143"/>
      <c r="RDR17" s="144"/>
      <c r="RDS17" s="145"/>
      <c r="RDT17" s="146"/>
      <c r="RDU17" s="147"/>
      <c r="RDV17" s="148"/>
      <c r="RDW17" s="140"/>
      <c r="RDX17" s="141"/>
      <c r="RDY17" s="142"/>
      <c r="RDZ17" s="143"/>
      <c r="REA17" s="144"/>
      <c r="REB17" s="145"/>
      <c r="REC17" s="146"/>
      <c r="RED17" s="147"/>
      <c r="REE17" s="148"/>
      <c r="REF17" s="140"/>
      <c r="REG17" s="141"/>
      <c r="REH17" s="142"/>
      <c r="REI17" s="143"/>
      <c r="REJ17" s="144"/>
      <c r="REK17" s="145"/>
      <c r="REL17" s="146"/>
      <c r="REM17" s="147"/>
      <c r="REN17" s="148"/>
      <c r="REO17" s="140"/>
      <c r="REP17" s="141"/>
      <c r="REQ17" s="142"/>
      <c r="RER17" s="143"/>
      <c r="RES17" s="144"/>
      <c r="RET17" s="145"/>
      <c r="REU17" s="146"/>
      <c r="REV17" s="147"/>
      <c r="REW17" s="148"/>
      <c r="REX17" s="140"/>
      <c r="REY17" s="141"/>
      <c r="REZ17" s="142"/>
      <c r="RFA17" s="143"/>
      <c r="RFB17" s="144"/>
      <c r="RFC17" s="145"/>
      <c r="RFD17" s="146"/>
      <c r="RFE17" s="147"/>
      <c r="RFF17" s="148"/>
      <c r="RFG17" s="140"/>
      <c r="RFH17" s="141"/>
      <c r="RFI17" s="142"/>
      <c r="RFJ17" s="143"/>
      <c r="RFK17" s="144"/>
      <c r="RFL17" s="145"/>
      <c r="RFM17" s="146"/>
      <c r="RFN17" s="147"/>
      <c r="RFO17" s="148"/>
      <c r="RFP17" s="140"/>
      <c r="RFQ17" s="141"/>
      <c r="RFR17" s="142"/>
      <c r="RFS17" s="143"/>
      <c r="RFT17" s="144"/>
      <c r="RFU17" s="145"/>
      <c r="RFV17" s="146"/>
      <c r="RFW17" s="147"/>
      <c r="RFX17" s="148"/>
      <c r="RFY17" s="140"/>
      <c r="RFZ17" s="141"/>
      <c r="RGA17" s="142"/>
      <c r="RGB17" s="143"/>
      <c r="RGC17" s="144"/>
      <c r="RGD17" s="145"/>
      <c r="RGE17" s="146"/>
      <c r="RGF17" s="147"/>
      <c r="RGG17" s="148"/>
      <c r="RGH17" s="140"/>
      <c r="RGI17" s="141"/>
      <c r="RGJ17" s="142"/>
      <c r="RGK17" s="143"/>
      <c r="RGL17" s="144"/>
      <c r="RGM17" s="145"/>
      <c r="RGN17" s="146"/>
      <c r="RGO17" s="147"/>
      <c r="RGP17" s="148"/>
      <c r="RGQ17" s="140"/>
      <c r="RGR17" s="141"/>
      <c r="RGS17" s="142"/>
      <c r="RGT17" s="143"/>
      <c r="RGU17" s="144"/>
      <c r="RGV17" s="145"/>
      <c r="RGW17" s="146"/>
      <c r="RGX17" s="147"/>
      <c r="RGY17" s="148"/>
      <c r="RGZ17" s="140"/>
      <c r="RHA17" s="141"/>
      <c r="RHB17" s="142"/>
      <c r="RHC17" s="143"/>
      <c r="RHD17" s="144"/>
      <c r="RHE17" s="145"/>
      <c r="RHF17" s="146"/>
      <c r="RHG17" s="147"/>
      <c r="RHH17" s="148"/>
      <c r="RHI17" s="140"/>
      <c r="RHJ17" s="141"/>
      <c r="RHK17" s="142"/>
      <c r="RHL17" s="143"/>
      <c r="RHM17" s="144"/>
      <c r="RHN17" s="145"/>
      <c r="RHO17" s="146"/>
      <c r="RHP17" s="147"/>
      <c r="RHQ17" s="148"/>
      <c r="RHR17" s="140"/>
      <c r="RHS17" s="141"/>
      <c r="RHT17" s="142"/>
      <c r="RHU17" s="143"/>
      <c r="RHV17" s="144"/>
      <c r="RHW17" s="145"/>
      <c r="RHX17" s="146"/>
      <c r="RHY17" s="147"/>
      <c r="RHZ17" s="148"/>
      <c r="RIA17" s="140"/>
      <c r="RIB17" s="141"/>
      <c r="RIC17" s="142"/>
      <c r="RID17" s="143"/>
      <c r="RIE17" s="144"/>
      <c r="RIF17" s="145"/>
      <c r="RIG17" s="146"/>
      <c r="RIH17" s="147"/>
      <c r="RII17" s="148"/>
      <c r="RIJ17" s="140"/>
      <c r="RIK17" s="141"/>
      <c r="RIL17" s="142"/>
      <c r="RIM17" s="143"/>
      <c r="RIN17" s="144"/>
      <c r="RIO17" s="145"/>
      <c r="RIP17" s="146"/>
      <c r="RIQ17" s="147"/>
      <c r="RIR17" s="148"/>
      <c r="RIS17" s="140"/>
      <c r="RIT17" s="141"/>
      <c r="RIU17" s="142"/>
      <c r="RIV17" s="143"/>
      <c r="RIW17" s="144"/>
      <c r="RIX17" s="145"/>
      <c r="RIY17" s="146"/>
      <c r="RIZ17" s="147"/>
      <c r="RJA17" s="148"/>
      <c r="RJB17" s="140"/>
      <c r="RJC17" s="141"/>
      <c r="RJD17" s="142"/>
      <c r="RJE17" s="143"/>
      <c r="RJF17" s="144"/>
      <c r="RJG17" s="145"/>
      <c r="RJH17" s="146"/>
      <c r="RJI17" s="147"/>
      <c r="RJJ17" s="148"/>
      <c r="RJK17" s="140"/>
      <c r="RJL17" s="141"/>
      <c r="RJM17" s="142"/>
      <c r="RJN17" s="143"/>
      <c r="RJO17" s="144"/>
      <c r="RJP17" s="145"/>
      <c r="RJQ17" s="146"/>
      <c r="RJR17" s="147"/>
      <c r="RJS17" s="148"/>
      <c r="RJT17" s="140"/>
      <c r="RJU17" s="141"/>
      <c r="RJV17" s="142"/>
      <c r="RJW17" s="143"/>
      <c r="RJX17" s="144"/>
      <c r="RJY17" s="145"/>
      <c r="RJZ17" s="146"/>
      <c r="RKA17" s="147"/>
      <c r="RKB17" s="148"/>
      <c r="RKC17" s="140"/>
      <c r="RKD17" s="141"/>
      <c r="RKE17" s="142"/>
      <c r="RKF17" s="143"/>
      <c r="RKG17" s="144"/>
      <c r="RKH17" s="145"/>
      <c r="RKI17" s="146"/>
      <c r="RKJ17" s="147"/>
      <c r="RKK17" s="148"/>
      <c r="RKL17" s="140"/>
      <c r="RKM17" s="141"/>
      <c r="RKN17" s="142"/>
      <c r="RKO17" s="143"/>
      <c r="RKP17" s="144"/>
      <c r="RKQ17" s="145"/>
      <c r="RKR17" s="146"/>
      <c r="RKS17" s="147"/>
      <c r="RKT17" s="148"/>
      <c r="RKU17" s="140"/>
      <c r="RKV17" s="141"/>
      <c r="RKW17" s="142"/>
      <c r="RKX17" s="143"/>
      <c r="RKY17" s="144"/>
      <c r="RKZ17" s="145"/>
      <c r="RLA17" s="146"/>
      <c r="RLB17" s="147"/>
      <c r="RLC17" s="148"/>
      <c r="RLD17" s="140"/>
      <c r="RLE17" s="141"/>
      <c r="RLF17" s="142"/>
      <c r="RLG17" s="143"/>
      <c r="RLH17" s="144"/>
      <c r="RLI17" s="145"/>
      <c r="RLJ17" s="146"/>
      <c r="RLK17" s="147"/>
      <c r="RLL17" s="148"/>
      <c r="RLM17" s="140"/>
      <c r="RLN17" s="141"/>
      <c r="RLO17" s="142"/>
      <c r="RLP17" s="143"/>
      <c r="RLQ17" s="144"/>
      <c r="RLR17" s="145"/>
      <c r="RLS17" s="146"/>
      <c r="RLT17" s="147"/>
      <c r="RLU17" s="148"/>
      <c r="RLV17" s="140"/>
      <c r="RLW17" s="141"/>
      <c r="RLX17" s="142"/>
      <c r="RLY17" s="143"/>
      <c r="RLZ17" s="144"/>
      <c r="RMA17" s="145"/>
      <c r="RMB17" s="146"/>
      <c r="RMC17" s="147"/>
      <c r="RMD17" s="148"/>
      <c r="RME17" s="140"/>
      <c r="RMF17" s="141"/>
      <c r="RMG17" s="142"/>
      <c r="RMH17" s="143"/>
      <c r="RMI17" s="144"/>
      <c r="RMJ17" s="145"/>
      <c r="RMK17" s="146"/>
      <c r="RML17" s="147"/>
      <c r="RMM17" s="148"/>
      <c r="RMN17" s="140"/>
      <c r="RMO17" s="141"/>
      <c r="RMP17" s="142"/>
      <c r="RMQ17" s="143"/>
      <c r="RMR17" s="144"/>
      <c r="RMS17" s="145"/>
      <c r="RMT17" s="146"/>
      <c r="RMU17" s="147"/>
      <c r="RMV17" s="148"/>
      <c r="RMW17" s="140"/>
      <c r="RMX17" s="141"/>
      <c r="RMY17" s="142"/>
      <c r="RMZ17" s="143"/>
      <c r="RNA17" s="144"/>
      <c r="RNB17" s="145"/>
      <c r="RNC17" s="146"/>
      <c r="RND17" s="147"/>
      <c r="RNE17" s="148"/>
      <c r="RNF17" s="140"/>
      <c r="RNG17" s="141"/>
      <c r="RNH17" s="142"/>
      <c r="RNI17" s="143"/>
      <c r="RNJ17" s="144"/>
      <c r="RNK17" s="145"/>
      <c r="RNL17" s="146"/>
      <c r="RNM17" s="147"/>
      <c r="RNN17" s="148"/>
      <c r="RNO17" s="140"/>
      <c r="RNP17" s="141"/>
      <c r="RNQ17" s="142"/>
      <c r="RNR17" s="143"/>
      <c r="RNS17" s="144"/>
      <c r="RNT17" s="145"/>
      <c r="RNU17" s="146"/>
      <c r="RNV17" s="147"/>
      <c r="RNW17" s="148"/>
      <c r="RNX17" s="140"/>
      <c r="RNY17" s="141"/>
      <c r="RNZ17" s="142"/>
      <c r="ROA17" s="143"/>
      <c r="ROB17" s="144"/>
      <c r="ROC17" s="145"/>
      <c r="ROD17" s="146"/>
      <c r="ROE17" s="147"/>
      <c r="ROF17" s="148"/>
      <c r="ROG17" s="140"/>
      <c r="ROH17" s="141"/>
      <c r="ROI17" s="142"/>
      <c r="ROJ17" s="143"/>
      <c r="ROK17" s="144"/>
      <c r="ROL17" s="145"/>
      <c r="ROM17" s="146"/>
      <c r="RON17" s="147"/>
      <c r="ROO17" s="148"/>
      <c r="ROP17" s="140"/>
      <c r="ROQ17" s="141"/>
      <c r="ROR17" s="142"/>
      <c r="ROS17" s="143"/>
      <c r="ROT17" s="144"/>
      <c r="ROU17" s="145"/>
      <c r="ROV17" s="146"/>
      <c r="ROW17" s="147"/>
      <c r="ROX17" s="148"/>
      <c r="ROY17" s="140"/>
      <c r="ROZ17" s="141"/>
      <c r="RPA17" s="142"/>
      <c r="RPB17" s="143"/>
      <c r="RPC17" s="144"/>
      <c r="RPD17" s="145"/>
      <c r="RPE17" s="146"/>
      <c r="RPF17" s="147"/>
      <c r="RPG17" s="148"/>
      <c r="RPH17" s="140"/>
      <c r="RPI17" s="141"/>
      <c r="RPJ17" s="142"/>
      <c r="RPK17" s="143"/>
      <c r="RPL17" s="144"/>
      <c r="RPM17" s="145"/>
      <c r="RPN17" s="146"/>
      <c r="RPO17" s="147"/>
      <c r="RPP17" s="148"/>
      <c r="RPQ17" s="140"/>
      <c r="RPR17" s="141"/>
      <c r="RPS17" s="142"/>
      <c r="RPT17" s="143"/>
      <c r="RPU17" s="144"/>
      <c r="RPV17" s="145"/>
      <c r="RPW17" s="146"/>
      <c r="RPX17" s="147"/>
      <c r="RPY17" s="148"/>
      <c r="RPZ17" s="140"/>
      <c r="RQA17" s="141"/>
      <c r="RQB17" s="142"/>
      <c r="RQC17" s="143"/>
      <c r="RQD17" s="144"/>
      <c r="RQE17" s="145"/>
      <c r="RQF17" s="146"/>
      <c r="RQG17" s="147"/>
      <c r="RQH17" s="148"/>
      <c r="RQI17" s="140"/>
      <c r="RQJ17" s="141"/>
      <c r="RQK17" s="142"/>
      <c r="RQL17" s="143"/>
      <c r="RQM17" s="144"/>
      <c r="RQN17" s="145"/>
      <c r="RQO17" s="146"/>
      <c r="RQP17" s="147"/>
      <c r="RQQ17" s="148"/>
      <c r="RQR17" s="140"/>
      <c r="RQS17" s="141"/>
      <c r="RQT17" s="142"/>
      <c r="RQU17" s="143"/>
      <c r="RQV17" s="144"/>
      <c r="RQW17" s="145"/>
      <c r="RQX17" s="146"/>
      <c r="RQY17" s="147"/>
      <c r="RQZ17" s="148"/>
      <c r="RRA17" s="140"/>
      <c r="RRB17" s="141"/>
      <c r="RRC17" s="142"/>
      <c r="RRD17" s="143"/>
      <c r="RRE17" s="144"/>
      <c r="RRF17" s="145"/>
      <c r="RRG17" s="146"/>
      <c r="RRH17" s="147"/>
      <c r="RRI17" s="148"/>
      <c r="RRJ17" s="140"/>
      <c r="RRK17" s="141"/>
      <c r="RRL17" s="142"/>
      <c r="RRM17" s="143"/>
      <c r="RRN17" s="144"/>
      <c r="RRO17" s="145"/>
      <c r="RRP17" s="146"/>
      <c r="RRQ17" s="147"/>
      <c r="RRR17" s="148"/>
      <c r="RRS17" s="140"/>
      <c r="RRT17" s="141"/>
      <c r="RRU17" s="142"/>
      <c r="RRV17" s="143"/>
      <c r="RRW17" s="144"/>
      <c r="RRX17" s="145"/>
      <c r="RRY17" s="146"/>
      <c r="RRZ17" s="147"/>
      <c r="RSA17" s="148"/>
      <c r="RSB17" s="140"/>
      <c r="RSC17" s="141"/>
      <c r="RSD17" s="142"/>
      <c r="RSE17" s="143"/>
      <c r="RSF17" s="144"/>
      <c r="RSG17" s="145"/>
      <c r="RSH17" s="146"/>
      <c r="RSI17" s="147"/>
      <c r="RSJ17" s="148"/>
      <c r="RSK17" s="140"/>
      <c r="RSL17" s="141"/>
      <c r="RSM17" s="142"/>
      <c r="RSN17" s="143"/>
      <c r="RSO17" s="144"/>
      <c r="RSP17" s="145"/>
      <c r="RSQ17" s="146"/>
      <c r="RSR17" s="147"/>
      <c r="RSS17" s="148"/>
      <c r="RST17" s="140"/>
      <c r="RSU17" s="141"/>
      <c r="RSV17" s="142"/>
      <c r="RSW17" s="143"/>
      <c r="RSX17" s="144"/>
      <c r="RSY17" s="145"/>
      <c r="RSZ17" s="146"/>
      <c r="RTA17" s="147"/>
      <c r="RTB17" s="148"/>
      <c r="RTC17" s="140"/>
      <c r="RTD17" s="141"/>
      <c r="RTE17" s="142"/>
      <c r="RTF17" s="143"/>
      <c r="RTG17" s="144"/>
      <c r="RTH17" s="145"/>
      <c r="RTI17" s="146"/>
      <c r="RTJ17" s="147"/>
      <c r="RTK17" s="148"/>
      <c r="RTL17" s="140"/>
      <c r="RTM17" s="141"/>
      <c r="RTN17" s="142"/>
      <c r="RTO17" s="143"/>
      <c r="RTP17" s="144"/>
      <c r="RTQ17" s="145"/>
      <c r="RTR17" s="146"/>
      <c r="RTS17" s="147"/>
      <c r="RTT17" s="148"/>
      <c r="RTU17" s="140"/>
      <c r="RTV17" s="141"/>
      <c r="RTW17" s="142"/>
      <c r="RTX17" s="143"/>
      <c r="RTY17" s="144"/>
      <c r="RTZ17" s="145"/>
      <c r="RUA17" s="146"/>
      <c r="RUB17" s="147"/>
      <c r="RUC17" s="148"/>
      <c r="RUD17" s="140"/>
      <c r="RUE17" s="141"/>
      <c r="RUF17" s="142"/>
      <c r="RUG17" s="143"/>
      <c r="RUH17" s="144"/>
      <c r="RUI17" s="145"/>
      <c r="RUJ17" s="146"/>
      <c r="RUK17" s="147"/>
      <c r="RUL17" s="148"/>
      <c r="RUM17" s="140"/>
      <c r="RUN17" s="141"/>
      <c r="RUO17" s="142"/>
      <c r="RUP17" s="143"/>
      <c r="RUQ17" s="144"/>
      <c r="RUR17" s="145"/>
      <c r="RUS17" s="146"/>
      <c r="RUT17" s="147"/>
      <c r="RUU17" s="148"/>
      <c r="RUV17" s="140"/>
      <c r="RUW17" s="141"/>
      <c r="RUX17" s="142"/>
      <c r="RUY17" s="143"/>
      <c r="RUZ17" s="144"/>
      <c r="RVA17" s="145"/>
      <c r="RVB17" s="146"/>
      <c r="RVC17" s="147"/>
      <c r="RVD17" s="148"/>
      <c r="RVE17" s="140"/>
      <c r="RVF17" s="141"/>
      <c r="RVG17" s="142"/>
      <c r="RVH17" s="143"/>
      <c r="RVI17" s="144"/>
      <c r="RVJ17" s="145"/>
      <c r="RVK17" s="146"/>
      <c r="RVL17" s="147"/>
      <c r="RVM17" s="148"/>
      <c r="RVN17" s="140"/>
      <c r="RVO17" s="141"/>
      <c r="RVP17" s="142"/>
      <c r="RVQ17" s="143"/>
      <c r="RVR17" s="144"/>
      <c r="RVS17" s="145"/>
      <c r="RVT17" s="146"/>
      <c r="RVU17" s="147"/>
      <c r="RVV17" s="148"/>
      <c r="RVW17" s="140"/>
      <c r="RVX17" s="141"/>
      <c r="RVY17" s="142"/>
      <c r="RVZ17" s="143"/>
      <c r="RWA17" s="144"/>
      <c r="RWB17" s="145"/>
      <c r="RWC17" s="146"/>
      <c r="RWD17" s="147"/>
      <c r="RWE17" s="148"/>
      <c r="RWF17" s="140"/>
      <c r="RWG17" s="141"/>
      <c r="RWH17" s="142"/>
      <c r="RWI17" s="143"/>
      <c r="RWJ17" s="144"/>
      <c r="RWK17" s="145"/>
      <c r="RWL17" s="146"/>
      <c r="RWM17" s="147"/>
      <c r="RWN17" s="148"/>
      <c r="RWO17" s="140"/>
      <c r="RWP17" s="141"/>
      <c r="RWQ17" s="142"/>
      <c r="RWR17" s="143"/>
      <c r="RWS17" s="144"/>
      <c r="RWT17" s="145"/>
      <c r="RWU17" s="146"/>
      <c r="RWV17" s="147"/>
      <c r="RWW17" s="148"/>
      <c r="RWX17" s="140"/>
      <c r="RWY17" s="141"/>
      <c r="RWZ17" s="142"/>
      <c r="RXA17" s="143"/>
      <c r="RXB17" s="144"/>
      <c r="RXC17" s="145"/>
      <c r="RXD17" s="146"/>
      <c r="RXE17" s="147"/>
      <c r="RXF17" s="148"/>
      <c r="RXG17" s="140"/>
      <c r="RXH17" s="141"/>
      <c r="RXI17" s="142"/>
      <c r="RXJ17" s="143"/>
      <c r="RXK17" s="144"/>
      <c r="RXL17" s="145"/>
      <c r="RXM17" s="146"/>
      <c r="RXN17" s="147"/>
      <c r="RXO17" s="148"/>
      <c r="RXP17" s="140"/>
      <c r="RXQ17" s="141"/>
      <c r="RXR17" s="142"/>
      <c r="RXS17" s="143"/>
      <c r="RXT17" s="144"/>
      <c r="RXU17" s="145"/>
      <c r="RXV17" s="146"/>
      <c r="RXW17" s="147"/>
      <c r="RXX17" s="148"/>
      <c r="RXY17" s="140"/>
      <c r="RXZ17" s="141"/>
      <c r="RYA17" s="142"/>
      <c r="RYB17" s="143"/>
      <c r="RYC17" s="144"/>
      <c r="RYD17" s="145"/>
      <c r="RYE17" s="146"/>
      <c r="RYF17" s="147"/>
      <c r="RYG17" s="148"/>
      <c r="RYH17" s="140"/>
      <c r="RYI17" s="141"/>
      <c r="RYJ17" s="142"/>
      <c r="RYK17" s="143"/>
      <c r="RYL17" s="144"/>
      <c r="RYM17" s="145"/>
      <c r="RYN17" s="146"/>
      <c r="RYO17" s="147"/>
      <c r="RYP17" s="148"/>
      <c r="RYQ17" s="140"/>
      <c r="RYR17" s="141"/>
      <c r="RYS17" s="142"/>
      <c r="RYT17" s="143"/>
      <c r="RYU17" s="144"/>
      <c r="RYV17" s="145"/>
      <c r="RYW17" s="146"/>
      <c r="RYX17" s="147"/>
      <c r="RYY17" s="148"/>
      <c r="RYZ17" s="140"/>
      <c r="RZA17" s="141"/>
      <c r="RZB17" s="142"/>
      <c r="RZC17" s="143"/>
      <c r="RZD17" s="144"/>
      <c r="RZE17" s="145"/>
      <c r="RZF17" s="146"/>
      <c r="RZG17" s="147"/>
      <c r="RZH17" s="148"/>
      <c r="RZI17" s="140"/>
      <c r="RZJ17" s="141"/>
      <c r="RZK17" s="142"/>
      <c r="RZL17" s="143"/>
      <c r="RZM17" s="144"/>
      <c r="RZN17" s="145"/>
      <c r="RZO17" s="146"/>
      <c r="RZP17" s="147"/>
      <c r="RZQ17" s="148"/>
      <c r="RZR17" s="140"/>
      <c r="RZS17" s="141"/>
      <c r="RZT17" s="142"/>
      <c r="RZU17" s="143"/>
      <c r="RZV17" s="144"/>
      <c r="RZW17" s="145"/>
      <c r="RZX17" s="146"/>
      <c r="RZY17" s="147"/>
      <c r="RZZ17" s="148"/>
      <c r="SAA17" s="140"/>
      <c r="SAB17" s="141"/>
      <c r="SAC17" s="142"/>
      <c r="SAD17" s="143"/>
      <c r="SAE17" s="144"/>
      <c r="SAF17" s="145"/>
      <c r="SAG17" s="146"/>
      <c r="SAH17" s="147"/>
      <c r="SAI17" s="148"/>
      <c r="SAJ17" s="140"/>
      <c r="SAK17" s="141"/>
      <c r="SAL17" s="142"/>
      <c r="SAM17" s="143"/>
      <c r="SAN17" s="144"/>
      <c r="SAO17" s="145"/>
      <c r="SAP17" s="146"/>
      <c r="SAQ17" s="147"/>
      <c r="SAR17" s="148"/>
      <c r="SAS17" s="140"/>
      <c r="SAT17" s="141"/>
      <c r="SAU17" s="142"/>
      <c r="SAV17" s="143"/>
      <c r="SAW17" s="144"/>
      <c r="SAX17" s="145"/>
      <c r="SAY17" s="146"/>
      <c r="SAZ17" s="147"/>
      <c r="SBA17" s="148"/>
      <c r="SBB17" s="140"/>
      <c r="SBC17" s="141"/>
      <c r="SBD17" s="142"/>
      <c r="SBE17" s="143"/>
      <c r="SBF17" s="144"/>
      <c r="SBG17" s="145"/>
      <c r="SBH17" s="146"/>
      <c r="SBI17" s="147"/>
      <c r="SBJ17" s="148"/>
      <c r="SBK17" s="140"/>
      <c r="SBL17" s="141"/>
      <c r="SBM17" s="142"/>
      <c r="SBN17" s="143"/>
      <c r="SBO17" s="144"/>
      <c r="SBP17" s="145"/>
      <c r="SBQ17" s="146"/>
      <c r="SBR17" s="147"/>
      <c r="SBS17" s="148"/>
      <c r="SBT17" s="140"/>
      <c r="SBU17" s="141"/>
      <c r="SBV17" s="142"/>
      <c r="SBW17" s="143"/>
      <c r="SBX17" s="144"/>
      <c r="SBY17" s="145"/>
      <c r="SBZ17" s="146"/>
      <c r="SCA17" s="147"/>
      <c r="SCB17" s="148"/>
      <c r="SCC17" s="140"/>
      <c r="SCD17" s="141"/>
      <c r="SCE17" s="142"/>
      <c r="SCF17" s="143"/>
      <c r="SCG17" s="144"/>
      <c r="SCH17" s="145"/>
      <c r="SCI17" s="146"/>
      <c r="SCJ17" s="147"/>
      <c r="SCK17" s="148"/>
      <c r="SCL17" s="140"/>
      <c r="SCM17" s="141"/>
      <c r="SCN17" s="142"/>
      <c r="SCO17" s="143"/>
      <c r="SCP17" s="144"/>
      <c r="SCQ17" s="145"/>
      <c r="SCR17" s="146"/>
      <c r="SCS17" s="147"/>
      <c r="SCT17" s="148"/>
      <c r="SCU17" s="140"/>
      <c r="SCV17" s="141"/>
      <c r="SCW17" s="142"/>
      <c r="SCX17" s="143"/>
      <c r="SCY17" s="144"/>
      <c r="SCZ17" s="145"/>
      <c r="SDA17" s="146"/>
      <c r="SDB17" s="147"/>
      <c r="SDC17" s="148"/>
      <c r="SDD17" s="140"/>
      <c r="SDE17" s="141"/>
      <c r="SDF17" s="142"/>
      <c r="SDG17" s="143"/>
      <c r="SDH17" s="144"/>
      <c r="SDI17" s="145"/>
      <c r="SDJ17" s="146"/>
      <c r="SDK17" s="147"/>
      <c r="SDL17" s="148"/>
      <c r="SDM17" s="140"/>
      <c r="SDN17" s="141"/>
      <c r="SDO17" s="142"/>
      <c r="SDP17" s="143"/>
      <c r="SDQ17" s="144"/>
      <c r="SDR17" s="145"/>
      <c r="SDS17" s="146"/>
      <c r="SDT17" s="147"/>
      <c r="SDU17" s="148"/>
      <c r="SDV17" s="140"/>
      <c r="SDW17" s="141"/>
      <c r="SDX17" s="142"/>
      <c r="SDY17" s="143"/>
      <c r="SDZ17" s="144"/>
      <c r="SEA17" s="145"/>
      <c r="SEB17" s="146"/>
      <c r="SEC17" s="147"/>
      <c r="SED17" s="148"/>
      <c r="SEE17" s="140"/>
      <c r="SEF17" s="141"/>
      <c r="SEG17" s="142"/>
      <c r="SEH17" s="143"/>
      <c r="SEI17" s="144"/>
      <c r="SEJ17" s="145"/>
      <c r="SEK17" s="146"/>
      <c r="SEL17" s="147"/>
      <c r="SEM17" s="148"/>
      <c r="SEN17" s="140"/>
      <c r="SEO17" s="141"/>
      <c r="SEP17" s="142"/>
      <c r="SEQ17" s="143"/>
      <c r="SER17" s="144"/>
      <c r="SES17" s="145"/>
      <c r="SET17" s="146"/>
      <c r="SEU17" s="147"/>
      <c r="SEV17" s="148"/>
      <c r="SEW17" s="140"/>
      <c r="SEX17" s="141"/>
      <c r="SEY17" s="142"/>
      <c r="SEZ17" s="143"/>
      <c r="SFA17" s="144"/>
      <c r="SFB17" s="145"/>
      <c r="SFC17" s="146"/>
      <c r="SFD17" s="147"/>
      <c r="SFE17" s="148"/>
      <c r="SFF17" s="140"/>
      <c r="SFG17" s="141"/>
      <c r="SFH17" s="142"/>
      <c r="SFI17" s="143"/>
      <c r="SFJ17" s="144"/>
      <c r="SFK17" s="145"/>
      <c r="SFL17" s="146"/>
      <c r="SFM17" s="147"/>
      <c r="SFN17" s="148"/>
      <c r="SFO17" s="140"/>
      <c r="SFP17" s="141"/>
      <c r="SFQ17" s="142"/>
      <c r="SFR17" s="143"/>
      <c r="SFS17" s="144"/>
      <c r="SFT17" s="145"/>
      <c r="SFU17" s="146"/>
      <c r="SFV17" s="147"/>
      <c r="SFW17" s="148"/>
      <c r="SFX17" s="140"/>
      <c r="SFY17" s="141"/>
      <c r="SFZ17" s="142"/>
      <c r="SGA17" s="143"/>
      <c r="SGB17" s="144"/>
      <c r="SGC17" s="145"/>
      <c r="SGD17" s="146"/>
      <c r="SGE17" s="147"/>
      <c r="SGF17" s="148"/>
      <c r="SGG17" s="140"/>
      <c r="SGH17" s="141"/>
      <c r="SGI17" s="142"/>
      <c r="SGJ17" s="143"/>
      <c r="SGK17" s="144"/>
      <c r="SGL17" s="145"/>
      <c r="SGM17" s="146"/>
      <c r="SGN17" s="147"/>
      <c r="SGO17" s="148"/>
      <c r="SGP17" s="140"/>
      <c r="SGQ17" s="141"/>
      <c r="SGR17" s="142"/>
      <c r="SGS17" s="143"/>
      <c r="SGT17" s="144"/>
      <c r="SGU17" s="145"/>
      <c r="SGV17" s="146"/>
      <c r="SGW17" s="147"/>
      <c r="SGX17" s="148"/>
      <c r="SGY17" s="140"/>
      <c r="SGZ17" s="141"/>
      <c r="SHA17" s="142"/>
      <c r="SHB17" s="143"/>
      <c r="SHC17" s="144"/>
      <c r="SHD17" s="145"/>
      <c r="SHE17" s="146"/>
      <c r="SHF17" s="147"/>
      <c r="SHG17" s="148"/>
      <c r="SHH17" s="140"/>
      <c r="SHI17" s="141"/>
      <c r="SHJ17" s="142"/>
      <c r="SHK17" s="143"/>
      <c r="SHL17" s="144"/>
      <c r="SHM17" s="145"/>
      <c r="SHN17" s="146"/>
      <c r="SHO17" s="147"/>
      <c r="SHP17" s="148"/>
      <c r="SHQ17" s="140"/>
      <c r="SHR17" s="141"/>
      <c r="SHS17" s="142"/>
      <c r="SHT17" s="143"/>
      <c r="SHU17" s="144"/>
      <c r="SHV17" s="145"/>
      <c r="SHW17" s="146"/>
      <c r="SHX17" s="147"/>
      <c r="SHY17" s="148"/>
      <c r="SHZ17" s="140"/>
      <c r="SIA17" s="141"/>
      <c r="SIB17" s="142"/>
      <c r="SIC17" s="143"/>
      <c r="SID17" s="144"/>
      <c r="SIE17" s="145"/>
      <c r="SIF17" s="146"/>
      <c r="SIG17" s="147"/>
      <c r="SIH17" s="148"/>
      <c r="SII17" s="140"/>
      <c r="SIJ17" s="141"/>
      <c r="SIK17" s="142"/>
      <c r="SIL17" s="143"/>
      <c r="SIM17" s="144"/>
      <c r="SIN17" s="145"/>
      <c r="SIO17" s="146"/>
      <c r="SIP17" s="147"/>
      <c r="SIQ17" s="148"/>
      <c r="SIR17" s="140"/>
      <c r="SIS17" s="141"/>
      <c r="SIT17" s="142"/>
      <c r="SIU17" s="143"/>
      <c r="SIV17" s="144"/>
      <c r="SIW17" s="145"/>
      <c r="SIX17" s="146"/>
      <c r="SIY17" s="147"/>
      <c r="SIZ17" s="148"/>
      <c r="SJA17" s="140"/>
      <c r="SJB17" s="141"/>
      <c r="SJC17" s="142"/>
      <c r="SJD17" s="143"/>
      <c r="SJE17" s="144"/>
      <c r="SJF17" s="145"/>
      <c r="SJG17" s="146"/>
      <c r="SJH17" s="147"/>
      <c r="SJI17" s="148"/>
      <c r="SJJ17" s="140"/>
      <c r="SJK17" s="141"/>
      <c r="SJL17" s="142"/>
      <c r="SJM17" s="143"/>
      <c r="SJN17" s="144"/>
      <c r="SJO17" s="145"/>
      <c r="SJP17" s="146"/>
      <c r="SJQ17" s="147"/>
      <c r="SJR17" s="148"/>
      <c r="SJS17" s="140"/>
      <c r="SJT17" s="141"/>
      <c r="SJU17" s="142"/>
      <c r="SJV17" s="143"/>
      <c r="SJW17" s="144"/>
      <c r="SJX17" s="145"/>
      <c r="SJY17" s="146"/>
      <c r="SJZ17" s="147"/>
      <c r="SKA17" s="148"/>
      <c r="SKB17" s="140"/>
      <c r="SKC17" s="141"/>
      <c r="SKD17" s="142"/>
      <c r="SKE17" s="143"/>
      <c r="SKF17" s="144"/>
      <c r="SKG17" s="145"/>
      <c r="SKH17" s="146"/>
      <c r="SKI17" s="147"/>
      <c r="SKJ17" s="148"/>
      <c r="SKK17" s="140"/>
      <c r="SKL17" s="141"/>
      <c r="SKM17" s="142"/>
      <c r="SKN17" s="143"/>
      <c r="SKO17" s="144"/>
      <c r="SKP17" s="145"/>
      <c r="SKQ17" s="146"/>
      <c r="SKR17" s="147"/>
      <c r="SKS17" s="148"/>
      <c r="SKT17" s="140"/>
      <c r="SKU17" s="141"/>
      <c r="SKV17" s="142"/>
      <c r="SKW17" s="143"/>
      <c r="SKX17" s="144"/>
      <c r="SKY17" s="145"/>
      <c r="SKZ17" s="146"/>
      <c r="SLA17" s="147"/>
      <c r="SLB17" s="148"/>
      <c r="SLC17" s="140"/>
      <c r="SLD17" s="141"/>
      <c r="SLE17" s="142"/>
      <c r="SLF17" s="143"/>
      <c r="SLG17" s="144"/>
      <c r="SLH17" s="145"/>
      <c r="SLI17" s="146"/>
      <c r="SLJ17" s="147"/>
      <c r="SLK17" s="148"/>
      <c r="SLL17" s="140"/>
      <c r="SLM17" s="141"/>
      <c r="SLN17" s="142"/>
      <c r="SLO17" s="143"/>
      <c r="SLP17" s="144"/>
      <c r="SLQ17" s="145"/>
      <c r="SLR17" s="146"/>
      <c r="SLS17" s="147"/>
      <c r="SLT17" s="148"/>
      <c r="SLU17" s="140"/>
      <c r="SLV17" s="141"/>
      <c r="SLW17" s="142"/>
      <c r="SLX17" s="143"/>
      <c r="SLY17" s="144"/>
      <c r="SLZ17" s="145"/>
      <c r="SMA17" s="146"/>
      <c r="SMB17" s="147"/>
      <c r="SMC17" s="148"/>
      <c r="SMD17" s="140"/>
      <c r="SME17" s="141"/>
      <c r="SMF17" s="142"/>
      <c r="SMG17" s="143"/>
      <c r="SMH17" s="144"/>
      <c r="SMI17" s="145"/>
      <c r="SMJ17" s="146"/>
      <c r="SMK17" s="147"/>
      <c r="SML17" s="148"/>
      <c r="SMM17" s="140"/>
      <c r="SMN17" s="141"/>
      <c r="SMO17" s="142"/>
      <c r="SMP17" s="143"/>
      <c r="SMQ17" s="144"/>
      <c r="SMR17" s="145"/>
      <c r="SMS17" s="146"/>
      <c r="SMT17" s="147"/>
      <c r="SMU17" s="148"/>
      <c r="SMV17" s="140"/>
      <c r="SMW17" s="141"/>
      <c r="SMX17" s="142"/>
      <c r="SMY17" s="143"/>
      <c r="SMZ17" s="144"/>
      <c r="SNA17" s="145"/>
      <c r="SNB17" s="146"/>
      <c r="SNC17" s="147"/>
      <c r="SND17" s="148"/>
      <c r="SNE17" s="140"/>
      <c r="SNF17" s="141"/>
      <c r="SNG17" s="142"/>
      <c r="SNH17" s="143"/>
      <c r="SNI17" s="144"/>
      <c r="SNJ17" s="145"/>
      <c r="SNK17" s="146"/>
      <c r="SNL17" s="147"/>
      <c r="SNM17" s="148"/>
      <c r="SNN17" s="140"/>
      <c r="SNO17" s="141"/>
      <c r="SNP17" s="142"/>
      <c r="SNQ17" s="143"/>
      <c r="SNR17" s="144"/>
      <c r="SNS17" s="145"/>
      <c r="SNT17" s="146"/>
      <c r="SNU17" s="147"/>
      <c r="SNV17" s="148"/>
      <c r="SNW17" s="140"/>
      <c r="SNX17" s="141"/>
      <c r="SNY17" s="142"/>
      <c r="SNZ17" s="143"/>
      <c r="SOA17" s="144"/>
      <c r="SOB17" s="145"/>
      <c r="SOC17" s="146"/>
      <c r="SOD17" s="147"/>
      <c r="SOE17" s="148"/>
      <c r="SOF17" s="140"/>
      <c r="SOG17" s="141"/>
      <c r="SOH17" s="142"/>
      <c r="SOI17" s="143"/>
      <c r="SOJ17" s="144"/>
      <c r="SOK17" s="145"/>
      <c r="SOL17" s="146"/>
      <c r="SOM17" s="147"/>
      <c r="SON17" s="148"/>
      <c r="SOO17" s="140"/>
      <c r="SOP17" s="141"/>
      <c r="SOQ17" s="142"/>
      <c r="SOR17" s="143"/>
      <c r="SOS17" s="144"/>
      <c r="SOT17" s="145"/>
      <c r="SOU17" s="146"/>
      <c r="SOV17" s="147"/>
      <c r="SOW17" s="148"/>
      <c r="SOX17" s="140"/>
      <c r="SOY17" s="141"/>
      <c r="SOZ17" s="142"/>
      <c r="SPA17" s="143"/>
      <c r="SPB17" s="144"/>
      <c r="SPC17" s="145"/>
      <c r="SPD17" s="146"/>
      <c r="SPE17" s="147"/>
      <c r="SPF17" s="148"/>
      <c r="SPG17" s="140"/>
      <c r="SPH17" s="141"/>
      <c r="SPI17" s="142"/>
      <c r="SPJ17" s="143"/>
      <c r="SPK17" s="144"/>
      <c r="SPL17" s="145"/>
      <c r="SPM17" s="146"/>
      <c r="SPN17" s="147"/>
      <c r="SPO17" s="148"/>
      <c r="SPP17" s="140"/>
      <c r="SPQ17" s="141"/>
      <c r="SPR17" s="142"/>
      <c r="SPS17" s="143"/>
      <c r="SPT17" s="144"/>
      <c r="SPU17" s="145"/>
      <c r="SPV17" s="146"/>
      <c r="SPW17" s="147"/>
      <c r="SPX17" s="148"/>
      <c r="SPY17" s="140"/>
      <c r="SPZ17" s="141"/>
      <c r="SQA17" s="142"/>
      <c r="SQB17" s="143"/>
      <c r="SQC17" s="144"/>
      <c r="SQD17" s="145"/>
      <c r="SQE17" s="146"/>
      <c r="SQF17" s="147"/>
      <c r="SQG17" s="148"/>
      <c r="SQH17" s="140"/>
      <c r="SQI17" s="141"/>
      <c r="SQJ17" s="142"/>
      <c r="SQK17" s="143"/>
      <c r="SQL17" s="144"/>
      <c r="SQM17" s="145"/>
      <c r="SQN17" s="146"/>
      <c r="SQO17" s="147"/>
      <c r="SQP17" s="148"/>
      <c r="SQQ17" s="140"/>
      <c r="SQR17" s="141"/>
      <c r="SQS17" s="142"/>
      <c r="SQT17" s="143"/>
      <c r="SQU17" s="144"/>
      <c r="SQV17" s="145"/>
      <c r="SQW17" s="146"/>
      <c r="SQX17" s="147"/>
      <c r="SQY17" s="148"/>
      <c r="SQZ17" s="140"/>
      <c r="SRA17" s="141"/>
      <c r="SRB17" s="142"/>
      <c r="SRC17" s="143"/>
      <c r="SRD17" s="144"/>
      <c r="SRE17" s="145"/>
      <c r="SRF17" s="146"/>
      <c r="SRG17" s="147"/>
      <c r="SRH17" s="148"/>
      <c r="SRI17" s="140"/>
      <c r="SRJ17" s="141"/>
      <c r="SRK17" s="142"/>
      <c r="SRL17" s="143"/>
      <c r="SRM17" s="144"/>
      <c r="SRN17" s="145"/>
      <c r="SRO17" s="146"/>
      <c r="SRP17" s="147"/>
      <c r="SRQ17" s="148"/>
      <c r="SRR17" s="140"/>
      <c r="SRS17" s="141"/>
      <c r="SRT17" s="142"/>
      <c r="SRU17" s="143"/>
      <c r="SRV17" s="144"/>
      <c r="SRW17" s="145"/>
      <c r="SRX17" s="146"/>
      <c r="SRY17" s="147"/>
      <c r="SRZ17" s="148"/>
      <c r="SSA17" s="140"/>
      <c r="SSB17" s="141"/>
      <c r="SSC17" s="142"/>
      <c r="SSD17" s="143"/>
      <c r="SSE17" s="144"/>
      <c r="SSF17" s="145"/>
      <c r="SSG17" s="146"/>
      <c r="SSH17" s="147"/>
      <c r="SSI17" s="148"/>
      <c r="SSJ17" s="140"/>
      <c r="SSK17" s="141"/>
      <c r="SSL17" s="142"/>
      <c r="SSM17" s="143"/>
      <c r="SSN17" s="144"/>
      <c r="SSO17" s="145"/>
      <c r="SSP17" s="146"/>
      <c r="SSQ17" s="147"/>
      <c r="SSR17" s="148"/>
      <c r="SSS17" s="140"/>
      <c r="SST17" s="141"/>
      <c r="SSU17" s="142"/>
      <c r="SSV17" s="143"/>
      <c r="SSW17" s="144"/>
      <c r="SSX17" s="145"/>
      <c r="SSY17" s="146"/>
      <c r="SSZ17" s="147"/>
      <c r="STA17" s="148"/>
      <c r="STB17" s="140"/>
      <c r="STC17" s="141"/>
      <c r="STD17" s="142"/>
      <c r="STE17" s="143"/>
      <c r="STF17" s="144"/>
      <c r="STG17" s="145"/>
      <c r="STH17" s="146"/>
      <c r="STI17" s="147"/>
      <c r="STJ17" s="148"/>
      <c r="STK17" s="140"/>
      <c r="STL17" s="141"/>
      <c r="STM17" s="142"/>
      <c r="STN17" s="143"/>
      <c r="STO17" s="144"/>
      <c r="STP17" s="145"/>
      <c r="STQ17" s="146"/>
      <c r="STR17" s="147"/>
      <c r="STS17" s="148"/>
      <c r="STT17" s="140"/>
      <c r="STU17" s="141"/>
      <c r="STV17" s="142"/>
      <c r="STW17" s="143"/>
      <c r="STX17" s="144"/>
      <c r="STY17" s="145"/>
      <c r="STZ17" s="146"/>
      <c r="SUA17" s="147"/>
      <c r="SUB17" s="148"/>
      <c r="SUC17" s="140"/>
      <c r="SUD17" s="141"/>
      <c r="SUE17" s="142"/>
      <c r="SUF17" s="143"/>
      <c r="SUG17" s="144"/>
      <c r="SUH17" s="145"/>
      <c r="SUI17" s="146"/>
      <c r="SUJ17" s="147"/>
      <c r="SUK17" s="148"/>
      <c r="SUL17" s="140"/>
      <c r="SUM17" s="141"/>
      <c r="SUN17" s="142"/>
      <c r="SUO17" s="143"/>
      <c r="SUP17" s="144"/>
      <c r="SUQ17" s="145"/>
      <c r="SUR17" s="146"/>
      <c r="SUS17" s="147"/>
      <c r="SUT17" s="148"/>
      <c r="SUU17" s="140"/>
      <c r="SUV17" s="141"/>
      <c r="SUW17" s="142"/>
      <c r="SUX17" s="143"/>
      <c r="SUY17" s="144"/>
      <c r="SUZ17" s="145"/>
      <c r="SVA17" s="146"/>
      <c r="SVB17" s="147"/>
      <c r="SVC17" s="148"/>
      <c r="SVD17" s="140"/>
      <c r="SVE17" s="141"/>
      <c r="SVF17" s="142"/>
      <c r="SVG17" s="143"/>
      <c r="SVH17" s="144"/>
      <c r="SVI17" s="145"/>
      <c r="SVJ17" s="146"/>
      <c r="SVK17" s="147"/>
      <c r="SVL17" s="148"/>
      <c r="SVM17" s="140"/>
      <c r="SVN17" s="141"/>
      <c r="SVO17" s="142"/>
      <c r="SVP17" s="143"/>
      <c r="SVQ17" s="144"/>
      <c r="SVR17" s="145"/>
      <c r="SVS17" s="146"/>
      <c r="SVT17" s="147"/>
      <c r="SVU17" s="148"/>
      <c r="SVV17" s="140"/>
      <c r="SVW17" s="141"/>
      <c r="SVX17" s="142"/>
      <c r="SVY17" s="143"/>
      <c r="SVZ17" s="144"/>
      <c r="SWA17" s="145"/>
      <c r="SWB17" s="146"/>
      <c r="SWC17" s="147"/>
      <c r="SWD17" s="148"/>
      <c r="SWE17" s="140"/>
      <c r="SWF17" s="141"/>
      <c r="SWG17" s="142"/>
      <c r="SWH17" s="143"/>
      <c r="SWI17" s="144"/>
      <c r="SWJ17" s="145"/>
      <c r="SWK17" s="146"/>
      <c r="SWL17" s="147"/>
      <c r="SWM17" s="148"/>
      <c r="SWN17" s="140"/>
      <c r="SWO17" s="141"/>
      <c r="SWP17" s="142"/>
      <c r="SWQ17" s="143"/>
      <c r="SWR17" s="144"/>
      <c r="SWS17" s="145"/>
      <c r="SWT17" s="146"/>
      <c r="SWU17" s="147"/>
      <c r="SWV17" s="148"/>
      <c r="SWW17" s="140"/>
      <c r="SWX17" s="141"/>
      <c r="SWY17" s="142"/>
      <c r="SWZ17" s="143"/>
      <c r="SXA17" s="144"/>
      <c r="SXB17" s="145"/>
      <c r="SXC17" s="146"/>
      <c r="SXD17" s="147"/>
      <c r="SXE17" s="148"/>
      <c r="SXF17" s="140"/>
      <c r="SXG17" s="141"/>
      <c r="SXH17" s="142"/>
      <c r="SXI17" s="143"/>
      <c r="SXJ17" s="144"/>
      <c r="SXK17" s="145"/>
      <c r="SXL17" s="146"/>
      <c r="SXM17" s="147"/>
      <c r="SXN17" s="148"/>
      <c r="SXO17" s="140"/>
      <c r="SXP17" s="141"/>
      <c r="SXQ17" s="142"/>
      <c r="SXR17" s="143"/>
      <c r="SXS17" s="144"/>
      <c r="SXT17" s="145"/>
      <c r="SXU17" s="146"/>
      <c r="SXV17" s="147"/>
      <c r="SXW17" s="148"/>
      <c r="SXX17" s="140"/>
      <c r="SXY17" s="141"/>
      <c r="SXZ17" s="142"/>
      <c r="SYA17" s="143"/>
      <c r="SYB17" s="144"/>
      <c r="SYC17" s="145"/>
      <c r="SYD17" s="146"/>
      <c r="SYE17" s="147"/>
      <c r="SYF17" s="148"/>
      <c r="SYG17" s="140"/>
      <c r="SYH17" s="141"/>
      <c r="SYI17" s="142"/>
      <c r="SYJ17" s="143"/>
      <c r="SYK17" s="144"/>
      <c r="SYL17" s="145"/>
      <c r="SYM17" s="146"/>
      <c r="SYN17" s="147"/>
      <c r="SYO17" s="148"/>
      <c r="SYP17" s="140"/>
      <c r="SYQ17" s="141"/>
      <c r="SYR17" s="142"/>
      <c r="SYS17" s="143"/>
      <c r="SYT17" s="144"/>
      <c r="SYU17" s="145"/>
      <c r="SYV17" s="146"/>
      <c r="SYW17" s="147"/>
      <c r="SYX17" s="148"/>
      <c r="SYY17" s="140"/>
      <c r="SYZ17" s="141"/>
      <c r="SZA17" s="142"/>
      <c r="SZB17" s="143"/>
      <c r="SZC17" s="144"/>
      <c r="SZD17" s="145"/>
      <c r="SZE17" s="146"/>
      <c r="SZF17" s="147"/>
      <c r="SZG17" s="148"/>
      <c r="SZH17" s="140"/>
      <c r="SZI17" s="141"/>
      <c r="SZJ17" s="142"/>
      <c r="SZK17" s="143"/>
      <c r="SZL17" s="144"/>
      <c r="SZM17" s="145"/>
      <c r="SZN17" s="146"/>
      <c r="SZO17" s="147"/>
      <c r="SZP17" s="148"/>
      <c r="SZQ17" s="140"/>
      <c r="SZR17" s="141"/>
      <c r="SZS17" s="142"/>
      <c r="SZT17" s="143"/>
      <c r="SZU17" s="144"/>
      <c r="SZV17" s="145"/>
      <c r="SZW17" s="146"/>
      <c r="SZX17" s="147"/>
      <c r="SZY17" s="148"/>
      <c r="SZZ17" s="140"/>
      <c r="TAA17" s="141"/>
      <c r="TAB17" s="142"/>
      <c r="TAC17" s="143"/>
      <c r="TAD17" s="144"/>
      <c r="TAE17" s="145"/>
      <c r="TAF17" s="146"/>
      <c r="TAG17" s="147"/>
      <c r="TAH17" s="148"/>
      <c r="TAI17" s="140"/>
      <c r="TAJ17" s="141"/>
      <c r="TAK17" s="142"/>
      <c r="TAL17" s="143"/>
      <c r="TAM17" s="144"/>
      <c r="TAN17" s="145"/>
      <c r="TAO17" s="146"/>
      <c r="TAP17" s="147"/>
      <c r="TAQ17" s="148"/>
      <c r="TAR17" s="140"/>
      <c r="TAS17" s="141"/>
      <c r="TAT17" s="142"/>
      <c r="TAU17" s="143"/>
      <c r="TAV17" s="144"/>
      <c r="TAW17" s="145"/>
      <c r="TAX17" s="146"/>
      <c r="TAY17" s="147"/>
      <c r="TAZ17" s="148"/>
      <c r="TBA17" s="140"/>
      <c r="TBB17" s="141"/>
      <c r="TBC17" s="142"/>
      <c r="TBD17" s="143"/>
      <c r="TBE17" s="144"/>
      <c r="TBF17" s="145"/>
      <c r="TBG17" s="146"/>
      <c r="TBH17" s="147"/>
      <c r="TBI17" s="148"/>
      <c r="TBJ17" s="140"/>
      <c r="TBK17" s="141"/>
      <c r="TBL17" s="142"/>
      <c r="TBM17" s="143"/>
      <c r="TBN17" s="144"/>
      <c r="TBO17" s="145"/>
      <c r="TBP17" s="146"/>
      <c r="TBQ17" s="147"/>
      <c r="TBR17" s="148"/>
      <c r="TBS17" s="140"/>
      <c r="TBT17" s="141"/>
      <c r="TBU17" s="142"/>
      <c r="TBV17" s="143"/>
      <c r="TBW17" s="144"/>
      <c r="TBX17" s="145"/>
      <c r="TBY17" s="146"/>
      <c r="TBZ17" s="147"/>
      <c r="TCA17" s="148"/>
      <c r="TCB17" s="140"/>
      <c r="TCC17" s="141"/>
      <c r="TCD17" s="142"/>
      <c r="TCE17" s="143"/>
      <c r="TCF17" s="144"/>
      <c r="TCG17" s="145"/>
      <c r="TCH17" s="146"/>
      <c r="TCI17" s="147"/>
      <c r="TCJ17" s="148"/>
      <c r="TCK17" s="140"/>
      <c r="TCL17" s="141"/>
      <c r="TCM17" s="142"/>
      <c r="TCN17" s="143"/>
      <c r="TCO17" s="144"/>
      <c r="TCP17" s="145"/>
      <c r="TCQ17" s="146"/>
      <c r="TCR17" s="147"/>
      <c r="TCS17" s="148"/>
      <c r="TCT17" s="140"/>
      <c r="TCU17" s="141"/>
      <c r="TCV17" s="142"/>
      <c r="TCW17" s="143"/>
      <c r="TCX17" s="144"/>
      <c r="TCY17" s="145"/>
      <c r="TCZ17" s="146"/>
      <c r="TDA17" s="147"/>
      <c r="TDB17" s="148"/>
      <c r="TDC17" s="140"/>
      <c r="TDD17" s="141"/>
      <c r="TDE17" s="142"/>
      <c r="TDF17" s="143"/>
      <c r="TDG17" s="144"/>
      <c r="TDH17" s="145"/>
      <c r="TDI17" s="146"/>
      <c r="TDJ17" s="147"/>
      <c r="TDK17" s="148"/>
      <c r="TDL17" s="140"/>
      <c r="TDM17" s="141"/>
      <c r="TDN17" s="142"/>
      <c r="TDO17" s="143"/>
      <c r="TDP17" s="144"/>
      <c r="TDQ17" s="145"/>
      <c r="TDR17" s="146"/>
      <c r="TDS17" s="147"/>
      <c r="TDT17" s="148"/>
      <c r="TDU17" s="140"/>
      <c r="TDV17" s="141"/>
      <c r="TDW17" s="142"/>
      <c r="TDX17" s="143"/>
      <c r="TDY17" s="144"/>
      <c r="TDZ17" s="145"/>
      <c r="TEA17" s="146"/>
      <c r="TEB17" s="147"/>
      <c r="TEC17" s="148"/>
      <c r="TED17" s="140"/>
      <c r="TEE17" s="141"/>
      <c r="TEF17" s="142"/>
      <c r="TEG17" s="143"/>
      <c r="TEH17" s="144"/>
      <c r="TEI17" s="145"/>
      <c r="TEJ17" s="146"/>
      <c r="TEK17" s="147"/>
      <c r="TEL17" s="148"/>
      <c r="TEM17" s="140"/>
      <c r="TEN17" s="141"/>
      <c r="TEO17" s="142"/>
      <c r="TEP17" s="143"/>
      <c r="TEQ17" s="144"/>
      <c r="TER17" s="145"/>
      <c r="TES17" s="146"/>
      <c r="TET17" s="147"/>
      <c r="TEU17" s="148"/>
      <c r="TEV17" s="140"/>
      <c r="TEW17" s="141"/>
      <c r="TEX17" s="142"/>
      <c r="TEY17" s="143"/>
      <c r="TEZ17" s="144"/>
      <c r="TFA17" s="145"/>
      <c r="TFB17" s="146"/>
      <c r="TFC17" s="147"/>
      <c r="TFD17" s="148"/>
      <c r="TFE17" s="140"/>
      <c r="TFF17" s="141"/>
      <c r="TFG17" s="142"/>
      <c r="TFH17" s="143"/>
      <c r="TFI17" s="144"/>
      <c r="TFJ17" s="145"/>
      <c r="TFK17" s="146"/>
      <c r="TFL17" s="147"/>
      <c r="TFM17" s="148"/>
      <c r="TFN17" s="140"/>
      <c r="TFO17" s="141"/>
      <c r="TFP17" s="142"/>
      <c r="TFQ17" s="143"/>
      <c r="TFR17" s="144"/>
      <c r="TFS17" s="145"/>
      <c r="TFT17" s="146"/>
      <c r="TFU17" s="147"/>
      <c r="TFV17" s="148"/>
      <c r="TFW17" s="140"/>
      <c r="TFX17" s="141"/>
      <c r="TFY17" s="142"/>
      <c r="TFZ17" s="143"/>
      <c r="TGA17" s="144"/>
      <c r="TGB17" s="145"/>
      <c r="TGC17" s="146"/>
      <c r="TGD17" s="147"/>
      <c r="TGE17" s="148"/>
      <c r="TGF17" s="140"/>
      <c r="TGG17" s="141"/>
      <c r="TGH17" s="142"/>
      <c r="TGI17" s="143"/>
      <c r="TGJ17" s="144"/>
      <c r="TGK17" s="145"/>
      <c r="TGL17" s="146"/>
      <c r="TGM17" s="147"/>
      <c r="TGN17" s="148"/>
      <c r="TGO17" s="140"/>
      <c r="TGP17" s="141"/>
      <c r="TGQ17" s="142"/>
      <c r="TGR17" s="143"/>
      <c r="TGS17" s="144"/>
      <c r="TGT17" s="145"/>
      <c r="TGU17" s="146"/>
      <c r="TGV17" s="147"/>
      <c r="TGW17" s="148"/>
      <c r="TGX17" s="140"/>
      <c r="TGY17" s="141"/>
      <c r="TGZ17" s="142"/>
      <c r="THA17" s="143"/>
      <c r="THB17" s="144"/>
      <c r="THC17" s="145"/>
      <c r="THD17" s="146"/>
      <c r="THE17" s="147"/>
      <c r="THF17" s="148"/>
      <c r="THG17" s="140"/>
      <c r="THH17" s="141"/>
      <c r="THI17" s="142"/>
      <c r="THJ17" s="143"/>
      <c r="THK17" s="144"/>
      <c r="THL17" s="145"/>
      <c r="THM17" s="146"/>
      <c r="THN17" s="147"/>
      <c r="THO17" s="148"/>
      <c r="THP17" s="140"/>
      <c r="THQ17" s="141"/>
      <c r="THR17" s="142"/>
      <c r="THS17" s="143"/>
      <c r="THT17" s="144"/>
      <c r="THU17" s="145"/>
      <c r="THV17" s="146"/>
      <c r="THW17" s="147"/>
      <c r="THX17" s="148"/>
      <c r="THY17" s="140"/>
      <c r="THZ17" s="141"/>
      <c r="TIA17" s="142"/>
      <c r="TIB17" s="143"/>
      <c r="TIC17" s="144"/>
      <c r="TID17" s="145"/>
      <c r="TIE17" s="146"/>
      <c r="TIF17" s="147"/>
      <c r="TIG17" s="148"/>
      <c r="TIH17" s="140"/>
      <c r="TII17" s="141"/>
      <c r="TIJ17" s="142"/>
      <c r="TIK17" s="143"/>
      <c r="TIL17" s="144"/>
      <c r="TIM17" s="145"/>
      <c r="TIN17" s="146"/>
      <c r="TIO17" s="147"/>
      <c r="TIP17" s="148"/>
      <c r="TIQ17" s="140"/>
      <c r="TIR17" s="141"/>
      <c r="TIS17" s="142"/>
      <c r="TIT17" s="143"/>
      <c r="TIU17" s="144"/>
      <c r="TIV17" s="145"/>
      <c r="TIW17" s="146"/>
      <c r="TIX17" s="147"/>
      <c r="TIY17" s="148"/>
      <c r="TIZ17" s="140"/>
      <c r="TJA17" s="141"/>
      <c r="TJB17" s="142"/>
      <c r="TJC17" s="143"/>
      <c r="TJD17" s="144"/>
      <c r="TJE17" s="145"/>
      <c r="TJF17" s="146"/>
      <c r="TJG17" s="147"/>
      <c r="TJH17" s="148"/>
      <c r="TJI17" s="140"/>
      <c r="TJJ17" s="141"/>
      <c r="TJK17" s="142"/>
      <c r="TJL17" s="143"/>
      <c r="TJM17" s="144"/>
      <c r="TJN17" s="145"/>
      <c r="TJO17" s="146"/>
      <c r="TJP17" s="147"/>
      <c r="TJQ17" s="148"/>
      <c r="TJR17" s="140"/>
      <c r="TJS17" s="141"/>
      <c r="TJT17" s="142"/>
      <c r="TJU17" s="143"/>
      <c r="TJV17" s="144"/>
      <c r="TJW17" s="145"/>
      <c r="TJX17" s="146"/>
      <c r="TJY17" s="147"/>
      <c r="TJZ17" s="148"/>
      <c r="TKA17" s="140"/>
      <c r="TKB17" s="141"/>
      <c r="TKC17" s="142"/>
      <c r="TKD17" s="143"/>
      <c r="TKE17" s="144"/>
      <c r="TKF17" s="145"/>
      <c r="TKG17" s="146"/>
      <c r="TKH17" s="147"/>
      <c r="TKI17" s="148"/>
      <c r="TKJ17" s="140"/>
      <c r="TKK17" s="141"/>
      <c r="TKL17" s="142"/>
      <c r="TKM17" s="143"/>
      <c r="TKN17" s="144"/>
      <c r="TKO17" s="145"/>
      <c r="TKP17" s="146"/>
      <c r="TKQ17" s="147"/>
      <c r="TKR17" s="148"/>
      <c r="TKS17" s="140"/>
      <c r="TKT17" s="141"/>
      <c r="TKU17" s="142"/>
      <c r="TKV17" s="143"/>
      <c r="TKW17" s="144"/>
      <c r="TKX17" s="145"/>
      <c r="TKY17" s="146"/>
      <c r="TKZ17" s="147"/>
      <c r="TLA17" s="148"/>
      <c r="TLB17" s="140"/>
      <c r="TLC17" s="141"/>
      <c r="TLD17" s="142"/>
      <c r="TLE17" s="143"/>
      <c r="TLF17" s="144"/>
      <c r="TLG17" s="145"/>
      <c r="TLH17" s="146"/>
      <c r="TLI17" s="147"/>
      <c r="TLJ17" s="148"/>
      <c r="TLK17" s="140"/>
      <c r="TLL17" s="141"/>
      <c r="TLM17" s="142"/>
      <c r="TLN17" s="143"/>
      <c r="TLO17" s="144"/>
      <c r="TLP17" s="145"/>
      <c r="TLQ17" s="146"/>
      <c r="TLR17" s="147"/>
      <c r="TLS17" s="148"/>
      <c r="TLT17" s="140"/>
      <c r="TLU17" s="141"/>
      <c r="TLV17" s="142"/>
      <c r="TLW17" s="143"/>
      <c r="TLX17" s="144"/>
      <c r="TLY17" s="145"/>
      <c r="TLZ17" s="146"/>
      <c r="TMA17" s="147"/>
      <c r="TMB17" s="148"/>
      <c r="TMC17" s="140"/>
      <c r="TMD17" s="141"/>
      <c r="TME17" s="142"/>
      <c r="TMF17" s="143"/>
      <c r="TMG17" s="144"/>
      <c r="TMH17" s="145"/>
      <c r="TMI17" s="146"/>
      <c r="TMJ17" s="147"/>
      <c r="TMK17" s="148"/>
      <c r="TML17" s="140"/>
      <c r="TMM17" s="141"/>
      <c r="TMN17" s="142"/>
      <c r="TMO17" s="143"/>
      <c r="TMP17" s="144"/>
      <c r="TMQ17" s="145"/>
      <c r="TMR17" s="146"/>
      <c r="TMS17" s="147"/>
      <c r="TMT17" s="148"/>
      <c r="TMU17" s="140"/>
      <c r="TMV17" s="141"/>
      <c r="TMW17" s="142"/>
      <c r="TMX17" s="143"/>
      <c r="TMY17" s="144"/>
      <c r="TMZ17" s="145"/>
      <c r="TNA17" s="146"/>
      <c r="TNB17" s="147"/>
      <c r="TNC17" s="148"/>
      <c r="TND17" s="140"/>
      <c r="TNE17" s="141"/>
      <c r="TNF17" s="142"/>
      <c r="TNG17" s="143"/>
      <c r="TNH17" s="144"/>
      <c r="TNI17" s="145"/>
      <c r="TNJ17" s="146"/>
      <c r="TNK17" s="147"/>
      <c r="TNL17" s="148"/>
      <c r="TNM17" s="140"/>
      <c r="TNN17" s="141"/>
      <c r="TNO17" s="142"/>
      <c r="TNP17" s="143"/>
      <c r="TNQ17" s="144"/>
      <c r="TNR17" s="145"/>
      <c r="TNS17" s="146"/>
      <c r="TNT17" s="147"/>
      <c r="TNU17" s="148"/>
      <c r="TNV17" s="140"/>
      <c r="TNW17" s="141"/>
      <c r="TNX17" s="142"/>
      <c r="TNY17" s="143"/>
      <c r="TNZ17" s="144"/>
      <c r="TOA17" s="145"/>
      <c r="TOB17" s="146"/>
      <c r="TOC17" s="147"/>
      <c r="TOD17" s="148"/>
      <c r="TOE17" s="140"/>
      <c r="TOF17" s="141"/>
      <c r="TOG17" s="142"/>
      <c r="TOH17" s="143"/>
      <c r="TOI17" s="144"/>
      <c r="TOJ17" s="145"/>
      <c r="TOK17" s="146"/>
      <c r="TOL17" s="147"/>
      <c r="TOM17" s="148"/>
      <c r="TON17" s="140"/>
      <c r="TOO17" s="141"/>
      <c r="TOP17" s="142"/>
      <c r="TOQ17" s="143"/>
      <c r="TOR17" s="144"/>
      <c r="TOS17" s="145"/>
      <c r="TOT17" s="146"/>
      <c r="TOU17" s="147"/>
      <c r="TOV17" s="148"/>
      <c r="TOW17" s="140"/>
      <c r="TOX17" s="141"/>
      <c r="TOY17" s="142"/>
      <c r="TOZ17" s="143"/>
      <c r="TPA17" s="144"/>
      <c r="TPB17" s="145"/>
      <c r="TPC17" s="146"/>
      <c r="TPD17" s="147"/>
      <c r="TPE17" s="148"/>
      <c r="TPF17" s="140"/>
      <c r="TPG17" s="141"/>
      <c r="TPH17" s="142"/>
      <c r="TPI17" s="143"/>
      <c r="TPJ17" s="144"/>
      <c r="TPK17" s="145"/>
      <c r="TPL17" s="146"/>
      <c r="TPM17" s="147"/>
      <c r="TPN17" s="148"/>
      <c r="TPO17" s="140"/>
      <c r="TPP17" s="141"/>
      <c r="TPQ17" s="142"/>
      <c r="TPR17" s="143"/>
      <c r="TPS17" s="144"/>
      <c r="TPT17" s="145"/>
      <c r="TPU17" s="146"/>
      <c r="TPV17" s="147"/>
      <c r="TPW17" s="148"/>
      <c r="TPX17" s="140"/>
      <c r="TPY17" s="141"/>
      <c r="TPZ17" s="142"/>
      <c r="TQA17" s="143"/>
      <c r="TQB17" s="144"/>
      <c r="TQC17" s="145"/>
      <c r="TQD17" s="146"/>
      <c r="TQE17" s="147"/>
      <c r="TQF17" s="148"/>
      <c r="TQG17" s="140"/>
      <c r="TQH17" s="141"/>
      <c r="TQI17" s="142"/>
      <c r="TQJ17" s="143"/>
      <c r="TQK17" s="144"/>
      <c r="TQL17" s="145"/>
      <c r="TQM17" s="146"/>
      <c r="TQN17" s="147"/>
      <c r="TQO17" s="148"/>
      <c r="TQP17" s="140"/>
      <c r="TQQ17" s="141"/>
      <c r="TQR17" s="142"/>
      <c r="TQS17" s="143"/>
      <c r="TQT17" s="144"/>
      <c r="TQU17" s="145"/>
      <c r="TQV17" s="146"/>
      <c r="TQW17" s="147"/>
      <c r="TQX17" s="148"/>
      <c r="TQY17" s="140"/>
      <c r="TQZ17" s="141"/>
      <c r="TRA17" s="142"/>
      <c r="TRB17" s="143"/>
      <c r="TRC17" s="144"/>
      <c r="TRD17" s="145"/>
      <c r="TRE17" s="146"/>
      <c r="TRF17" s="147"/>
      <c r="TRG17" s="148"/>
      <c r="TRH17" s="140"/>
      <c r="TRI17" s="141"/>
      <c r="TRJ17" s="142"/>
      <c r="TRK17" s="143"/>
      <c r="TRL17" s="144"/>
      <c r="TRM17" s="145"/>
      <c r="TRN17" s="146"/>
      <c r="TRO17" s="147"/>
      <c r="TRP17" s="148"/>
      <c r="TRQ17" s="140"/>
      <c r="TRR17" s="141"/>
      <c r="TRS17" s="142"/>
      <c r="TRT17" s="143"/>
      <c r="TRU17" s="144"/>
      <c r="TRV17" s="145"/>
      <c r="TRW17" s="146"/>
      <c r="TRX17" s="147"/>
      <c r="TRY17" s="148"/>
      <c r="TRZ17" s="140"/>
      <c r="TSA17" s="141"/>
      <c r="TSB17" s="142"/>
      <c r="TSC17" s="143"/>
      <c r="TSD17" s="144"/>
      <c r="TSE17" s="145"/>
      <c r="TSF17" s="146"/>
      <c r="TSG17" s="147"/>
      <c r="TSH17" s="148"/>
      <c r="TSI17" s="140"/>
      <c r="TSJ17" s="141"/>
      <c r="TSK17" s="142"/>
      <c r="TSL17" s="143"/>
      <c r="TSM17" s="144"/>
      <c r="TSN17" s="145"/>
      <c r="TSO17" s="146"/>
      <c r="TSP17" s="147"/>
      <c r="TSQ17" s="148"/>
      <c r="TSR17" s="140"/>
      <c r="TSS17" s="141"/>
      <c r="TST17" s="142"/>
      <c r="TSU17" s="143"/>
      <c r="TSV17" s="144"/>
      <c r="TSW17" s="145"/>
      <c r="TSX17" s="146"/>
      <c r="TSY17" s="147"/>
      <c r="TSZ17" s="148"/>
      <c r="TTA17" s="140"/>
      <c r="TTB17" s="141"/>
      <c r="TTC17" s="142"/>
      <c r="TTD17" s="143"/>
      <c r="TTE17" s="144"/>
      <c r="TTF17" s="145"/>
      <c r="TTG17" s="146"/>
      <c r="TTH17" s="147"/>
      <c r="TTI17" s="148"/>
      <c r="TTJ17" s="140"/>
      <c r="TTK17" s="141"/>
      <c r="TTL17" s="142"/>
      <c r="TTM17" s="143"/>
      <c r="TTN17" s="144"/>
      <c r="TTO17" s="145"/>
      <c r="TTP17" s="146"/>
      <c r="TTQ17" s="147"/>
      <c r="TTR17" s="148"/>
      <c r="TTS17" s="140"/>
      <c r="TTT17" s="141"/>
      <c r="TTU17" s="142"/>
      <c r="TTV17" s="143"/>
      <c r="TTW17" s="144"/>
      <c r="TTX17" s="145"/>
      <c r="TTY17" s="146"/>
      <c r="TTZ17" s="147"/>
      <c r="TUA17" s="148"/>
      <c r="TUB17" s="140"/>
      <c r="TUC17" s="141"/>
      <c r="TUD17" s="142"/>
      <c r="TUE17" s="143"/>
      <c r="TUF17" s="144"/>
      <c r="TUG17" s="145"/>
      <c r="TUH17" s="146"/>
      <c r="TUI17" s="147"/>
      <c r="TUJ17" s="148"/>
      <c r="TUK17" s="140"/>
      <c r="TUL17" s="141"/>
      <c r="TUM17" s="142"/>
      <c r="TUN17" s="143"/>
      <c r="TUO17" s="144"/>
      <c r="TUP17" s="145"/>
      <c r="TUQ17" s="146"/>
      <c r="TUR17" s="147"/>
      <c r="TUS17" s="148"/>
      <c r="TUT17" s="140"/>
      <c r="TUU17" s="141"/>
      <c r="TUV17" s="142"/>
      <c r="TUW17" s="143"/>
      <c r="TUX17" s="144"/>
      <c r="TUY17" s="145"/>
      <c r="TUZ17" s="146"/>
      <c r="TVA17" s="147"/>
      <c r="TVB17" s="148"/>
      <c r="TVC17" s="140"/>
      <c r="TVD17" s="141"/>
      <c r="TVE17" s="142"/>
      <c r="TVF17" s="143"/>
      <c r="TVG17" s="144"/>
      <c r="TVH17" s="145"/>
      <c r="TVI17" s="146"/>
      <c r="TVJ17" s="147"/>
      <c r="TVK17" s="148"/>
      <c r="TVL17" s="140"/>
      <c r="TVM17" s="141"/>
      <c r="TVN17" s="142"/>
      <c r="TVO17" s="143"/>
      <c r="TVP17" s="144"/>
      <c r="TVQ17" s="145"/>
      <c r="TVR17" s="146"/>
      <c r="TVS17" s="147"/>
      <c r="TVT17" s="148"/>
      <c r="TVU17" s="140"/>
      <c r="TVV17" s="141"/>
      <c r="TVW17" s="142"/>
      <c r="TVX17" s="143"/>
      <c r="TVY17" s="144"/>
      <c r="TVZ17" s="145"/>
      <c r="TWA17" s="146"/>
      <c r="TWB17" s="147"/>
      <c r="TWC17" s="148"/>
      <c r="TWD17" s="140"/>
      <c r="TWE17" s="141"/>
      <c r="TWF17" s="142"/>
      <c r="TWG17" s="143"/>
      <c r="TWH17" s="144"/>
      <c r="TWI17" s="145"/>
      <c r="TWJ17" s="146"/>
      <c r="TWK17" s="147"/>
      <c r="TWL17" s="148"/>
      <c r="TWM17" s="140"/>
      <c r="TWN17" s="141"/>
      <c r="TWO17" s="142"/>
      <c r="TWP17" s="143"/>
      <c r="TWQ17" s="144"/>
      <c r="TWR17" s="145"/>
      <c r="TWS17" s="146"/>
      <c r="TWT17" s="147"/>
      <c r="TWU17" s="148"/>
      <c r="TWV17" s="140"/>
      <c r="TWW17" s="141"/>
      <c r="TWX17" s="142"/>
      <c r="TWY17" s="143"/>
      <c r="TWZ17" s="144"/>
      <c r="TXA17" s="145"/>
      <c r="TXB17" s="146"/>
      <c r="TXC17" s="147"/>
      <c r="TXD17" s="148"/>
      <c r="TXE17" s="140"/>
      <c r="TXF17" s="141"/>
      <c r="TXG17" s="142"/>
      <c r="TXH17" s="143"/>
      <c r="TXI17" s="144"/>
      <c r="TXJ17" s="145"/>
      <c r="TXK17" s="146"/>
      <c r="TXL17" s="147"/>
      <c r="TXM17" s="148"/>
      <c r="TXN17" s="140"/>
      <c r="TXO17" s="141"/>
      <c r="TXP17" s="142"/>
      <c r="TXQ17" s="143"/>
      <c r="TXR17" s="144"/>
      <c r="TXS17" s="145"/>
      <c r="TXT17" s="146"/>
      <c r="TXU17" s="147"/>
      <c r="TXV17" s="148"/>
      <c r="TXW17" s="140"/>
      <c r="TXX17" s="141"/>
      <c r="TXY17" s="142"/>
      <c r="TXZ17" s="143"/>
      <c r="TYA17" s="144"/>
      <c r="TYB17" s="145"/>
      <c r="TYC17" s="146"/>
      <c r="TYD17" s="147"/>
      <c r="TYE17" s="148"/>
      <c r="TYF17" s="140"/>
      <c r="TYG17" s="141"/>
      <c r="TYH17" s="142"/>
      <c r="TYI17" s="143"/>
      <c r="TYJ17" s="144"/>
      <c r="TYK17" s="145"/>
      <c r="TYL17" s="146"/>
      <c r="TYM17" s="147"/>
      <c r="TYN17" s="148"/>
      <c r="TYO17" s="140"/>
      <c r="TYP17" s="141"/>
      <c r="TYQ17" s="142"/>
      <c r="TYR17" s="143"/>
      <c r="TYS17" s="144"/>
      <c r="TYT17" s="145"/>
      <c r="TYU17" s="146"/>
      <c r="TYV17" s="147"/>
      <c r="TYW17" s="148"/>
      <c r="TYX17" s="140"/>
      <c r="TYY17" s="141"/>
      <c r="TYZ17" s="142"/>
      <c r="TZA17" s="143"/>
      <c r="TZB17" s="144"/>
      <c r="TZC17" s="145"/>
      <c r="TZD17" s="146"/>
      <c r="TZE17" s="147"/>
      <c r="TZF17" s="148"/>
      <c r="TZG17" s="140"/>
      <c r="TZH17" s="141"/>
      <c r="TZI17" s="142"/>
      <c r="TZJ17" s="143"/>
      <c r="TZK17" s="144"/>
      <c r="TZL17" s="145"/>
      <c r="TZM17" s="146"/>
      <c r="TZN17" s="147"/>
      <c r="TZO17" s="148"/>
      <c r="TZP17" s="140"/>
      <c r="TZQ17" s="141"/>
      <c r="TZR17" s="142"/>
      <c r="TZS17" s="143"/>
      <c r="TZT17" s="144"/>
      <c r="TZU17" s="145"/>
      <c r="TZV17" s="146"/>
      <c r="TZW17" s="147"/>
      <c r="TZX17" s="148"/>
      <c r="TZY17" s="140"/>
      <c r="TZZ17" s="141"/>
      <c r="UAA17" s="142"/>
      <c r="UAB17" s="143"/>
      <c r="UAC17" s="144"/>
      <c r="UAD17" s="145"/>
      <c r="UAE17" s="146"/>
      <c r="UAF17" s="147"/>
      <c r="UAG17" s="148"/>
      <c r="UAH17" s="140"/>
      <c r="UAI17" s="141"/>
      <c r="UAJ17" s="142"/>
      <c r="UAK17" s="143"/>
      <c r="UAL17" s="144"/>
      <c r="UAM17" s="145"/>
      <c r="UAN17" s="146"/>
      <c r="UAO17" s="147"/>
      <c r="UAP17" s="148"/>
      <c r="UAQ17" s="140"/>
      <c r="UAR17" s="141"/>
      <c r="UAS17" s="142"/>
      <c r="UAT17" s="143"/>
      <c r="UAU17" s="144"/>
      <c r="UAV17" s="145"/>
      <c r="UAW17" s="146"/>
      <c r="UAX17" s="147"/>
      <c r="UAY17" s="148"/>
      <c r="UAZ17" s="140"/>
      <c r="UBA17" s="141"/>
      <c r="UBB17" s="142"/>
      <c r="UBC17" s="143"/>
      <c r="UBD17" s="144"/>
      <c r="UBE17" s="145"/>
      <c r="UBF17" s="146"/>
      <c r="UBG17" s="147"/>
      <c r="UBH17" s="148"/>
      <c r="UBI17" s="140"/>
      <c r="UBJ17" s="141"/>
      <c r="UBK17" s="142"/>
      <c r="UBL17" s="143"/>
      <c r="UBM17" s="144"/>
      <c r="UBN17" s="145"/>
      <c r="UBO17" s="146"/>
      <c r="UBP17" s="147"/>
      <c r="UBQ17" s="148"/>
      <c r="UBR17" s="140"/>
      <c r="UBS17" s="141"/>
      <c r="UBT17" s="142"/>
      <c r="UBU17" s="143"/>
      <c r="UBV17" s="144"/>
      <c r="UBW17" s="145"/>
      <c r="UBX17" s="146"/>
      <c r="UBY17" s="147"/>
      <c r="UBZ17" s="148"/>
      <c r="UCA17" s="140"/>
      <c r="UCB17" s="141"/>
      <c r="UCC17" s="142"/>
      <c r="UCD17" s="143"/>
      <c r="UCE17" s="144"/>
      <c r="UCF17" s="145"/>
      <c r="UCG17" s="146"/>
      <c r="UCH17" s="147"/>
      <c r="UCI17" s="148"/>
      <c r="UCJ17" s="140"/>
      <c r="UCK17" s="141"/>
      <c r="UCL17" s="142"/>
      <c r="UCM17" s="143"/>
      <c r="UCN17" s="144"/>
      <c r="UCO17" s="145"/>
      <c r="UCP17" s="146"/>
      <c r="UCQ17" s="147"/>
      <c r="UCR17" s="148"/>
      <c r="UCS17" s="140"/>
      <c r="UCT17" s="141"/>
      <c r="UCU17" s="142"/>
      <c r="UCV17" s="143"/>
      <c r="UCW17" s="144"/>
      <c r="UCX17" s="145"/>
      <c r="UCY17" s="146"/>
      <c r="UCZ17" s="147"/>
      <c r="UDA17" s="148"/>
      <c r="UDB17" s="140"/>
      <c r="UDC17" s="141"/>
      <c r="UDD17" s="142"/>
      <c r="UDE17" s="143"/>
      <c r="UDF17" s="144"/>
      <c r="UDG17" s="145"/>
      <c r="UDH17" s="146"/>
      <c r="UDI17" s="147"/>
      <c r="UDJ17" s="148"/>
      <c r="UDK17" s="140"/>
      <c r="UDL17" s="141"/>
      <c r="UDM17" s="142"/>
      <c r="UDN17" s="143"/>
      <c r="UDO17" s="144"/>
      <c r="UDP17" s="145"/>
      <c r="UDQ17" s="146"/>
      <c r="UDR17" s="147"/>
      <c r="UDS17" s="148"/>
      <c r="UDT17" s="140"/>
      <c r="UDU17" s="141"/>
      <c r="UDV17" s="142"/>
      <c r="UDW17" s="143"/>
      <c r="UDX17" s="144"/>
      <c r="UDY17" s="145"/>
      <c r="UDZ17" s="146"/>
      <c r="UEA17" s="147"/>
      <c r="UEB17" s="148"/>
      <c r="UEC17" s="140"/>
      <c r="UED17" s="141"/>
      <c r="UEE17" s="142"/>
      <c r="UEF17" s="143"/>
      <c r="UEG17" s="144"/>
      <c r="UEH17" s="145"/>
      <c r="UEI17" s="146"/>
      <c r="UEJ17" s="147"/>
      <c r="UEK17" s="148"/>
      <c r="UEL17" s="140"/>
      <c r="UEM17" s="141"/>
      <c r="UEN17" s="142"/>
      <c r="UEO17" s="143"/>
      <c r="UEP17" s="144"/>
      <c r="UEQ17" s="145"/>
      <c r="UER17" s="146"/>
      <c r="UES17" s="147"/>
      <c r="UET17" s="148"/>
      <c r="UEU17" s="140"/>
      <c r="UEV17" s="141"/>
      <c r="UEW17" s="142"/>
      <c r="UEX17" s="143"/>
      <c r="UEY17" s="144"/>
      <c r="UEZ17" s="145"/>
      <c r="UFA17" s="146"/>
      <c r="UFB17" s="147"/>
      <c r="UFC17" s="148"/>
      <c r="UFD17" s="140"/>
      <c r="UFE17" s="141"/>
      <c r="UFF17" s="142"/>
      <c r="UFG17" s="143"/>
      <c r="UFH17" s="144"/>
      <c r="UFI17" s="145"/>
      <c r="UFJ17" s="146"/>
      <c r="UFK17" s="147"/>
      <c r="UFL17" s="148"/>
      <c r="UFM17" s="140"/>
      <c r="UFN17" s="141"/>
      <c r="UFO17" s="142"/>
      <c r="UFP17" s="143"/>
      <c r="UFQ17" s="144"/>
      <c r="UFR17" s="145"/>
      <c r="UFS17" s="146"/>
      <c r="UFT17" s="147"/>
      <c r="UFU17" s="148"/>
      <c r="UFV17" s="140"/>
      <c r="UFW17" s="141"/>
      <c r="UFX17" s="142"/>
      <c r="UFY17" s="143"/>
      <c r="UFZ17" s="144"/>
      <c r="UGA17" s="145"/>
      <c r="UGB17" s="146"/>
      <c r="UGC17" s="147"/>
      <c r="UGD17" s="148"/>
      <c r="UGE17" s="140"/>
      <c r="UGF17" s="141"/>
      <c r="UGG17" s="142"/>
      <c r="UGH17" s="143"/>
      <c r="UGI17" s="144"/>
      <c r="UGJ17" s="145"/>
      <c r="UGK17" s="146"/>
      <c r="UGL17" s="147"/>
      <c r="UGM17" s="148"/>
      <c r="UGN17" s="140"/>
      <c r="UGO17" s="141"/>
      <c r="UGP17" s="142"/>
      <c r="UGQ17" s="143"/>
      <c r="UGR17" s="144"/>
      <c r="UGS17" s="145"/>
      <c r="UGT17" s="146"/>
      <c r="UGU17" s="147"/>
      <c r="UGV17" s="148"/>
      <c r="UGW17" s="140"/>
      <c r="UGX17" s="141"/>
      <c r="UGY17" s="142"/>
      <c r="UGZ17" s="143"/>
      <c r="UHA17" s="144"/>
      <c r="UHB17" s="145"/>
      <c r="UHC17" s="146"/>
      <c r="UHD17" s="147"/>
      <c r="UHE17" s="148"/>
      <c r="UHF17" s="140"/>
      <c r="UHG17" s="141"/>
      <c r="UHH17" s="142"/>
      <c r="UHI17" s="143"/>
      <c r="UHJ17" s="144"/>
      <c r="UHK17" s="145"/>
      <c r="UHL17" s="146"/>
      <c r="UHM17" s="147"/>
      <c r="UHN17" s="148"/>
      <c r="UHO17" s="140"/>
      <c r="UHP17" s="141"/>
      <c r="UHQ17" s="142"/>
      <c r="UHR17" s="143"/>
      <c r="UHS17" s="144"/>
      <c r="UHT17" s="145"/>
      <c r="UHU17" s="146"/>
      <c r="UHV17" s="147"/>
      <c r="UHW17" s="148"/>
      <c r="UHX17" s="140"/>
      <c r="UHY17" s="141"/>
      <c r="UHZ17" s="142"/>
      <c r="UIA17" s="143"/>
      <c r="UIB17" s="144"/>
      <c r="UIC17" s="145"/>
      <c r="UID17" s="146"/>
      <c r="UIE17" s="147"/>
      <c r="UIF17" s="148"/>
      <c r="UIG17" s="140"/>
      <c r="UIH17" s="141"/>
      <c r="UII17" s="142"/>
      <c r="UIJ17" s="143"/>
      <c r="UIK17" s="144"/>
      <c r="UIL17" s="145"/>
      <c r="UIM17" s="146"/>
      <c r="UIN17" s="147"/>
      <c r="UIO17" s="148"/>
      <c r="UIP17" s="140"/>
      <c r="UIQ17" s="141"/>
      <c r="UIR17" s="142"/>
      <c r="UIS17" s="143"/>
      <c r="UIT17" s="144"/>
      <c r="UIU17" s="145"/>
      <c r="UIV17" s="146"/>
      <c r="UIW17" s="147"/>
      <c r="UIX17" s="148"/>
      <c r="UIY17" s="140"/>
      <c r="UIZ17" s="141"/>
      <c r="UJA17" s="142"/>
      <c r="UJB17" s="143"/>
      <c r="UJC17" s="144"/>
      <c r="UJD17" s="145"/>
      <c r="UJE17" s="146"/>
      <c r="UJF17" s="147"/>
      <c r="UJG17" s="148"/>
      <c r="UJH17" s="140"/>
      <c r="UJI17" s="141"/>
      <c r="UJJ17" s="142"/>
      <c r="UJK17" s="143"/>
      <c r="UJL17" s="144"/>
      <c r="UJM17" s="145"/>
      <c r="UJN17" s="146"/>
      <c r="UJO17" s="147"/>
      <c r="UJP17" s="148"/>
      <c r="UJQ17" s="140"/>
      <c r="UJR17" s="141"/>
      <c r="UJS17" s="142"/>
      <c r="UJT17" s="143"/>
      <c r="UJU17" s="144"/>
      <c r="UJV17" s="145"/>
      <c r="UJW17" s="146"/>
      <c r="UJX17" s="147"/>
      <c r="UJY17" s="148"/>
      <c r="UJZ17" s="140"/>
      <c r="UKA17" s="141"/>
      <c r="UKB17" s="142"/>
      <c r="UKC17" s="143"/>
      <c r="UKD17" s="144"/>
      <c r="UKE17" s="145"/>
      <c r="UKF17" s="146"/>
      <c r="UKG17" s="147"/>
      <c r="UKH17" s="148"/>
      <c r="UKI17" s="140"/>
      <c r="UKJ17" s="141"/>
      <c r="UKK17" s="142"/>
      <c r="UKL17" s="143"/>
      <c r="UKM17" s="144"/>
      <c r="UKN17" s="145"/>
      <c r="UKO17" s="146"/>
      <c r="UKP17" s="147"/>
      <c r="UKQ17" s="148"/>
      <c r="UKR17" s="140"/>
      <c r="UKS17" s="141"/>
      <c r="UKT17" s="142"/>
      <c r="UKU17" s="143"/>
      <c r="UKV17" s="144"/>
      <c r="UKW17" s="145"/>
      <c r="UKX17" s="146"/>
      <c r="UKY17" s="147"/>
      <c r="UKZ17" s="148"/>
      <c r="ULA17" s="140"/>
      <c r="ULB17" s="141"/>
      <c r="ULC17" s="142"/>
      <c r="ULD17" s="143"/>
      <c r="ULE17" s="144"/>
      <c r="ULF17" s="145"/>
      <c r="ULG17" s="146"/>
      <c r="ULH17" s="147"/>
      <c r="ULI17" s="148"/>
      <c r="ULJ17" s="140"/>
      <c r="ULK17" s="141"/>
      <c r="ULL17" s="142"/>
      <c r="ULM17" s="143"/>
      <c r="ULN17" s="144"/>
      <c r="ULO17" s="145"/>
      <c r="ULP17" s="146"/>
      <c r="ULQ17" s="147"/>
      <c r="ULR17" s="148"/>
      <c r="ULS17" s="140"/>
      <c r="ULT17" s="141"/>
      <c r="ULU17" s="142"/>
      <c r="ULV17" s="143"/>
      <c r="ULW17" s="144"/>
      <c r="ULX17" s="145"/>
      <c r="ULY17" s="146"/>
      <c r="ULZ17" s="147"/>
      <c r="UMA17" s="148"/>
      <c r="UMB17" s="140"/>
      <c r="UMC17" s="141"/>
      <c r="UMD17" s="142"/>
      <c r="UME17" s="143"/>
      <c r="UMF17" s="144"/>
      <c r="UMG17" s="145"/>
      <c r="UMH17" s="146"/>
      <c r="UMI17" s="147"/>
      <c r="UMJ17" s="148"/>
      <c r="UMK17" s="140"/>
      <c r="UML17" s="141"/>
      <c r="UMM17" s="142"/>
      <c r="UMN17" s="143"/>
      <c r="UMO17" s="144"/>
      <c r="UMP17" s="145"/>
      <c r="UMQ17" s="146"/>
      <c r="UMR17" s="147"/>
      <c r="UMS17" s="148"/>
      <c r="UMT17" s="140"/>
      <c r="UMU17" s="141"/>
      <c r="UMV17" s="142"/>
      <c r="UMW17" s="143"/>
      <c r="UMX17" s="144"/>
      <c r="UMY17" s="145"/>
      <c r="UMZ17" s="146"/>
      <c r="UNA17" s="147"/>
      <c r="UNB17" s="148"/>
      <c r="UNC17" s="140"/>
      <c r="UND17" s="141"/>
      <c r="UNE17" s="142"/>
      <c r="UNF17" s="143"/>
      <c r="UNG17" s="144"/>
      <c r="UNH17" s="145"/>
      <c r="UNI17" s="146"/>
      <c r="UNJ17" s="147"/>
      <c r="UNK17" s="148"/>
      <c r="UNL17" s="140"/>
      <c r="UNM17" s="141"/>
      <c r="UNN17" s="142"/>
      <c r="UNO17" s="143"/>
      <c r="UNP17" s="144"/>
      <c r="UNQ17" s="145"/>
      <c r="UNR17" s="146"/>
      <c r="UNS17" s="147"/>
      <c r="UNT17" s="148"/>
      <c r="UNU17" s="140"/>
      <c r="UNV17" s="141"/>
      <c r="UNW17" s="142"/>
      <c r="UNX17" s="143"/>
      <c r="UNY17" s="144"/>
      <c r="UNZ17" s="145"/>
      <c r="UOA17" s="146"/>
      <c r="UOB17" s="147"/>
      <c r="UOC17" s="148"/>
      <c r="UOD17" s="140"/>
      <c r="UOE17" s="141"/>
      <c r="UOF17" s="142"/>
      <c r="UOG17" s="143"/>
      <c r="UOH17" s="144"/>
      <c r="UOI17" s="145"/>
      <c r="UOJ17" s="146"/>
      <c r="UOK17" s="147"/>
      <c r="UOL17" s="148"/>
      <c r="UOM17" s="140"/>
      <c r="UON17" s="141"/>
      <c r="UOO17" s="142"/>
      <c r="UOP17" s="143"/>
      <c r="UOQ17" s="144"/>
      <c r="UOR17" s="145"/>
      <c r="UOS17" s="146"/>
      <c r="UOT17" s="147"/>
      <c r="UOU17" s="148"/>
      <c r="UOV17" s="140"/>
      <c r="UOW17" s="141"/>
      <c r="UOX17" s="142"/>
      <c r="UOY17" s="143"/>
      <c r="UOZ17" s="144"/>
      <c r="UPA17" s="145"/>
      <c r="UPB17" s="146"/>
      <c r="UPC17" s="147"/>
      <c r="UPD17" s="148"/>
      <c r="UPE17" s="140"/>
      <c r="UPF17" s="141"/>
      <c r="UPG17" s="142"/>
      <c r="UPH17" s="143"/>
      <c r="UPI17" s="144"/>
      <c r="UPJ17" s="145"/>
      <c r="UPK17" s="146"/>
      <c r="UPL17" s="147"/>
      <c r="UPM17" s="148"/>
      <c r="UPN17" s="140"/>
      <c r="UPO17" s="141"/>
      <c r="UPP17" s="142"/>
      <c r="UPQ17" s="143"/>
      <c r="UPR17" s="144"/>
      <c r="UPS17" s="145"/>
      <c r="UPT17" s="146"/>
      <c r="UPU17" s="147"/>
      <c r="UPV17" s="148"/>
      <c r="UPW17" s="140"/>
      <c r="UPX17" s="141"/>
      <c r="UPY17" s="142"/>
      <c r="UPZ17" s="143"/>
      <c r="UQA17" s="144"/>
      <c r="UQB17" s="145"/>
      <c r="UQC17" s="146"/>
      <c r="UQD17" s="147"/>
      <c r="UQE17" s="148"/>
      <c r="UQF17" s="140"/>
      <c r="UQG17" s="141"/>
      <c r="UQH17" s="142"/>
      <c r="UQI17" s="143"/>
      <c r="UQJ17" s="144"/>
      <c r="UQK17" s="145"/>
      <c r="UQL17" s="146"/>
      <c r="UQM17" s="147"/>
      <c r="UQN17" s="148"/>
      <c r="UQO17" s="140"/>
      <c r="UQP17" s="141"/>
      <c r="UQQ17" s="142"/>
      <c r="UQR17" s="143"/>
      <c r="UQS17" s="144"/>
      <c r="UQT17" s="145"/>
      <c r="UQU17" s="146"/>
      <c r="UQV17" s="147"/>
      <c r="UQW17" s="148"/>
      <c r="UQX17" s="140"/>
      <c r="UQY17" s="141"/>
      <c r="UQZ17" s="142"/>
      <c r="URA17" s="143"/>
      <c r="URB17" s="144"/>
      <c r="URC17" s="145"/>
      <c r="URD17" s="146"/>
      <c r="URE17" s="147"/>
      <c r="URF17" s="148"/>
      <c r="URG17" s="140"/>
      <c r="URH17" s="141"/>
      <c r="URI17" s="142"/>
      <c r="URJ17" s="143"/>
      <c r="URK17" s="144"/>
      <c r="URL17" s="145"/>
      <c r="URM17" s="146"/>
      <c r="URN17" s="147"/>
      <c r="URO17" s="148"/>
      <c r="URP17" s="140"/>
      <c r="URQ17" s="141"/>
      <c r="URR17" s="142"/>
      <c r="URS17" s="143"/>
      <c r="URT17" s="144"/>
      <c r="URU17" s="145"/>
      <c r="URV17" s="146"/>
      <c r="URW17" s="147"/>
      <c r="URX17" s="148"/>
      <c r="URY17" s="140"/>
      <c r="URZ17" s="141"/>
      <c r="USA17" s="142"/>
      <c r="USB17" s="143"/>
      <c r="USC17" s="144"/>
      <c r="USD17" s="145"/>
      <c r="USE17" s="146"/>
      <c r="USF17" s="147"/>
      <c r="USG17" s="148"/>
      <c r="USH17" s="140"/>
      <c r="USI17" s="141"/>
      <c r="USJ17" s="142"/>
      <c r="USK17" s="143"/>
      <c r="USL17" s="144"/>
      <c r="USM17" s="145"/>
      <c r="USN17" s="146"/>
      <c r="USO17" s="147"/>
      <c r="USP17" s="148"/>
      <c r="USQ17" s="140"/>
      <c r="USR17" s="141"/>
      <c r="USS17" s="142"/>
      <c r="UST17" s="143"/>
      <c r="USU17" s="144"/>
      <c r="USV17" s="145"/>
      <c r="USW17" s="146"/>
      <c r="USX17" s="147"/>
      <c r="USY17" s="148"/>
      <c r="USZ17" s="140"/>
      <c r="UTA17" s="141"/>
      <c r="UTB17" s="142"/>
      <c r="UTC17" s="143"/>
      <c r="UTD17" s="144"/>
      <c r="UTE17" s="145"/>
      <c r="UTF17" s="146"/>
      <c r="UTG17" s="147"/>
      <c r="UTH17" s="148"/>
      <c r="UTI17" s="140"/>
      <c r="UTJ17" s="141"/>
      <c r="UTK17" s="142"/>
      <c r="UTL17" s="143"/>
      <c r="UTM17" s="144"/>
      <c r="UTN17" s="145"/>
      <c r="UTO17" s="146"/>
      <c r="UTP17" s="147"/>
      <c r="UTQ17" s="148"/>
      <c r="UTR17" s="140"/>
      <c r="UTS17" s="141"/>
      <c r="UTT17" s="142"/>
      <c r="UTU17" s="143"/>
      <c r="UTV17" s="144"/>
      <c r="UTW17" s="145"/>
      <c r="UTX17" s="146"/>
      <c r="UTY17" s="147"/>
      <c r="UTZ17" s="148"/>
      <c r="UUA17" s="140"/>
      <c r="UUB17" s="141"/>
      <c r="UUC17" s="142"/>
      <c r="UUD17" s="143"/>
      <c r="UUE17" s="144"/>
      <c r="UUF17" s="145"/>
      <c r="UUG17" s="146"/>
      <c r="UUH17" s="147"/>
      <c r="UUI17" s="148"/>
      <c r="UUJ17" s="140"/>
      <c r="UUK17" s="141"/>
      <c r="UUL17" s="142"/>
      <c r="UUM17" s="143"/>
      <c r="UUN17" s="144"/>
      <c r="UUO17" s="145"/>
      <c r="UUP17" s="146"/>
      <c r="UUQ17" s="147"/>
      <c r="UUR17" s="148"/>
      <c r="UUS17" s="140"/>
      <c r="UUT17" s="141"/>
      <c r="UUU17" s="142"/>
      <c r="UUV17" s="143"/>
      <c r="UUW17" s="144"/>
      <c r="UUX17" s="145"/>
      <c r="UUY17" s="146"/>
      <c r="UUZ17" s="147"/>
      <c r="UVA17" s="148"/>
      <c r="UVB17" s="140"/>
      <c r="UVC17" s="141"/>
      <c r="UVD17" s="142"/>
      <c r="UVE17" s="143"/>
      <c r="UVF17" s="144"/>
      <c r="UVG17" s="145"/>
      <c r="UVH17" s="146"/>
      <c r="UVI17" s="147"/>
      <c r="UVJ17" s="148"/>
      <c r="UVK17" s="140"/>
      <c r="UVL17" s="141"/>
      <c r="UVM17" s="142"/>
      <c r="UVN17" s="143"/>
      <c r="UVO17" s="144"/>
      <c r="UVP17" s="145"/>
      <c r="UVQ17" s="146"/>
      <c r="UVR17" s="147"/>
      <c r="UVS17" s="148"/>
      <c r="UVT17" s="140"/>
      <c r="UVU17" s="141"/>
      <c r="UVV17" s="142"/>
      <c r="UVW17" s="143"/>
      <c r="UVX17" s="144"/>
      <c r="UVY17" s="145"/>
      <c r="UVZ17" s="146"/>
      <c r="UWA17" s="147"/>
      <c r="UWB17" s="148"/>
      <c r="UWC17" s="140"/>
      <c r="UWD17" s="141"/>
      <c r="UWE17" s="142"/>
      <c r="UWF17" s="143"/>
      <c r="UWG17" s="144"/>
      <c r="UWH17" s="145"/>
      <c r="UWI17" s="146"/>
      <c r="UWJ17" s="147"/>
      <c r="UWK17" s="148"/>
      <c r="UWL17" s="140"/>
      <c r="UWM17" s="141"/>
      <c r="UWN17" s="142"/>
      <c r="UWO17" s="143"/>
      <c r="UWP17" s="144"/>
      <c r="UWQ17" s="145"/>
      <c r="UWR17" s="146"/>
      <c r="UWS17" s="147"/>
      <c r="UWT17" s="148"/>
      <c r="UWU17" s="140"/>
      <c r="UWV17" s="141"/>
      <c r="UWW17" s="142"/>
      <c r="UWX17" s="143"/>
      <c r="UWY17" s="144"/>
      <c r="UWZ17" s="145"/>
      <c r="UXA17" s="146"/>
      <c r="UXB17" s="147"/>
      <c r="UXC17" s="148"/>
      <c r="UXD17" s="140"/>
      <c r="UXE17" s="141"/>
      <c r="UXF17" s="142"/>
      <c r="UXG17" s="143"/>
      <c r="UXH17" s="144"/>
      <c r="UXI17" s="145"/>
      <c r="UXJ17" s="146"/>
      <c r="UXK17" s="147"/>
      <c r="UXL17" s="148"/>
      <c r="UXM17" s="140"/>
      <c r="UXN17" s="141"/>
      <c r="UXO17" s="142"/>
      <c r="UXP17" s="143"/>
      <c r="UXQ17" s="144"/>
      <c r="UXR17" s="145"/>
      <c r="UXS17" s="146"/>
      <c r="UXT17" s="147"/>
      <c r="UXU17" s="148"/>
      <c r="UXV17" s="140"/>
      <c r="UXW17" s="141"/>
      <c r="UXX17" s="142"/>
      <c r="UXY17" s="143"/>
      <c r="UXZ17" s="144"/>
      <c r="UYA17" s="145"/>
      <c r="UYB17" s="146"/>
      <c r="UYC17" s="147"/>
      <c r="UYD17" s="148"/>
      <c r="UYE17" s="140"/>
      <c r="UYF17" s="141"/>
      <c r="UYG17" s="142"/>
      <c r="UYH17" s="143"/>
      <c r="UYI17" s="144"/>
      <c r="UYJ17" s="145"/>
      <c r="UYK17" s="146"/>
      <c r="UYL17" s="147"/>
      <c r="UYM17" s="148"/>
      <c r="UYN17" s="140"/>
      <c r="UYO17" s="141"/>
      <c r="UYP17" s="142"/>
      <c r="UYQ17" s="143"/>
      <c r="UYR17" s="144"/>
      <c r="UYS17" s="145"/>
      <c r="UYT17" s="146"/>
      <c r="UYU17" s="147"/>
      <c r="UYV17" s="148"/>
      <c r="UYW17" s="140"/>
      <c r="UYX17" s="141"/>
      <c r="UYY17" s="142"/>
      <c r="UYZ17" s="143"/>
      <c r="UZA17" s="144"/>
      <c r="UZB17" s="145"/>
      <c r="UZC17" s="146"/>
      <c r="UZD17" s="147"/>
      <c r="UZE17" s="148"/>
      <c r="UZF17" s="140"/>
      <c r="UZG17" s="141"/>
      <c r="UZH17" s="142"/>
      <c r="UZI17" s="143"/>
      <c r="UZJ17" s="144"/>
      <c r="UZK17" s="145"/>
      <c r="UZL17" s="146"/>
      <c r="UZM17" s="147"/>
      <c r="UZN17" s="148"/>
      <c r="UZO17" s="140"/>
      <c r="UZP17" s="141"/>
      <c r="UZQ17" s="142"/>
      <c r="UZR17" s="143"/>
      <c r="UZS17" s="144"/>
      <c r="UZT17" s="145"/>
      <c r="UZU17" s="146"/>
      <c r="UZV17" s="147"/>
      <c r="UZW17" s="148"/>
      <c r="UZX17" s="140"/>
      <c r="UZY17" s="141"/>
      <c r="UZZ17" s="142"/>
      <c r="VAA17" s="143"/>
      <c r="VAB17" s="144"/>
      <c r="VAC17" s="145"/>
      <c r="VAD17" s="146"/>
      <c r="VAE17" s="147"/>
      <c r="VAF17" s="148"/>
      <c r="VAG17" s="140"/>
      <c r="VAH17" s="141"/>
      <c r="VAI17" s="142"/>
      <c r="VAJ17" s="143"/>
      <c r="VAK17" s="144"/>
      <c r="VAL17" s="145"/>
      <c r="VAM17" s="146"/>
      <c r="VAN17" s="147"/>
      <c r="VAO17" s="148"/>
      <c r="VAP17" s="140"/>
      <c r="VAQ17" s="141"/>
      <c r="VAR17" s="142"/>
      <c r="VAS17" s="143"/>
      <c r="VAT17" s="144"/>
      <c r="VAU17" s="145"/>
      <c r="VAV17" s="146"/>
      <c r="VAW17" s="147"/>
      <c r="VAX17" s="148"/>
      <c r="VAY17" s="140"/>
      <c r="VAZ17" s="141"/>
      <c r="VBA17" s="142"/>
      <c r="VBB17" s="143"/>
      <c r="VBC17" s="144"/>
      <c r="VBD17" s="145"/>
      <c r="VBE17" s="146"/>
      <c r="VBF17" s="147"/>
      <c r="VBG17" s="148"/>
      <c r="VBH17" s="140"/>
      <c r="VBI17" s="141"/>
      <c r="VBJ17" s="142"/>
      <c r="VBK17" s="143"/>
      <c r="VBL17" s="144"/>
      <c r="VBM17" s="145"/>
      <c r="VBN17" s="146"/>
      <c r="VBO17" s="147"/>
      <c r="VBP17" s="148"/>
      <c r="VBQ17" s="140"/>
      <c r="VBR17" s="141"/>
      <c r="VBS17" s="142"/>
      <c r="VBT17" s="143"/>
      <c r="VBU17" s="144"/>
      <c r="VBV17" s="145"/>
      <c r="VBW17" s="146"/>
      <c r="VBX17" s="147"/>
      <c r="VBY17" s="148"/>
      <c r="VBZ17" s="140"/>
      <c r="VCA17" s="141"/>
      <c r="VCB17" s="142"/>
      <c r="VCC17" s="143"/>
      <c r="VCD17" s="144"/>
      <c r="VCE17" s="145"/>
      <c r="VCF17" s="146"/>
      <c r="VCG17" s="147"/>
      <c r="VCH17" s="148"/>
      <c r="VCI17" s="140"/>
      <c r="VCJ17" s="141"/>
      <c r="VCK17" s="142"/>
      <c r="VCL17" s="143"/>
      <c r="VCM17" s="144"/>
      <c r="VCN17" s="145"/>
      <c r="VCO17" s="146"/>
      <c r="VCP17" s="147"/>
      <c r="VCQ17" s="148"/>
      <c r="VCR17" s="140"/>
      <c r="VCS17" s="141"/>
      <c r="VCT17" s="142"/>
      <c r="VCU17" s="143"/>
      <c r="VCV17" s="144"/>
      <c r="VCW17" s="145"/>
      <c r="VCX17" s="146"/>
      <c r="VCY17" s="147"/>
      <c r="VCZ17" s="148"/>
      <c r="VDA17" s="140"/>
      <c r="VDB17" s="141"/>
      <c r="VDC17" s="142"/>
      <c r="VDD17" s="143"/>
      <c r="VDE17" s="144"/>
      <c r="VDF17" s="145"/>
      <c r="VDG17" s="146"/>
      <c r="VDH17" s="147"/>
      <c r="VDI17" s="148"/>
      <c r="VDJ17" s="140"/>
      <c r="VDK17" s="141"/>
      <c r="VDL17" s="142"/>
      <c r="VDM17" s="143"/>
      <c r="VDN17" s="144"/>
      <c r="VDO17" s="145"/>
      <c r="VDP17" s="146"/>
      <c r="VDQ17" s="147"/>
      <c r="VDR17" s="148"/>
      <c r="VDS17" s="140"/>
      <c r="VDT17" s="141"/>
      <c r="VDU17" s="142"/>
      <c r="VDV17" s="143"/>
      <c r="VDW17" s="144"/>
      <c r="VDX17" s="145"/>
      <c r="VDY17" s="146"/>
      <c r="VDZ17" s="147"/>
      <c r="VEA17" s="148"/>
      <c r="VEB17" s="140"/>
      <c r="VEC17" s="141"/>
      <c r="VED17" s="142"/>
      <c r="VEE17" s="143"/>
      <c r="VEF17" s="144"/>
      <c r="VEG17" s="145"/>
      <c r="VEH17" s="146"/>
      <c r="VEI17" s="147"/>
      <c r="VEJ17" s="148"/>
      <c r="VEK17" s="140"/>
      <c r="VEL17" s="141"/>
      <c r="VEM17" s="142"/>
      <c r="VEN17" s="143"/>
      <c r="VEO17" s="144"/>
      <c r="VEP17" s="145"/>
      <c r="VEQ17" s="146"/>
      <c r="VER17" s="147"/>
      <c r="VES17" s="148"/>
      <c r="VET17" s="140"/>
      <c r="VEU17" s="141"/>
      <c r="VEV17" s="142"/>
      <c r="VEW17" s="143"/>
      <c r="VEX17" s="144"/>
      <c r="VEY17" s="145"/>
      <c r="VEZ17" s="146"/>
      <c r="VFA17" s="147"/>
      <c r="VFB17" s="148"/>
      <c r="VFC17" s="140"/>
      <c r="VFD17" s="141"/>
      <c r="VFE17" s="142"/>
      <c r="VFF17" s="143"/>
      <c r="VFG17" s="144"/>
      <c r="VFH17" s="145"/>
      <c r="VFI17" s="146"/>
      <c r="VFJ17" s="147"/>
      <c r="VFK17" s="148"/>
      <c r="VFL17" s="140"/>
      <c r="VFM17" s="141"/>
      <c r="VFN17" s="142"/>
      <c r="VFO17" s="143"/>
      <c r="VFP17" s="144"/>
      <c r="VFQ17" s="145"/>
      <c r="VFR17" s="146"/>
      <c r="VFS17" s="147"/>
      <c r="VFT17" s="148"/>
      <c r="VFU17" s="140"/>
      <c r="VFV17" s="141"/>
      <c r="VFW17" s="142"/>
      <c r="VFX17" s="143"/>
      <c r="VFY17" s="144"/>
      <c r="VFZ17" s="145"/>
      <c r="VGA17" s="146"/>
      <c r="VGB17" s="147"/>
      <c r="VGC17" s="148"/>
      <c r="VGD17" s="140"/>
      <c r="VGE17" s="141"/>
      <c r="VGF17" s="142"/>
      <c r="VGG17" s="143"/>
      <c r="VGH17" s="144"/>
      <c r="VGI17" s="145"/>
      <c r="VGJ17" s="146"/>
      <c r="VGK17" s="147"/>
      <c r="VGL17" s="148"/>
      <c r="VGM17" s="140"/>
      <c r="VGN17" s="141"/>
      <c r="VGO17" s="142"/>
      <c r="VGP17" s="143"/>
      <c r="VGQ17" s="144"/>
      <c r="VGR17" s="145"/>
      <c r="VGS17" s="146"/>
      <c r="VGT17" s="147"/>
      <c r="VGU17" s="148"/>
      <c r="VGV17" s="140"/>
      <c r="VGW17" s="141"/>
      <c r="VGX17" s="142"/>
      <c r="VGY17" s="143"/>
      <c r="VGZ17" s="144"/>
      <c r="VHA17" s="145"/>
      <c r="VHB17" s="146"/>
      <c r="VHC17" s="147"/>
      <c r="VHD17" s="148"/>
      <c r="VHE17" s="140"/>
      <c r="VHF17" s="141"/>
      <c r="VHG17" s="142"/>
      <c r="VHH17" s="143"/>
      <c r="VHI17" s="144"/>
      <c r="VHJ17" s="145"/>
      <c r="VHK17" s="146"/>
      <c r="VHL17" s="147"/>
      <c r="VHM17" s="148"/>
      <c r="VHN17" s="140"/>
      <c r="VHO17" s="141"/>
      <c r="VHP17" s="142"/>
      <c r="VHQ17" s="143"/>
      <c r="VHR17" s="144"/>
      <c r="VHS17" s="145"/>
      <c r="VHT17" s="146"/>
      <c r="VHU17" s="147"/>
      <c r="VHV17" s="148"/>
      <c r="VHW17" s="140"/>
      <c r="VHX17" s="141"/>
      <c r="VHY17" s="142"/>
      <c r="VHZ17" s="143"/>
      <c r="VIA17" s="144"/>
      <c r="VIB17" s="145"/>
      <c r="VIC17" s="146"/>
      <c r="VID17" s="147"/>
      <c r="VIE17" s="148"/>
      <c r="VIF17" s="140"/>
      <c r="VIG17" s="141"/>
      <c r="VIH17" s="142"/>
      <c r="VII17" s="143"/>
      <c r="VIJ17" s="144"/>
      <c r="VIK17" s="145"/>
      <c r="VIL17" s="146"/>
      <c r="VIM17" s="147"/>
      <c r="VIN17" s="148"/>
      <c r="VIO17" s="140"/>
      <c r="VIP17" s="141"/>
      <c r="VIQ17" s="142"/>
      <c r="VIR17" s="143"/>
      <c r="VIS17" s="144"/>
      <c r="VIT17" s="145"/>
      <c r="VIU17" s="146"/>
      <c r="VIV17" s="147"/>
      <c r="VIW17" s="148"/>
      <c r="VIX17" s="140"/>
      <c r="VIY17" s="141"/>
      <c r="VIZ17" s="142"/>
      <c r="VJA17" s="143"/>
      <c r="VJB17" s="144"/>
      <c r="VJC17" s="145"/>
      <c r="VJD17" s="146"/>
      <c r="VJE17" s="147"/>
      <c r="VJF17" s="148"/>
      <c r="VJG17" s="140"/>
      <c r="VJH17" s="141"/>
      <c r="VJI17" s="142"/>
      <c r="VJJ17" s="143"/>
      <c r="VJK17" s="144"/>
      <c r="VJL17" s="145"/>
      <c r="VJM17" s="146"/>
      <c r="VJN17" s="147"/>
      <c r="VJO17" s="148"/>
      <c r="VJP17" s="140"/>
      <c r="VJQ17" s="141"/>
      <c r="VJR17" s="142"/>
      <c r="VJS17" s="143"/>
      <c r="VJT17" s="144"/>
      <c r="VJU17" s="145"/>
      <c r="VJV17" s="146"/>
      <c r="VJW17" s="147"/>
      <c r="VJX17" s="148"/>
      <c r="VJY17" s="140"/>
      <c r="VJZ17" s="141"/>
      <c r="VKA17" s="142"/>
      <c r="VKB17" s="143"/>
      <c r="VKC17" s="144"/>
      <c r="VKD17" s="145"/>
      <c r="VKE17" s="146"/>
      <c r="VKF17" s="147"/>
      <c r="VKG17" s="148"/>
      <c r="VKH17" s="140"/>
      <c r="VKI17" s="141"/>
      <c r="VKJ17" s="142"/>
      <c r="VKK17" s="143"/>
      <c r="VKL17" s="144"/>
      <c r="VKM17" s="145"/>
      <c r="VKN17" s="146"/>
      <c r="VKO17" s="147"/>
      <c r="VKP17" s="148"/>
      <c r="VKQ17" s="140"/>
      <c r="VKR17" s="141"/>
      <c r="VKS17" s="142"/>
      <c r="VKT17" s="143"/>
      <c r="VKU17" s="144"/>
      <c r="VKV17" s="145"/>
      <c r="VKW17" s="146"/>
      <c r="VKX17" s="147"/>
      <c r="VKY17" s="148"/>
      <c r="VKZ17" s="140"/>
      <c r="VLA17" s="141"/>
      <c r="VLB17" s="142"/>
      <c r="VLC17" s="143"/>
      <c r="VLD17" s="144"/>
      <c r="VLE17" s="145"/>
      <c r="VLF17" s="146"/>
      <c r="VLG17" s="147"/>
      <c r="VLH17" s="148"/>
      <c r="VLI17" s="140"/>
      <c r="VLJ17" s="141"/>
      <c r="VLK17" s="142"/>
      <c r="VLL17" s="143"/>
      <c r="VLM17" s="144"/>
      <c r="VLN17" s="145"/>
      <c r="VLO17" s="146"/>
      <c r="VLP17" s="147"/>
      <c r="VLQ17" s="148"/>
      <c r="VLR17" s="140"/>
      <c r="VLS17" s="141"/>
      <c r="VLT17" s="142"/>
      <c r="VLU17" s="143"/>
      <c r="VLV17" s="144"/>
      <c r="VLW17" s="145"/>
      <c r="VLX17" s="146"/>
      <c r="VLY17" s="147"/>
      <c r="VLZ17" s="148"/>
      <c r="VMA17" s="140"/>
      <c r="VMB17" s="141"/>
      <c r="VMC17" s="142"/>
      <c r="VMD17" s="143"/>
      <c r="VME17" s="144"/>
      <c r="VMF17" s="145"/>
      <c r="VMG17" s="146"/>
      <c r="VMH17" s="147"/>
      <c r="VMI17" s="148"/>
      <c r="VMJ17" s="140"/>
      <c r="VMK17" s="141"/>
      <c r="VML17" s="142"/>
      <c r="VMM17" s="143"/>
      <c r="VMN17" s="144"/>
      <c r="VMO17" s="145"/>
      <c r="VMP17" s="146"/>
      <c r="VMQ17" s="147"/>
      <c r="VMR17" s="148"/>
      <c r="VMS17" s="140"/>
      <c r="VMT17" s="141"/>
      <c r="VMU17" s="142"/>
      <c r="VMV17" s="143"/>
      <c r="VMW17" s="144"/>
      <c r="VMX17" s="145"/>
      <c r="VMY17" s="146"/>
      <c r="VMZ17" s="147"/>
      <c r="VNA17" s="148"/>
      <c r="VNB17" s="140"/>
      <c r="VNC17" s="141"/>
      <c r="VND17" s="142"/>
      <c r="VNE17" s="143"/>
      <c r="VNF17" s="144"/>
      <c r="VNG17" s="145"/>
      <c r="VNH17" s="146"/>
      <c r="VNI17" s="147"/>
      <c r="VNJ17" s="148"/>
      <c r="VNK17" s="140"/>
      <c r="VNL17" s="141"/>
      <c r="VNM17" s="142"/>
      <c r="VNN17" s="143"/>
      <c r="VNO17" s="144"/>
      <c r="VNP17" s="145"/>
      <c r="VNQ17" s="146"/>
      <c r="VNR17" s="147"/>
      <c r="VNS17" s="148"/>
      <c r="VNT17" s="140"/>
      <c r="VNU17" s="141"/>
      <c r="VNV17" s="142"/>
      <c r="VNW17" s="143"/>
      <c r="VNX17" s="144"/>
      <c r="VNY17" s="145"/>
      <c r="VNZ17" s="146"/>
      <c r="VOA17" s="147"/>
      <c r="VOB17" s="148"/>
      <c r="VOC17" s="140"/>
      <c r="VOD17" s="141"/>
      <c r="VOE17" s="142"/>
      <c r="VOF17" s="143"/>
      <c r="VOG17" s="144"/>
      <c r="VOH17" s="145"/>
      <c r="VOI17" s="146"/>
      <c r="VOJ17" s="147"/>
      <c r="VOK17" s="148"/>
      <c r="VOL17" s="140"/>
      <c r="VOM17" s="141"/>
      <c r="VON17" s="142"/>
      <c r="VOO17" s="143"/>
      <c r="VOP17" s="144"/>
      <c r="VOQ17" s="145"/>
      <c r="VOR17" s="146"/>
      <c r="VOS17" s="147"/>
      <c r="VOT17" s="148"/>
      <c r="VOU17" s="140"/>
      <c r="VOV17" s="141"/>
      <c r="VOW17" s="142"/>
      <c r="VOX17" s="143"/>
      <c r="VOY17" s="144"/>
      <c r="VOZ17" s="145"/>
      <c r="VPA17" s="146"/>
      <c r="VPB17" s="147"/>
      <c r="VPC17" s="148"/>
      <c r="VPD17" s="140"/>
      <c r="VPE17" s="141"/>
      <c r="VPF17" s="142"/>
      <c r="VPG17" s="143"/>
      <c r="VPH17" s="144"/>
      <c r="VPI17" s="145"/>
      <c r="VPJ17" s="146"/>
      <c r="VPK17" s="147"/>
      <c r="VPL17" s="148"/>
      <c r="VPM17" s="140"/>
      <c r="VPN17" s="141"/>
      <c r="VPO17" s="142"/>
      <c r="VPP17" s="143"/>
      <c r="VPQ17" s="144"/>
      <c r="VPR17" s="145"/>
      <c r="VPS17" s="146"/>
      <c r="VPT17" s="147"/>
      <c r="VPU17" s="148"/>
      <c r="VPV17" s="140"/>
      <c r="VPW17" s="141"/>
      <c r="VPX17" s="142"/>
      <c r="VPY17" s="143"/>
      <c r="VPZ17" s="144"/>
      <c r="VQA17" s="145"/>
      <c r="VQB17" s="146"/>
      <c r="VQC17" s="147"/>
      <c r="VQD17" s="148"/>
      <c r="VQE17" s="140"/>
      <c r="VQF17" s="141"/>
      <c r="VQG17" s="142"/>
      <c r="VQH17" s="143"/>
      <c r="VQI17" s="144"/>
      <c r="VQJ17" s="145"/>
      <c r="VQK17" s="146"/>
      <c r="VQL17" s="147"/>
      <c r="VQM17" s="148"/>
      <c r="VQN17" s="140"/>
      <c r="VQO17" s="141"/>
      <c r="VQP17" s="142"/>
      <c r="VQQ17" s="143"/>
      <c r="VQR17" s="144"/>
      <c r="VQS17" s="145"/>
      <c r="VQT17" s="146"/>
      <c r="VQU17" s="147"/>
      <c r="VQV17" s="148"/>
      <c r="VQW17" s="140"/>
      <c r="VQX17" s="141"/>
      <c r="VQY17" s="142"/>
      <c r="VQZ17" s="143"/>
      <c r="VRA17" s="144"/>
      <c r="VRB17" s="145"/>
      <c r="VRC17" s="146"/>
      <c r="VRD17" s="147"/>
      <c r="VRE17" s="148"/>
      <c r="VRF17" s="140"/>
      <c r="VRG17" s="141"/>
      <c r="VRH17" s="142"/>
      <c r="VRI17" s="143"/>
      <c r="VRJ17" s="144"/>
      <c r="VRK17" s="145"/>
      <c r="VRL17" s="146"/>
      <c r="VRM17" s="147"/>
      <c r="VRN17" s="148"/>
      <c r="VRO17" s="140"/>
      <c r="VRP17" s="141"/>
      <c r="VRQ17" s="142"/>
      <c r="VRR17" s="143"/>
      <c r="VRS17" s="144"/>
      <c r="VRT17" s="145"/>
      <c r="VRU17" s="146"/>
      <c r="VRV17" s="147"/>
      <c r="VRW17" s="148"/>
      <c r="VRX17" s="140"/>
      <c r="VRY17" s="141"/>
      <c r="VRZ17" s="142"/>
      <c r="VSA17" s="143"/>
      <c r="VSB17" s="144"/>
      <c r="VSC17" s="145"/>
      <c r="VSD17" s="146"/>
      <c r="VSE17" s="147"/>
      <c r="VSF17" s="148"/>
      <c r="VSG17" s="140"/>
      <c r="VSH17" s="141"/>
      <c r="VSI17" s="142"/>
      <c r="VSJ17" s="143"/>
      <c r="VSK17" s="144"/>
      <c r="VSL17" s="145"/>
      <c r="VSM17" s="146"/>
      <c r="VSN17" s="147"/>
      <c r="VSO17" s="148"/>
      <c r="VSP17" s="140"/>
      <c r="VSQ17" s="141"/>
      <c r="VSR17" s="142"/>
      <c r="VSS17" s="143"/>
      <c r="VST17" s="144"/>
      <c r="VSU17" s="145"/>
      <c r="VSV17" s="146"/>
      <c r="VSW17" s="147"/>
      <c r="VSX17" s="148"/>
      <c r="VSY17" s="140"/>
      <c r="VSZ17" s="141"/>
      <c r="VTA17" s="142"/>
      <c r="VTB17" s="143"/>
      <c r="VTC17" s="144"/>
      <c r="VTD17" s="145"/>
      <c r="VTE17" s="146"/>
      <c r="VTF17" s="147"/>
      <c r="VTG17" s="148"/>
      <c r="VTH17" s="140"/>
      <c r="VTI17" s="141"/>
      <c r="VTJ17" s="142"/>
      <c r="VTK17" s="143"/>
      <c r="VTL17" s="144"/>
      <c r="VTM17" s="145"/>
      <c r="VTN17" s="146"/>
      <c r="VTO17" s="147"/>
      <c r="VTP17" s="148"/>
      <c r="VTQ17" s="140"/>
      <c r="VTR17" s="141"/>
      <c r="VTS17" s="142"/>
      <c r="VTT17" s="143"/>
      <c r="VTU17" s="144"/>
      <c r="VTV17" s="145"/>
      <c r="VTW17" s="146"/>
      <c r="VTX17" s="147"/>
      <c r="VTY17" s="148"/>
      <c r="VTZ17" s="140"/>
      <c r="VUA17" s="141"/>
      <c r="VUB17" s="142"/>
      <c r="VUC17" s="143"/>
      <c r="VUD17" s="144"/>
      <c r="VUE17" s="145"/>
      <c r="VUF17" s="146"/>
      <c r="VUG17" s="147"/>
      <c r="VUH17" s="148"/>
      <c r="VUI17" s="140"/>
      <c r="VUJ17" s="141"/>
      <c r="VUK17" s="142"/>
      <c r="VUL17" s="143"/>
      <c r="VUM17" s="144"/>
      <c r="VUN17" s="145"/>
      <c r="VUO17" s="146"/>
      <c r="VUP17" s="147"/>
      <c r="VUQ17" s="148"/>
      <c r="VUR17" s="140"/>
      <c r="VUS17" s="141"/>
      <c r="VUT17" s="142"/>
      <c r="VUU17" s="143"/>
      <c r="VUV17" s="144"/>
      <c r="VUW17" s="145"/>
      <c r="VUX17" s="146"/>
      <c r="VUY17" s="147"/>
      <c r="VUZ17" s="148"/>
      <c r="VVA17" s="140"/>
      <c r="VVB17" s="141"/>
      <c r="VVC17" s="142"/>
      <c r="VVD17" s="143"/>
      <c r="VVE17" s="144"/>
      <c r="VVF17" s="145"/>
      <c r="VVG17" s="146"/>
      <c r="VVH17" s="147"/>
      <c r="VVI17" s="148"/>
      <c r="VVJ17" s="140"/>
      <c r="VVK17" s="141"/>
      <c r="VVL17" s="142"/>
      <c r="VVM17" s="143"/>
      <c r="VVN17" s="144"/>
      <c r="VVO17" s="145"/>
      <c r="VVP17" s="146"/>
      <c r="VVQ17" s="147"/>
      <c r="VVR17" s="148"/>
      <c r="VVS17" s="140"/>
      <c r="VVT17" s="141"/>
      <c r="VVU17" s="142"/>
      <c r="VVV17" s="143"/>
      <c r="VVW17" s="144"/>
      <c r="VVX17" s="145"/>
      <c r="VVY17" s="146"/>
      <c r="VVZ17" s="147"/>
      <c r="VWA17" s="148"/>
      <c r="VWB17" s="140"/>
      <c r="VWC17" s="141"/>
      <c r="VWD17" s="142"/>
      <c r="VWE17" s="143"/>
      <c r="VWF17" s="144"/>
      <c r="VWG17" s="145"/>
      <c r="VWH17" s="146"/>
      <c r="VWI17" s="147"/>
      <c r="VWJ17" s="148"/>
      <c r="VWK17" s="140"/>
      <c r="VWL17" s="141"/>
      <c r="VWM17" s="142"/>
      <c r="VWN17" s="143"/>
      <c r="VWO17" s="144"/>
      <c r="VWP17" s="145"/>
      <c r="VWQ17" s="146"/>
      <c r="VWR17" s="147"/>
      <c r="VWS17" s="148"/>
      <c r="VWT17" s="140"/>
      <c r="VWU17" s="141"/>
      <c r="VWV17" s="142"/>
      <c r="VWW17" s="143"/>
      <c r="VWX17" s="144"/>
      <c r="VWY17" s="145"/>
      <c r="VWZ17" s="146"/>
      <c r="VXA17" s="147"/>
      <c r="VXB17" s="148"/>
      <c r="VXC17" s="140"/>
      <c r="VXD17" s="141"/>
      <c r="VXE17" s="142"/>
      <c r="VXF17" s="143"/>
      <c r="VXG17" s="144"/>
      <c r="VXH17" s="145"/>
      <c r="VXI17" s="146"/>
      <c r="VXJ17" s="147"/>
      <c r="VXK17" s="148"/>
      <c r="VXL17" s="140"/>
      <c r="VXM17" s="141"/>
      <c r="VXN17" s="142"/>
      <c r="VXO17" s="143"/>
      <c r="VXP17" s="144"/>
      <c r="VXQ17" s="145"/>
      <c r="VXR17" s="146"/>
      <c r="VXS17" s="147"/>
      <c r="VXT17" s="148"/>
      <c r="VXU17" s="140"/>
      <c r="VXV17" s="141"/>
      <c r="VXW17" s="142"/>
      <c r="VXX17" s="143"/>
      <c r="VXY17" s="144"/>
      <c r="VXZ17" s="145"/>
      <c r="VYA17" s="146"/>
      <c r="VYB17" s="147"/>
      <c r="VYC17" s="148"/>
      <c r="VYD17" s="140"/>
      <c r="VYE17" s="141"/>
      <c r="VYF17" s="142"/>
      <c r="VYG17" s="143"/>
      <c r="VYH17" s="144"/>
      <c r="VYI17" s="145"/>
      <c r="VYJ17" s="146"/>
      <c r="VYK17" s="147"/>
      <c r="VYL17" s="148"/>
      <c r="VYM17" s="140"/>
      <c r="VYN17" s="141"/>
      <c r="VYO17" s="142"/>
      <c r="VYP17" s="143"/>
      <c r="VYQ17" s="144"/>
      <c r="VYR17" s="145"/>
      <c r="VYS17" s="146"/>
      <c r="VYT17" s="147"/>
      <c r="VYU17" s="148"/>
      <c r="VYV17" s="140"/>
      <c r="VYW17" s="141"/>
      <c r="VYX17" s="142"/>
      <c r="VYY17" s="143"/>
      <c r="VYZ17" s="144"/>
      <c r="VZA17" s="145"/>
      <c r="VZB17" s="146"/>
      <c r="VZC17" s="147"/>
      <c r="VZD17" s="148"/>
      <c r="VZE17" s="140"/>
      <c r="VZF17" s="141"/>
      <c r="VZG17" s="142"/>
      <c r="VZH17" s="143"/>
      <c r="VZI17" s="144"/>
      <c r="VZJ17" s="145"/>
      <c r="VZK17" s="146"/>
      <c r="VZL17" s="147"/>
      <c r="VZM17" s="148"/>
      <c r="VZN17" s="140"/>
      <c r="VZO17" s="141"/>
      <c r="VZP17" s="142"/>
      <c r="VZQ17" s="143"/>
      <c r="VZR17" s="144"/>
      <c r="VZS17" s="145"/>
      <c r="VZT17" s="146"/>
      <c r="VZU17" s="147"/>
      <c r="VZV17" s="148"/>
      <c r="VZW17" s="140"/>
      <c r="VZX17" s="141"/>
      <c r="VZY17" s="142"/>
      <c r="VZZ17" s="143"/>
      <c r="WAA17" s="144"/>
      <c r="WAB17" s="145"/>
      <c r="WAC17" s="146"/>
      <c r="WAD17" s="147"/>
      <c r="WAE17" s="148"/>
      <c r="WAF17" s="140"/>
      <c r="WAG17" s="141"/>
      <c r="WAH17" s="142"/>
      <c r="WAI17" s="143"/>
      <c r="WAJ17" s="144"/>
      <c r="WAK17" s="145"/>
      <c r="WAL17" s="146"/>
      <c r="WAM17" s="147"/>
      <c r="WAN17" s="148"/>
      <c r="WAO17" s="140"/>
      <c r="WAP17" s="141"/>
      <c r="WAQ17" s="142"/>
      <c r="WAR17" s="143"/>
      <c r="WAS17" s="144"/>
      <c r="WAT17" s="145"/>
      <c r="WAU17" s="146"/>
      <c r="WAV17" s="147"/>
      <c r="WAW17" s="148"/>
      <c r="WAX17" s="140"/>
      <c r="WAY17" s="141"/>
      <c r="WAZ17" s="142"/>
      <c r="WBA17" s="143"/>
      <c r="WBB17" s="144"/>
      <c r="WBC17" s="145"/>
      <c r="WBD17" s="146"/>
      <c r="WBE17" s="147"/>
      <c r="WBF17" s="148"/>
      <c r="WBG17" s="140"/>
      <c r="WBH17" s="141"/>
      <c r="WBI17" s="142"/>
      <c r="WBJ17" s="143"/>
      <c r="WBK17" s="144"/>
      <c r="WBL17" s="145"/>
      <c r="WBM17" s="146"/>
      <c r="WBN17" s="147"/>
      <c r="WBO17" s="148"/>
      <c r="WBP17" s="140"/>
      <c r="WBQ17" s="141"/>
      <c r="WBR17" s="142"/>
      <c r="WBS17" s="143"/>
      <c r="WBT17" s="144"/>
      <c r="WBU17" s="145"/>
      <c r="WBV17" s="146"/>
      <c r="WBW17" s="147"/>
      <c r="WBX17" s="148"/>
      <c r="WBY17" s="140"/>
      <c r="WBZ17" s="141"/>
      <c r="WCA17" s="142"/>
      <c r="WCB17" s="143"/>
      <c r="WCC17" s="144"/>
      <c r="WCD17" s="145"/>
      <c r="WCE17" s="146"/>
      <c r="WCF17" s="147"/>
      <c r="WCG17" s="148"/>
      <c r="WCH17" s="140"/>
      <c r="WCI17" s="141"/>
      <c r="WCJ17" s="142"/>
      <c r="WCK17" s="143"/>
      <c r="WCL17" s="144"/>
      <c r="WCM17" s="145"/>
      <c r="WCN17" s="146"/>
      <c r="WCO17" s="147"/>
      <c r="WCP17" s="148"/>
      <c r="WCQ17" s="140"/>
      <c r="WCR17" s="141"/>
      <c r="WCS17" s="142"/>
      <c r="WCT17" s="143"/>
      <c r="WCU17" s="144"/>
      <c r="WCV17" s="145"/>
      <c r="WCW17" s="146"/>
      <c r="WCX17" s="147"/>
      <c r="WCY17" s="148"/>
      <c r="WCZ17" s="140"/>
      <c r="WDA17" s="141"/>
      <c r="WDB17" s="142"/>
      <c r="WDC17" s="143"/>
      <c r="WDD17" s="144"/>
      <c r="WDE17" s="145"/>
      <c r="WDF17" s="146"/>
      <c r="WDG17" s="147"/>
      <c r="WDH17" s="148"/>
      <c r="WDI17" s="140"/>
      <c r="WDJ17" s="141"/>
      <c r="WDK17" s="142"/>
      <c r="WDL17" s="143"/>
      <c r="WDM17" s="144"/>
      <c r="WDN17" s="145"/>
      <c r="WDO17" s="146"/>
      <c r="WDP17" s="147"/>
      <c r="WDQ17" s="148"/>
      <c r="WDR17" s="140"/>
      <c r="WDS17" s="141"/>
      <c r="WDT17" s="142"/>
      <c r="WDU17" s="143"/>
      <c r="WDV17" s="144"/>
      <c r="WDW17" s="145"/>
      <c r="WDX17" s="146"/>
      <c r="WDY17" s="147"/>
      <c r="WDZ17" s="148"/>
      <c r="WEA17" s="140"/>
      <c r="WEB17" s="141"/>
      <c r="WEC17" s="142"/>
      <c r="WED17" s="143"/>
      <c r="WEE17" s="144"/>
      <c r="WEF17" s="145"/>
      <c r="WEG17" s="146"/>
      <c r="WEH17" s="147"/>
      <c r="WEI17" s="148"/>
      <c r="WEJ17" s="140"/>
      <c r="WEK17" s="141"/>
      <c r="WEL17" s="142"/>
      <c r="WEM17" s="143"/>
      <c r="WEN17" s="144"/>
      <c r="WEO17" s="145"/>
      <c r="WEP17" s="146"/>
      <c r="WEQ17" s="147"/>
      <c r="WER17" s="148"/>
      <c r="WES17" s="140"/>
      <c r="WET17" s="141"/>
      <c r="WEU17" s="142"/>
      <c r="WEV17" s="143"/>
      <c r="WEW17" s="144"/>
      <c r="WEX17" s="145"/>
      <c r="WEY17" s="146"/>
      <c r="WEZ17" s="147"/>
      <c r="WFA17" s="148"/>
      <c r="WFB17" s="140"/>
      <c r="WFC17" s="141"/>
      <c r="WFD17" s="142"/>
      <c r="WFE17" s="143"/>
      <c r="WFF17" s="144"/>
      <c r="WFG17" s="145"/>
      <c r="WFH17" s="146"/>
      <c r="WFI17" s="147"/>
      <c r="WFJ17" s="148"/>
      <c r="WFK17" s="140"/>
      <c r="WFL17" s="141"/>
      <c r="WFM17" s="142"/>
      <c r="WFN17" s="143"/>
      <c r="WFO17" s="144"/>
      <c r="WFP17" s="145"/>
      <c r="WFQ17" s="146"/>
      <c r="WFR17" s="147"/>
      <c r="WFS17" s="148"/>
      <c r="WFT17" s="140"/>
      <c r="WFU17" s="141"/>
      <c r="WFV17" s="142"/>
      <c r="WFW17" s="143"/>
      <c r="WFX17" s="144"/>
      <c r="WFY17" s="145"/>
      <c r="WFZ17" s="146"/>
      <c r="WGA17" s="147"/>
      <c r="WGB17" s="148"/>
      <c r="WGC17" s="140"/>
      <c r="WGD17" s="141"/>
      <c r="WGE17" s="142"/>
      <c r="WGF17" s="143"/>
      <c r="WGG17" s="144"/>
      <c r="WGH17" s="145"/>
      <c r="WGI17" s="146"/>
      <c r="WGJ17" s="147"/>
      <c r="WGK17" s="148"/>
      <c r="WGL17" s="140"/>
      <c r="WGM17" s="141"/>
      <c r="WGN17" s="142"/>
      <c r="WGO17" s="143"/>
      <c r="WGP17" s="144"/>
      <c r="WGQ17" s="145"/>
      <c r="WGR17" s="146"/>
      <c r="WGS17" s="147"/>
      <c r="WGT17" s="148"/>
      <c r="WGU17" s="140"/>
      <c r="WGV17" s="141"/>
      <c r="WGW17" s="142"/>
      <c r="WGX17" s="143"/>
      <c r="WGY17" s="144"/>
      <c r="WGZ17" s="145"/>
      <c r="WHA17" s="146"/>
      <c r="WHB17" s="147"/>
      <c r="WHC17" s="148"/>
      <c r="WHD17" s="140"/>
      <c r="WHE17" s="141"/>
      <c r="WHF17" s="142"/>
      <c r="WHG17" s="143"/>
      <c r="WHH17" s="144"/>
      <c r="WHI17" s="145"/>
      <c r="WHJ17" s="146"/>
      <c r="WHK17" s="147"/>
      <c r="WHL17" s="148"/>
      <c r="WHM17" s="140"/>
      <c r="WHN17" s="141"/>
      <c r="WHO17" s="142"/>
      <c r="WHP17" s="143"/>
      <c r="WHQ17" s="144"/>
      <c r="WHR17" s="145"/>
      <c r="WHS17" s="146"/>
      <c r="WHT17" s="147"/>
      <c r="WHU17" s="148"/>
      <c r="WHV17" s="140"/>
      <c r="WHW17" s="141"/>
      <c r="WHX17" s="142"/>
      <c r="WHY17" s="143"/>
      <c r="WHZ17" s="144"/>
      <c r="WIA17" s="145"/>
      <c r="WIB17" s="146"/>
      <c r="WIC17" s="147"/>
      <c r="WID17" s="148"/>
      <c r="WIE17" s="140"/>
      <c r="WIF17" s="141"/>
      <c r="WIG17" s="142"/>
      <c r="WIH17" s="143"/>
      <c r="WII17" s="144"/>
      <c r="WIJ17" s="145"/>
      <c r="WIK17" s="146"/>
      <c r="WIL17" s="147"/>
      <c r="WIM17" s="148"/>
      <c r="WIN17" s="140"/>
      <c r="WIO17" s="141"/>
      <c r="WIP17" s="142"/>
      <c r="WIQ17" s="143"/>
      <c r="WIR17" s="144"/>
      <c r="WIS17" s="145"/>
      <c r="WIT17" s="146"/>
      <c r="WIU17" s="147"/>
      <c r="WIV17" s="148"/>
      <c r="WIW17" s="140"/>
      <c r="WIX17" s="141"/>
      <c r="WIY17" s="142"/>
      <c r="WIZ17" s="143"/>
      <c r="WJA17" s="144"/>
      <c r="WJB17" s="145"/>
      <c r="WJC17" s="146"/>
      <c r="WJD17" s="147"/>
      <c r="WJE17" s="148"/>
      <c r="WJF17" s="140"/>
      <c r="WJG17" s="141"/>
      <c r="WJH17" s="142"/>
      <c r="WJI17" s="143"/>
      <c r="WJJ17" s="144"/>
      <c r="WJK17" s="145"/>
      <c r="WJL17" s="146"/>
      <c r="WJM17" s="147"/>
      <c r="WJN17" s="148"/>
      <c r="WJO17" s="140"/>
      <c r="WJP17" s="141"/>
      <c r="WJQ17" s="142"/>
      <c r="WJR17" s="143"/>
      <c r="WJS17" s="144"/>
      <c r="WJT17" s="145"/>
      <c r="WJU17" s="146"/>
      <c r="WJV17" s="147"/>
      <c r="WJW17" s="148"/>
      <c r="WJX17" s="140"/>
      <c r="WJY17" s="141"/>
      <c r="WJZ17" s="142"/>
      <c r="WKA17" s="143"/>
      <c r="WKB17" s="144"/>
      <c r="WKC17" s="145"/>
      <c r="WKD17" s="146"/>
      <c r="WKE17" s="147"/>
      <c r="WKF17" s="148"/>
      <c r="WKG17" s="140"/>
      <c r="WKH17" s="141"/>
      <c r="WKI17" s="142"/>
      <c r="WKJ17" s="143"/>
      <c r="WKK17" s="144"/>
      <c r="WKL17" s="145"/>
      <c r="WKM17" s="146"/>
      <c r="WKN17" s="147"/>
      <c r="WKO17" s="148"/>
      <c r="WKP17" s="140"/>
      <c r="WKQ17" s="141"/>
      <c r="WKR17" s="142"/>
      <c r="WKS17" s="143"/>
      <c r="WKT17" s="144"/>
      <c r="WKU17" s="145"/>
      <c r="WKV17" s="146"/>
      <c r="WKW17" s="147"/>
      <c r="WKX17" s="148"/>
      <c r="WKY17" s="140"/>
      <c r="WKZ17" s="141"/>
      <c r="WLA17" s="142"/>
      <c r="WLB17" s="143"/>
      <c r="WLC17" s="144"/>
      <c r="WLD17" s="145"/>
      <c r="WLE17" s="146"/>
      <c r="WLF17" s="147"/>
      <c r="WLG17" s="148"/>
      <c r="WLH17" s="140"/>
      <c r="WLI17" s="141"/>
      <c r="WLJ17" s="142"/>
      <c r="WLK17" s="143"/>
      <c r="WLL17" s="144"/>
      <c r="WLM17" s="145"/>
      <c r="WLN17" s="146"/>
      <c r="WLO17" s="147"/>
      <c r="WLP17" s="148"/>
      <c r="WLQ17" s="140"/>
      <c r="WLR17" s="141"/>
      <c r="WLS17" s="142"/>
      <c r="WLT17" s="143"/>
      <c r="WLU17" s="144"/>
      <c r="WLV17" s="145"/>
      <c r="WLW17" s="146"/>
      <c r="WLX17" s="147"/>
      <c r="WLY17" s="148"/>
      <c r="WLZ17" s="140"/>
      <c r="WMA17" s="141"/>
      <c r="WMB17" s="142"/>
      <c r="WMC17" s="143"/>
      <c r="WMD17" s="144"/>
      <c r="WME17" s="145"/>
      <c r="WMF17" s="146"/>
      <c r="WMG17" s="147"/>
      <c r="WMH17" s="148"/>
      <c r="WMI17" s="140"/>
      <c r="WMJ17" s="141"/>
      <c r="WMK17" s="142"/>
      <c r="WML17" s="143"/>
      <c r="WMM17" s="144"/>
      <c r="WMN17" s="145"/>
      <c r="WMO17" s="146"/>
      <c r="WMP17" s="147"/>
      <c r="WMQ17" s="148"/>
      <c r="WMR17" s="140"/>
      <c r="WMS17" s="141"/>
      <c r="WMT17" s="142"/>
      <c r="WMU17" s="143"/>
      <c r="WMV17" s="144"/>
      <c r="WMW17" s="145"/>
      <c r="WMX17" s="146"/>
      <c r="WMY17" s="147"/>
      <c r="WMZ17" s="148"/>
      <c r="WNA17" s="140"/>
      <c r="WNB17" s="141"/>
      <c r="WNC17" s="142"/>
      <c r="WND17" s="143"/>
      <c r="WNE17" s="144"/>
      <c r="WNF17" s="145"/>
      <c r="WNG17" s="146"/>
      <c r="WNH17" s="147"/>
      <c r="WNI17" s="148"/>
      <c r="WNJ17" s="140"/>
      <c r="WNK17" s="141"/>
      <c r="WNL17" s="142"/>
      <c r="WNM17" s="143"/>
      <c r="WNN17" s="144"/>
      <c r="WNO17" s="145"/>
      <c r="WNP17" s="146"/>
      <c r="WNQ17" s="147"/>
      <c r="WNR17" s="148"/>
      <c r="WNS17" s="140"/>
      <c r="WNT17" s="141"/>
      <c r="WNU17" s="142"/>
      <c r="WNV17" s="143"/>
      <c r="WNW17" s="144"/>
      <c r="WNX17" s="145"/>
      <c r="WNY17" s="146"/>
      <c r="WNZ17" s="147"/>
      <c r="WOA17" s="148"/>
      <c r="WOB17" s="140"/>
      <c r="WOC17" s="141"/>
      <c r="WOD17" s="142"/>
      <c r="WOE17" s="143"/>
      <c r="WOF17" s="144"/>
      <c r="WOG17" s="145"/>
      <c r="WOH17" s="146"/>
      <c r="WOI17" s="147"/>
      <c r="WOJ17" s="148"/>
      <c r="WOK17" s="140"/>
      <c r="WOL17" s="141"/>
      <c r="WOM17" s="142"/>
      <c r="WON17" s="143"/>
      <c r="WOO17" s="144"/>
      <c r="WOP17" s="145"/>
      <c r="WOQ17" s="146"/>
      <c r="WOR17" s="147"/>
      <c r="WOS17" s="148"/>
      <c r="WOT17" s="140"/>
      <c r="WOU17" s="141"/>
      <c r="WOV17" s="142"/>
      <c r="WOW17" s="143"/>
      <c r="WOX17" s="144"/>
      <c r="WOY17" s="145"/>
      <c r="WOZ17" s="146"/>
      <c r="WPA17" s="147"/>
      <c r="WPB17" s="148"/>
      <c r="WPC17" s="140"/>
      <c r="WPD17" s="141"/>
      <c r="WPE17" s="142"/>
      <c r="WPF17" s="143"/>
      <c r="WPG17" s="144"/>
      <c r="WPH17" s="145"/>
      <c r="WPI17" s="146"/>
      <c r="WPJ17" s="147"/>
      <c r="WPK17" s="148"/>
      <c r="WPL17" s="140"/>
      <c r="WPM17" s="141"/>
      <c r="WPN17" s="142"/>
      <c r="WPO17" s="143"/>
      <c r="WPP17" s="144"/>
      <c r="WPQ17" s="145"/>
      <c r="WPR17" s="146"/>
      <c r="WPS17" s="147"/>
      <c r="WPT17" s="148"/>
      <c r="WPU17" s="140"/>
      <c r="WPV17" s="141"/>
      <c r="WPW17" s="142"/>
      <c r="WPX17" s="143"/>
      <c r="WPY17" s="144"/>
      <c r="WPZ17" s="145"/>
      <c r="WQA17" s="146"/>
      <c r="WQB17" s="147"/>
      <c r="WQC17" s="148"/>
      <c r="WQD17" s="140"/>
      <c r="WQE17" s="141"/>
      <c r="WQF17" s="142"/>
      <c r="WQG17" s="143"/>
      <c r="WQH17" s="144"/>
      <c r="WQI17" s="145"/>
      <c r="WQJ17" s="146"/>
      <c r="WQK17" s="147"/>
      <c r="WQL17" s="148"/>
      <c r="WQM17" s="140"/>
      <c r="WQN17" s="141"/>
      <c r="WQO17" s="142"/>
      <c r="WQP17" s="143"/>
      <c r="WQQ17" s="144"/>
      <c r="WQR17" s="145"/>
      <c r="WQS17" s="146"/>
      <c r="WQT17" s="147"/>
      <c r="WQU17" s="148"/>
      <c r="WQV17" s="140"/>
      <c r="WQW17" s="141"/>
      <c r="WQX17" s="142"/>
      <c r="WQY17" s="143"/>
      <c r="WQZ17" s="144"/>
      <c r="WRA17" s="145"/>
      <c r="WRB17" s="146"/>
      <c r="WRC17" s="147"/>
      <c r="WRD17" s="148"/>
      <c r="WRE17" s="140"/>
      <c r="WRF17" s="141"/>
      <c r="WRG17" s="142"/>
      <c r="WRH17" s="143"/>
      <c r="WRI17" s="144"/>
      <c r="WRJ17" s="145"/>
      <c r="WRK17" s="146"/>
      <c r="WRL17" s="147"/>
      <c r="WRM17" s="148"/>
      <c r="WRN17" s="140"/>
      <c r="WRO17" s="141"/>
      <c r="WRP17" s="142"/>
      <c r="WRQ17" s="143"/>
      <c r="WRR17" s="144"/>
      <c r="WRS17" s="145"/>
      <c r="WRT17" s="146"/>
      <c r="WRU17" s="147"/>
      <c r="WRV17" s="148"/>
      <c r="WRW17" s="140"/>
      <c r="WRX17" s="141"/>
      <c r="WRY17" s="142"/>
      <c r="WRZ17" s="143"/>
      <c r="WSA17" s="144"/>
      <c r="WSB17" s="145"/>
      <c r="WSC17" s="146"/>
      <c r="WSD17" s="147"/>
      <c r="WSE17" s="148"/>
      <c r="WSF17" s="140"/>
      <c r="WSG17" s="141"/>
      <c r="WSH17" s="142"/>
      <c r="WSI17" s="143"/>
      <c r="WSJ17" s="144"/>
      <c r="WSK17" s="145"/>
      <c r="WSL17" s="146"/>
      <c r="WSM17" s="147"/>
      <c r="WSN17" s="148"/>
      <c r="WSO17" s="140"/>
      <c r="WSP17" s="141"/>
      <c r="WSQ17" s="142"/>
      <c r="WSR17" s="143"/>
      <c r="WSS17" s="144"/>
      <c r="WST17" s="145"/>
      <c r="WSU17" s="146"/>
      <c r="WSV17" s="147"/>
      <c r="WSW17" s="148"/>
      <c r="WSX17" s="140"/>
      <c r="WSY17" s="141"/>
      <c r="WSZ17" s="142"/>
      <c r="WTA17" s="143"/>
      <c r="WTB17" s="144"/>
      <c r="WTC17" s="145"/>
      <c r="WTD17" s="146"/>
      <c r="WTE17" s="147"/>
      <c r="WTF17" s="148"/>
      <c r="WTG17" s="140"/>
      <c r="WTH17" s="141"/>
      <c r="WTI17" s="142"/>
      <c r="WTJ17" s="143"/>
      <c r="WTK17" s="144"/>
      <c r="WTL17" s="145"/>
      <c r="WTM17" s="146"/>
      <c r="WTN17" s="147"/>
      <c r="WTO17" s="148"/>
      <c r="WTP17" s="140"/>
      <c r="WTQ17" s="141"/>
      <c r="WTR17" s="142"/>
      <c r="WTS17" s="143"/>
      <c r="WTT17" s="144"/>
      <c r="WTU17" s="145"/>
      <c r="WTV17" s="146"/>
      <c r="WTW17" s="147"/>
      <c r="WTX17" s="148"/>
      <c r="WTY17" s="140"/>
      <c r="WTZ17" s="141"/>
      <c r="WUA17" s="142"/>
      <c r="WUB17" s="143"/>
      <c r="WUC17" s="144"/>
      <c r="WUD17" s="145"/>
      <c r="WUE17" s="146"/>
      <c r="WUF17" s="147"/>
      <c r="WUG17" s="148"/>
      <c r="WUH17" s="140"/>
      <c r="WUI17" s="141"/>
      <c r="WUJ17" s="142"/>
      <c r="WUK17" s="143"/>
      <c r="WUL17" s="144"/>
      <c r="WUM17" s="145"/>
      <c r="WUN17" s="146"/>
      <c r="WUO17" s="147"/>
      <c r="WUP17" s="148"/>
      <c r="WUQ17" s="140"/>
      <c r="WUR17" s="141"/>
      <c r="WUS17" s="142"/>
      <c r="WUT17" s="143"/>
      <c r="WUU17" s="144"/>
      <c r="WUV17" s="145"/>
      <c r="WUW17" s="146"/>
      <c r="WUX17" s="147"/>
      <c r="WUY17" s="148"/>
      <c r="WUZ17" s="140"/>
      <c r="WVA17" s="141"/>
      <c r="WVB17" s="142"/>
      <c r="WVC17" s="143"/>
      <c r="WVD17" s="144"/>
      <c r="WVE17" s="145"/>
      <c r="WVF17" s="146"/>
      <c r="WVG17" s="147"/>
      <c r="WVH17" s="148"/>
      <c r="WVI17" s="140"/>
      <c r="WVJ17" s="141"/>
      <c r="WVK17" s="142"/>
      <c r="WVL17" s="143"/>
      <c r="WVM17" s="144"/>
      <c r="WVN17" s="145"/>
      <c r="WVO17" s="146"/>
      <c r="WVP17" s="147"/>
      <c r="WVQ17" s="148"/>
      <c r="WVR17" s="140"/>
      <c r="WVS17" s="141"/>
      <c r="WVT17" s="142"/>
      <c r="WVU17" s="143"/>
      <c r="WVV17" s="144"/>
      <c r="WVW17" s="145"/>
      <c r="WVX17" s="146"/>
      <c r="WVY17" s="147"/>
      <c r="WVZ17" s="148"/>
      <c r="WWA17" s="140"/>
      <c r="WWB17" s="141"/>
      <c r="WWC17" s="142"/>
      <c r="WWD17" s="143"/>
      <c r="WWE17" s="144"/>
      <c r="WWF17" s="145"/>
      <c r="WWG17" s="146"/>
      <c r="WWH17" s="147"/>
      <c r="WWI17" s="148"/>
      <c r="WWJ17" s="140"/>
      <c r="WWK17" s="141"/>
      <c r="WWL17" s="142"/>
      <c r="WWM17" s="143"/>
      <c r="WWN17" s="144"/>
      <c r="WWO17" s="145"/>
      <c r="WWP17" s="146"/>
      <c r="WWQ17" s="147"/>
      <c r="WWR17" s="148"/>
      <c r="WWS17" s="140"/>
      <c r="WWT17" s="141"/>
      <c r="WWU17" s="142"/>
      <c r="WWV17" s="143"/>
      <c r="WWW17" s="144"/>
      <c r="WWX17" s="145"/>
      <c r="WWY17" s="146"/>
      <c r="WWZ17" s="147"/>
      <c r="WXA17" s="148"/>
      <c r="WXB17" s="140"/>
      <c r="WXC17" s="141"/>
      <c r="WXD17" s="142"/>
      <c r="WXE17" s="143"/>
      <c r="WXF17" s="144"/>
      <c r="WXG17" s="145"/>
      <c r="WXH17" s="146"/>
      <c r="WXI17" s="147"/>
      <c r="WXJ17" s="148"/>
      <c r="WXK17" s="140"/>
      <c r="WXL17" s="141"/>
      <c r="WXM17" s="142"/>
      <c r="WXN17" s="143"/>
      <c r="WXO17" s="144"/>
      <c r="WXP17" s="145"/>
      <c r="WXQ17" s="146"/>
      <c r="WXR17" s="147"/>
      <c r="WXS17" s="148"/>
      <c r="WXT17" s="140"/>
      <c r="WXU17" s="141"/>
      <c r="WXV17" s="142"/>
      <c r="WXW17" s="143"/>
      <c r="WXX17" s="144"/>
      <c r="WXY17" s="145"/>
      <c r="WXZ17" s="146"/>
      <c r="WYA17" s="147"/>
      <c r="WYB17" s="148"/>
      <c r="WYC17" s="140"/>
      <c r="WYD17" s="141"/>
      <c r="WYE17" s="142"/>
      <c r="WYF17" s="143"/>
      <c r="WYG17" s="144"/>
      <c r="WYH17" s="145"/>
      <c r="WYI17" s="146"/>
      <c r="WYJ17" s="147"/>
      <c r="WYK17" s="148"/>
      <c r="WYL17" s="140"/>
      <c r="WYM17" s="141"/>
      <c r="WYN17" s="142"/>
      <c r="WYO17" s="143"/>
      <c r="WYP17" s="144"/>
      <c r="WYQ17" s="145"/>
      <c r="WYR17" s="146"/>
      <c r="WYS17" s="147"/>
      <c r="WYT17" s="148"/>
      <c r="WYU17" s="140"/>
      <c r="WYV17" s="141"/>
      <c r="WYW17" s="142"/>
      <c r="WYX17" s="143"/>
      <c r="WYY17" s="144"/>
      <c r="WYZ17" s="145"/>
      <c r="WZA17" s="146"/>
      <c r="WZB17" s="147"/>
      <c r="WZC17" s="148"/>
      <c r="WZD17" s="140"/>
      <c r="WZE17" s="141"/>
      <c r="WZF17" s="142"/>
      <c r="WZG17" s="143"/>
      <c r="WZH17" s="144"/>
      <c r="WZI17" s="145"/>
      <c r="WZJ17" s="146"/>
      <c r="WZK17" s="147"/>
      <c r="WZL17" s="148"/>
      <c r="WZM17" s="140"/>
      <c r="WZN17" s="141"/>
      <c r="WZO17" s="142"/>
      <c r="WZP17" s="143"/>
      <c r="WZQ17" s="144"/>
      <c r="WZR17" s="145"/>
      <c r="WZS17" s="146"/>
      <c r="WZT17" s="147"/>
      <c r="WZU17" s="148"/>
      <c r="WZV17" s="140"/>
      <c r="WZW17" s="141"/>
      <c r="WZX17" s="142"/>
      <c r="WZY17" s="143"/>
      <c r="WZZ17" s="144"/>
      <c r="XAA17" s="145"/>
      <c r="XAB17" s="146"/>
      <c r="XAC17" s="147"/>
      <c r="XAD17" s="148"/>
      <c r="XAE17" s="140"/>
      <c r="XAF17" s="141"/>
      <c r="XAG17" s="142"/>
      <c r="XAH17" s="143"/>
      <c r="XAI17" s="144"/>
      <c r="XAJ17" s="145"/>
      <c r="XAK17" s="146"/>
      <c r="XAL17" s="147"/>
      <c r="XAM17" s="148"/>
      <c r="XAN17" s="140"/>
      <c r="XAO17" s="141"/>
      <c r="XAP17" s="142"/>
      <c r="XAQ17" s="143"/>
      <c r="XAR17" s="144"/>
      <c r="XAS17" s="145"/>
      <c r="XAT17" s="146"/>
      <c r="XAU17" s="147"/>
      <c r="XAV17" s="148"/>
      <c r="XAW17" s="140"/>
      <c r="XAX17" s="141"/>
      <c r="XAY17" s="142"/>
      <c r="XAZ17" s="143"/>
      <c r="XBA17" s="144"/>
      <c r="XBB17" s="145"/>
      <c r="XBC17" s="146"/>
      <c r="XBD17" s="147"/>
      <c r="XBE17" s="148"/>
      <c r="XBF17" s="140"/>
      <c r="XBG17" s="141"/>
      <c r="XBH17" s="142"/>
      <c r="XBI17" s="143"/>
      <c r="XBJ17" s="144"/>
      <c r="XBK17" s="145"/>
      <c r="XBL17" s="146"/>
      <c r="XBM17" s="147"/>
      <c r="XBN17" s="148"/>
      <c r="XBO17" s="140"/>
      <c r="XBP17" s="141"/>
      <c r="XBQ17" s="142"/>
      <c r="XBR17" s="143"/>
      <c r="XBS17" s="144"/>
      <c r="XBT17" s="145"/>
      <c r="XBU17" s="146"/>
      <c r="XBV17" s="147"/>
      <c r="XBW17" s="148"/>
      <c r="XBX17" s="140"/>
      <c r="XBY17" s="141"/>
      <c r="XBZ17" s="142"/>
      <c r="XCA17" s="143"/>
      <c r="XCB17" s="144"/>
      <c r="XCC17" s="145"/>
      <c r="XCD17" s="146"/>
      <c r="XCE17" s="147"/>
      <c r="XCF17" s="148"/>
      <c r="XCG17" s="140"/>
      <c r="XCH17" s="141"/>
      <c r="XCI17" s="142"/>
      <c r="XCJ17" s="143"/>
      <c r="XCK17" s="144"/>
      <c r="XCL17" s="145"/>
      <c r="XCM17" s="146"/>
      <c r="XCN17" s="147"/>
      <c r="XCO17" s="148"/>
      <c r="XCP17" s="140"/>
      <c r="XCQ17" s="141"/>
      <c r="XCR17" s="142"/>
      <c r="XCS17" s="143"/>
      <c r="XCT17" s="144"/>
      <c r="XCU17" s="145"/>
      <c r="XCV17" s="146"/>
      <c r="XCW17" s="147"/>
      <c r="XCX17" s="148"/>
      <c r="XCY17" s="140"/>
      <c r="XCZ17" s="141"/>
      <c r="XDA17" s="142"/>
      <c r="XDB17" s="143"/>
      <c r="XDC17" s="144"/>
      <c r="XDD17" s="145"/>
      <c r="XDE17" s="146"/>
      <c r="XDF17" s="147"/>
      <c r="XDG17" s="148"/>
      <c r="XDH17" s="140"/>
      <c r="XDI17" s="141"/>
      <c r="XDJ17" s="142"/>
      <c r="XDK17" s="143"/>
      <c r="XDL17" s="144"/>
      <c r="XDM17" s="145"/>
      <c r="XDN17" s="146"/>
      <c r="XDO17" s="147"/>
      <c r="XDP17" s="148"/>
      <c r="XDQ17" s="140"/>
      <c r="XDR17" s="141"/>
      <c r="XDS17" s="142"/>
      <c r="XDT17" s="143"/>
      <c r="XDU17" s="144"/>
      <c r="XDV17" s="145"/>
      <c r="XDW17" s="146"/>
      <c r="XDX17" s="147"/>
      <c r="XDY17" s="148"/>
      <c r="XDZ17" s="140"/>
      <c r="XEA17" s="141"/>
      <c r="XEB17" s="142"/>
      <c r="XEC17" s="143"/>
      <c r="XED17" s="144"/>
      <c r="XEE17" s="145"/>
      <c r="XEF17" s="146"/>
      <c r="XEG17" s="147"/>
      <c r="XEH17" s="148"/>
      <c r="XEI17" s="140"/>
      <c r="XEJ17" s="141"/>
      <c r="XEK17" s="142"/>
      <c r="XEL17" s="143"/>
      <c r="XEM17" s="144"/>
      <c r="XEN17" s="145"/>
      <c r="XEO17" s="146"/>
      <c r="XEP17" s="147"/>
      <c r="XEQ17" s="148"/>
      <c r="XER17" s="140"/>
      <c r="XES17" s="141"/>
      <c r="XET17" s="142"/>
      <c r="XEU17" s="143"/>
      <c r="XEV17" s="144"/>
      <c r="XEW17" s="145"/>
      <c r="XEX17" s="146"/>
      <c r="XEY17" s="147"/>
      <c r="XEZ17" s="148"/>
      <c r="XFA17" s="140"/>
      <c r="XFB17" s="141"/>
      <c r="XFC17" s="142"/>
      <c r="XFD17" s="143"/>
    </row>
    <row r="18" spans="1:16384" s="13" customFormat="1" ht="28.5" x14ac:dyDescent="0.2">
      <c r="A18" s="149" t="s">
        <v>65</v>
      </c>
      <c r="B18" s="150" t="s">
        <v>143</v>
      </c>
      <c r="C18" s="151" t="s">
        <v>140</v>
      </c>
      <c r="D18" s="152">
        <v>603</v>
      </c>
      <c r="E18" s="153"/>
      <c r="F18" s="154">
        <f t="shared" ref="F18:F27" si="4">ROUND(E18*D18,2)</f>
        <v>0</v>
      </c>
      <c r="G18" s="155">
        <f t="shared" ref="G18:G27" si="5">ROUND(F18*0.9,2)</f>
        <v>0</v>
      </c>
      <c r="H18" s="156">
        <f t="shared" ref="H18:H27" si="6">ROUND(F18-G18,2)</f>
        <v>0</v>
      </c>
      <c r="I18" s="151"/>
      <c r="J18" s="14"/>
    </row>
    <row r="19" spans="1:16384" s="13" customFormat="1" ht="28.5" x14ac:dyDescent="0.2">
      <c r="A19" s="149" t="s">
        <v>66</v>
      </c>
      <c r="B19" s="150" t="s">
        <v>144</v>
      </c>
      <c r="C19" s="151" t="s">
        <v>141</v>
      </c>
      <c r="D19" s="152">
        <f>10*603*1.4</f>
        <v>8442</v>
      </c>
      <c r="E19" s="153"/>
      <c r="F19" s="154">
        <f t="shared" si="4"/>
        <v>0</v>
      </c>
      <c r="G19" s="155">
        <f t="shared" si="5"/>
        <v>0</v>
      </c>
      <c r="H19" s="156">
        <f t="shared" si="6"/>
        <v>0</v>
      </c>
      <c r="I19" s="151"/>
      <c r="J19" s="14"/>
    </row>
    <row r="20" spans="1:16384" s="13" customFormat="1" ht="14.25" x14ac:dyDescent="0.2">
      <c r="A20" s="149" t="s">
        <v>132</v>
      </c>
      <c r="B20" s="150" t="s">
        <v>145</v>
      </c>
      <c r="C20" s="151" t="s">
        <v>140</v>
      </c>
      <c r="D20" s="152">
        <f>603*1.4</f>
        <v>844.19999999999993</v>
      </c>
      <c r="E20" s="153"/>
      <c r="F20" s="154">
        <f t="shared" si="4"/>
        <v>0</v>
      </c>
      <c r="G20" s="155">
        <f t="shared" si="5"/>
        <v>0</v>
      </c>
      <c r="H20" s="156">
        <f t="shared" si="6"/>
        <v>0</v>
      </c>
      <c r="I20" s="151"/>
      <c r="J20" s="14"/>
    </row>
    <row r="21" spans="1:16384" s="13" customFormat="1" ht="28.5" x14ac:dyDescent="0.2">
      <c r="A21" s="149" t="s">
        <v>133</v>
      </c>
      <c r="B21" s="150" t="s">
        <v>143</v>
      </c>
      <c r="C21" s="151" t="s">
        <v>140</v>
      </c>
      <c r="D21" s="152">
        <v>2359</v>
      </c>
      <c r="E21" s="153"/>
      <c r="F21" s="154">
        <f t="shared" si="4"/>
        <v>0</v>
      </c>
      <c r="G21" s="155">
        <f t="shared" si="5"/>
        <v>0</v>
      </c>
      <c r="H21" s="156">
        <f t="shared" si="6"/>
        <v>0</v>
      </c>
      <c r="I21" s="151"/>
      <c r="J21" s="14"/>
    </row>
    <row r="22" spans="1:16384" s="13" customFormat="1" ht="28.5" x14ac:dyDescent="0.2">
      <c r="A22" s="149" t="s">
        <v>134</v>
      </c>
      <c r="B22" s="150" t="s">
        <v>146</v>
      </c>
      <c r="C22" s="151" t="s">
        <v>141</v>
      </c>
      <c r="D22" s="152">
        <f>10*1685*1.4</f>
        <v>23590</v>
      </c>
      <c r="E22" s="153"/>
      <c r="F22" s="154">
        <f t="shared" si="4"/>
        <v>0</v>
      </c>
      <c r="G22" s="155">
        <f t="shared" si="5"/>
        <v>0</v>
      </c>
      <c r="H22" s="156">
        <f t="shared" si="6"/>
        <v>0</v>
      </c>
      <c r="I22" s="151"/>
      <c r="J22" s="14"/>
    </row>
    <row r="23" spans="1:16384" s="13" customFormat="1" ht="14.25" x14ac:dyDescent="0.2">
      <c r="A23" s="149" t="s">
        <v>135</v>
      </c>
      <c r="B23" s="150" t="s">
        <v>147</v>
      </c>
      <c r="C23" s="151" t="s">
        <v>140</v>
      </c>
      <c r="D23" s="152">
        <f>1685*1.4</f>
        <v>2359</v>
      </c>
      <c r="E23" s="153"/>
      <c r="F23" s="154">
        <f t="shared" si="4"/>
        <v>0</v>
      </c>
      <c r="G23" s="155">
        <f t="shared" si="5"/>
        <v>0</v>
      </c>
      <c r="H23" s="156">
        <f t="shared" si="6"/>
        <v>0</v>
      </c>
      <c r="I23" s="151"/>
      <c r="J23" s="14"/>
    </row>
    <row r="24" spans="1:16384" s="13" customFormat="1" ht="28.5" x14ac:dyDescent="0.2">
      <c r="A24" s="149" t="s">
        <v>136</v>
      </c>
      <c r="B24" s="150" t="s">
        <v>148</v>
      </c>
      <c r="C24" s="151" t="s">
        <v>140</v>
      </c>
      <c r="D24" s="152">
        <v>2359</v>
      </c>
      <c r="E24" s="153"/>
      <c r="F24" s="154">
        <f t="shared" si="4"/>
        <v>0</v>
      </c>
      <c r="G24" s="155">
        <f t="shared" si="5"/>
        <v>0</v>
      </c>
      <c r="H24" s="156">
        <f t="shared" si="6"/>
        <v>0</v>
      </c>
      <c r="I24" s="151"/>
      <c r="J24" s="14"/>
    </row>
    <row r="25" spans="1:16384" s="13" customFormat="1" ht="14.25" x14ac:dyDescent="0.2">
      <c r="A25" s="149" t="s">
        <v>137</v>
      </c>
      <c r="B25" s="150" t="s">
        <v>149</v>
      </c>
      <c r="C25" s="151" t="s">
        <v>140</v>
      </c>
      <c r="D25" s="152">
        <f>163*1.4</f>
        <v>228.2</v>
      </c>
      <c r="E25" s="153"/>
      <c r="F25" s="154">
        <f t="shared" si="4"/>
        <v>0</v>
      </c>
      <c r="G25" s="155">
        <f t="shared" si="5"/>
        <v>0</v>
      </c>
      <c r="H25" s="156">
        <f t="shared" si="6"/>
        <v>0</v>
      </c>
      <c r="I25" s="151"/>
      <c r="J25" s="14"/>
    </row>
    <row r="26" spans="1:16384" s="13" customFormat="1" ht="28.5" x14ac:dyDescent="0.2">
      <c r="A26" s="149" t="s">
        <v>138</v>
      </c>
      <c r="B26" s="150" t="s">
        <v>150</v>
      </c>
      <c r="C26" s="151" t="s">
        <v>142</v>
      </c>
      <c r="D26" s="152">
        <f>20*163*1.4</f>
        <v>4564</v>
      </c>
      <c r="E26" s="153"/>
      <c r="F26" s="154">
        <f t="shared" si="4"/>
        <v>0</v>
      </c>
      <c r="G26" s="155">
        <f t="shared" si="5"/>
        <v>0</v>
      </c>
      <c r="H26" s="156">
        <f t="shared" si="6"/>
        <v>0</v>
      </c>
      <c r="I26" s="151"/>
      <c r="J26" s="14"/>
    </row>
    <row r="27" spans="1:16384" s="13" customFormat="1" ht="14.25" x14ac:dyDescent="0.2">
      <c r="A27" s="149" t="s">
        <v>139</v>
      </c>
      <c r="B27" s="150" t="s">
        <v>151</v>
      </c>
      <c r="C27" s="151" t="s">
        <v>140</v>
      </c>
      <c r="D27" s="152">
        <v>228.2</v>
      </c>
      <c r="E27" s="153"/>
      <c r="F27" s="154">
        <f t="shared" si="4"/>
        <v>0</v>
      </c>
      <c r="G27" s="155">
        <f t="shared" si="5"/>
        <v>0</v>
      </c>
      <c r="H27" s="156">
        <f t="shared" si="6"/>
        <v>0</v>
      </c>
      <c r="I27" s="151"/>
      <c r="J27" s="14"/>
    </row>
    <row r="28" spans="1:16384" ht="25.5" customHeight="1" x14ac:dyDescent="0.2">
      <c r="A28" s="124"/>
      <c r="B28" s="77"/>
      <c r="C28" s="194" t="s">
        <v>30</v>
      </c>
      <c r="D28" s="195"/>
      <c r="E28" s="196"/>
      <c r="F28" s="80">
        <f>ROUND(SUM(F18:F27),2)</f>
        <v>0</v>
      </c>
      <c r="G28" s="80">
        <f t="shared" ref="G28:H28" si="7">ROUND(SUM(G18:G27),2)</f>
        <v>0</v>
      </c>
      <c r="H28" s="80">
        <f t="shared" si="7"/>
        <v>0</v>
      </c>
      <c r="I28" s="125"/>
      <c r="J28" s="2"/>
    </row>
    <row r="29" spans="1:16384" ht="14.25" x14ac:dyDescent="0.2">
      <c r="A29" s="140" t="s">
        <v>14</v>
      </c>
      <c r="B29" s="141" t="s">
        <v>175</v>
      </c>
      <c r="C29" s="142"/>
      <c r="D29" s="143"/>
      <c r="E29" s="144"/>
      <c r="F29" s="145"/>
      <c r="G29" s="146"/>
      <c r="H29" s="147"/>
      <c r="I29" s="148"/>
      <c r="J29" s="140"/>
      <c r="K29" s="141"/>
      <c r="L29" s="142"/>
      <c r="M29" s="143"/>
      <c r="N29" s="144"/>
      <c r="O29" s="145"/>
      <c r="P29" s="146"/>
      <c r="Q29" s="147"/>
      <c r="R29" s="148"/>
      <c r="S29" s="140"/>
      <c r="T29" s="141"/>
      <c r="U29" s="142"/>
      <c r="V29" s="143"/>
      <c r="W29" s="144"/>
      <c r="X29" s="145"/>
      <c r="Y29" s="146"/>
      <c r="Z29" s="147"/>
      <c r="AA29" s="148"/>
      <c r="AB29" s="140"/>
      <c r="AC29" s="141"/>
      <c r="AD29" s="142"/>
      <c r="AE29" s="143"/>
      <c r="AF29" s="144"/>
      <c r="AG29" s="145"/>
      <c r="AH29" s="146"/>
      <c r="AI29" s="147"/>
      <c r="AJ29" s="148"/>
      <c r="AK29" s="140"/>
      <c r="AL29" s="141"/>
      <c r="AM29" s="142"/>
      <c r="AN29" s="143"/>
      <c r="AO29" s="144"/>
      <c r="AP29" s="145"/>
      <c r="AQ29" s="146"/>
      <c r="AR29" s="147"/>
      <c r="AS29" s="148"/>
      <c r="AT29" s="140"/>
      <c r="AU29" s="141"/>
      <c r="AV29" s="142"/>
      <c r="AW29" s="143"/>
      <c r="AX29" s="144"/>
      <c r="AY29" s="145"/>
      <c r="AZ29" s="146"/>
      <c r="BA29" s="147"/>
      <c r="BB29" s="148"/>
      <c r="BC29" s="140"/>
      <c r="BD29" s="141"/>
      <c r="BE29" s="142"/>
      <c r="BF29" s="143"/>
      <c r="BG29" s="144"/>
      <c r="BH29" s="145"/>
      <c r="BI29" s="146"/>
      <c r="BJ29" s="147"/>
      <c r="BK29" s="148"/>
      <c r="BL29" s="140"/>
      <c r="BM29" s="141"/>
      <c r="BN29" s="142"/>
      <c r="BO29" s="143"/>
      <c r="BP29" s="144"/>
      <c r="BQ29" s="145"/>
      <c r="BR29" s="146"/>
      <c r="BS29" s="147"/>
      <c r="BT29" s="148"/>
      <c r="BU29" s="140"/>
      <c r="BV29" s="141"/>
      <c r="BW29" s="142"/>
      <c r="BX29" s="143"/>
      <c r="BY29" s="144"/>
      <c r="BZ29" s="145"/>
      <c r="CA29" s="146"/>
      <c r="CB29" s="147"/>
      <c r="CC29" s="148"/>
      <c r="CD29" s="140"/>
      <c r="CE29" s="141"/>
      <c r="CF29" s="142"/>
      <c r="CG29" s="143"/>
      <c r="CH29" s="144"/>
      <c r="CI29" s="145"/>
      <c r="CJ29" s="146"/>
      <c r="CK29" s="147"/>
      <c r="CL29" s="148"/>
      <c r="CM29" s="140"/>
      <c r="CN29" s="141"/>
      <c r="CO29" s="142"/>
      <c r="CP29" s="143"/>
      <c r="CQ29" s="144"/>
      <c r="CR29" s="145"/>
      <c r="CS29" s="146"/>
      <c r="CT29" s="147"/>
      <c r="CU29" s="148"/>
      <c r="CV29" s="140"/>
      <c r="CW29" s="141"/>
      <c r="CX29" s="142"/>
      <c r="CY29" s="143"/>
      <c r="CZ29" s="144"/>
      <c r="DA29" s="145"/>
      <c r="DB29" s="146"/>
      <c r="DC29" s="147"/>
      <c r="DD29" s="148"/>
      <c r="DE29" s="140"/>
      <c r="DF29" s="141"/>
      <c r="DG29" s="142"/>
      <c r="DH29" s="143"/>
      <c r="DI29" s="144"/>
      <c r="DJ29" s="145"/>
      <c r="DK29" s="146"/>
      <c r="DL29" s="147"/>
      <c r="DM29" s="148"/>
      <c r="DN29" s="140"/>
      <c r="DO29" s="141"/>
      <c r="DP29" s="142"/>
      <c r="DQ29" s="143"/>
      <c r="DR29" s="144"/>
      <c r="DS29" s="145"/>
      <c r="DT29" s="146"/>
      <c r="DU29" s="147"/>
      <c r="DV29" s="148"/>
      <c r="DW29" s="140"/>
      <c r="DX29" s="141"/>
      <c r="DY29" s="142"/>
      <c r="DZ29" s="143"/>
      <c r="EA29" s="144"/>
      <c r="EB29" s="145"/>
      <c r="EC29" s="146"/>
      <c r="ED29" s="147"/>
      <c r="EE29" s="148"/>
      <c r="EF29" s="140"/>
      <c r="EG29" s="141"/>
      <c r="EH29" s="142"/>
      <c r="EI29" s="143"/>
      <c r="EJ29" s="144"/>
      <c r="EK29" s="145"/>
      <c r="EL29" s="146"/>
      <c r="EM29" s="147"/>
      <c r="EN29" s="148"/>
      <c r="EO29" s="140"/>
      <c r="EP29" s="141"/>
      <c r="EQ29" s="142"/>
      <c r="ER29" s="143"/>
      <c r="ES29" s="144"/>
      <c r="ET29" s="145"/>
      <c r="EU29" s="146"/>
      <c r="EV29" s="147"/>
      <c r="EW29" s="148"/>
      <c r="EX29" s="140"/>
      <c r="EY29" s="141"/>
      <c r="EZ29" s="142"/>
      <c r="FA29" s="143"/>
      <c r="FB29" s="144"/>
      <c r="FC29" s="145"/>
      <c r="FD29" s="146"/>
      <c r="FE29" s="147"/>
      <c r="FF29" s="148"/>
      <c r="FG29" s="140"/>
      <c r="FH29" s="141"/>
      <c r="FI29" s="142"/>
      <c r="FJ29" s="143"/>
      <c r="FK29" s="144"/>
      <c r="FL29" s="145"/>
      <c r="FM29" s="146"/>
      <c r="FN29" s="147"/>
      <c r="FO29" s="148"/>
      <c r="FP29" s="140"/>
      <c r="FQ29" s="141"/>
      <c r="FR29" s="142"/>
      <c r="FS29" s="143"/>
      <c r="FT29" s="144"/>
      <c r="FU29" s="145"/>
      <c r="FV29" s="146"/>
      <c r="FW29" s="147"/>
      <c r="FX29" s="148"/>
      <c r="FY29" s="140"/>
      <c r="FZ29" s="141"/>
      <c r="GA29" s="142"/>
      <c r="GB29" s="143"/>
      <c r="GC29" s="144"/>
      <c r="GD29" s="145"/>
      <c r="GE29" s="146"/>
      <c r="GF29" s="147"/>
      <c r="GG29" s="148"/>
      <c r="GH29" s="140"/>
      <c r="GI29" s="141"/>
      <c r="GJ29" s="142"/>
      <c r="GK29" s="143"/>
      <c r="GL29" s="144"/>
      <c r="GM29" s="145"/>
      <c r="GN29" s="146"/>
      <c r="GO29" s="147"/>
      <c r="GP29" s="148"/>
      <c r="GQ29" s="140"/>
      <c r="GR29" s="141"/>
      <c r="GS29" s="142"/>
      <c r="GT29" s="143"/>
      <c r="GU29" s="144"/>
      <c r="GV29" s="145"/>
      <c r="GW29" s="146"/>
      <c r="GX29" s="147"/>
      <c r="GY29" s="148"/>
      <c r="GZ29" s="140"/>
      <c r="HA29" s="141"/>
      <c r="HB29" s="142"/>
      <c r="HC29" s="143"/>
      <c r="HD29" s="144"/>
      <c r="HE29" s="145"/>
      <c r="HF29" s="146"/>
      <c r="HG29" s="147"/>
      <c r="HH29" s="148"/>
      <c r="HI29" s="140"/>
      <c r="HJ29" s="141"/>
      <c r="HK29" s="142"/>
      <c r="HL29" s="143"/>
      <c r="HM29" s="144"/>
      <c r="HN29" s="145"/>
      <c r="HO29" s="146"/>
      <c r="HP29" s="147"/>
      <c r="HQ29" s="148"/>
      <c r="HR29" s="140"/>
      <c r="HS29" s="141"/>
      <c r="HT29" s="142"/>
      <c r="HU29" s="143"/>
      <c r="HV29" s="144"/>
      <c r="HW29" s="145"/>
      <c r="HX29" s="146"/>
      <c r="HY29" s="147"/>
      <c r="HZ29" s="148"/>
      <c r="IA29" s="140"/>
      <c r="IB29" s="141"/>
      <c r="IC29" s="142"/>
      <c r="ID29" s="143"/>
      <c r="IE29" s="144"/>
      <c r="IF29" s="145"/>
      <c r="IG29" s="146"/>
      <c r="IH29" s="147"/>
      <c r="II29" s="148"/>
      <c r="IJ29" s="140"/>
      <c r="IK29" s="141"/>
      <c r="IL29" s="142"/>
      <c r="IM29" s="143"/>
      <c r="IN29" s="144"/>
      <c r="IO29" s="145"/>
      <c r="IP29" s="146"/>
      <c r="IQ29" s="147"/>
      <c r="IR29" s="148"/>
      <c r="IS29" s="140"/>
      <c r="IT29" s="141"/>
      <c r="IU29" s="142"/>
      <c r="IV29" s="143"/>
      <c r="IW29" s="144"/>
      <c r="IX29" s="145"/>
      <c r="IY29" s="146"/>
      <c r="IZ29" s="147"/>
      <c r="JA29" s="148"/>
      <c r="JB29" s="140"/>
      <c r="JC29" s="141"/>
      <c r="JD29" s="142"/>
      <c r="JE29" s="143"/>
      <c r="JF29" s="144"/>
      <c r="JG29" s="145"/>
      <c r="JH29" s="146"/>
      <c r="JI29" s="147"/>
      <c r="JJ29" s="148"/>
      <c r="JK29" s="140"/>
      <c r="JL29" s="141"/>
      <c r="JM29" s="142"/>
      <c r="JN29" s="143"/>
      <c r="JO29" s="144"/>
      <c r="JP29" s="145"/>
      <c r="JQ29" s="146"/>
      <c r="JR29" s="147"/>
      <c r="JS29" s="148"/>
      <c r="JT29" s="140"/>
      <c r="JU29" s="141"/>
      <c r="JV29" s="142"/>
      <c r="JW29" s="143"/>
      <c r="JX29" s="144"/>
      <c r="JY29" s="145"/>
      <c r="JZ29" s="146"/>
      <c r="KA29" s="147"/>
      <c r="KB29" s="148"/>
      <c r="KC29" s="140"/>
      <c r="KD29" s="141"/>
      <c r="KE29" s="142"/>
      <c r="KF29" s="143"/>
      <c r="KG29" s="144"/>
      <c r="KH29" s="145"/>
      <c r="KI29" s="146"/>
      <c r="KJ29" s="147"/>
      <c r="KK29" s="148"/>
      <c r="KL29" s="140"/>
      <c r="KM29" s="141"/>
      <c r="KN29" s="142"/>
      <c r="KO29" s="143"/>
      <c r="KP29" s="144"/>
      <c r="KQ29" s="145"/>
      <c r="KR29" s="146"/>
      <c r="KS29" s="147"/>
      <c r="KT29" s="148"/>
      <c r="KU29" s="140"/>
      <c r="KV29" s="141"/>
      <c r="KW29" s="142"/>
      <c r="KX29" s="143"/>
      <c r="KY29" s="144"/>
      <c r="KZ29" s="145"/>
      <c r="LA29" s="146"/>
      <c r="LB29" s="147"/>
      <c r="LC29" s="148"/>
      <c r="LD29" s="140"/>
      <c r="LE29" s="141"/>
      <c r="LF29" s="142"/>
      <c r="LG29" s="143"/>
      <c r="LH29" s="144"/>
      <c r="LI29" s="145"/>
      <c r="LJ29" s="146"/>
      <c r="LK29" s="147"/>
      <c r="LL29" s="148"/>
      <c r="LM29" s="140"/>
      <c r="LN29" s="141"/>
      <c r="LO29" s="142"/>
      <c r="LP29" s="143"/>
      <c r="LQ29" s="144"/>
      <c r="LR29" s="145"/>
      <c r="LS29" s="146"/>
      <c r="LT29" s="147"/>
      <c r="LU29" s="148"/>
      <c r="LV29" s="140"/>
      <c r="LW29" s="141"/>
      <c r="LX29" s="142"/>
      <c r="LY29" s="143"/>
      <c r="LZ29" s="144"/>
      <c r="MA29" s="145"/>
      <c r="MB29" s="146"/>
      <c r="MC29" s="147"/>
      <c r="MD29" s="148"/>
      <c r="ME29" s="140"/>
      <c r="MF29" s="141"/>
      <c r="MG29" s="142"/>
      <c r="MH29" s="143"/>
      <c r="MI29" s="144"/>
      <c r="MJ29" s="145"/>
      <c r="MK29" s="146"/>
      <c r="ML29" s="147"/>
      <c r="MM29" s="148"/>
      <c r="MN29" s="140"/>
      <c r="MO29" s="141"/>
      <c r="MP29" s="142"/>
      <c r="MQ29" s="143"/>
      <c r="MR29" s="144"/>
      <c r="MS29" s="145"/>
      <c r="MT29" s="146"/>
      <c r="MU29" s="147"/>
      <c r="MV29" s="148"/>
      <c r="MW29" s="140"/>
      <c r="MX29" s="141"/>
      <c r="MY29" s="142"/>
      <c r="MZ29" s="143"/>
      <c r="NA29" s="144"/>
      <c r="NB29" s="145"/>
      <c r="NC29" s="146"/>
      <c r="ND29" s="147"/>
      <c r="NE29" s="148"/>
      <c r="NF29" s="140"/>
      <c r="NG29" s="141"/>
      <c r="NH29" s="142"/>
      <c r="NI29" s="143"/>
      <c r="NJ29" s="144"/>
      <c r="NK29" s="145"/>
      <c r="NL29" s="146"/>
      <c r="NM29" s="147"/>
      <c r="NN29" s="148"/>
      <c r="NO29" s="140"/>
      <c r="NP29" s="141"/>
      <c r="NQ29" s="142"/>
      <c r="NR29" s="143"/>
      <c r="NS29" s="144"/>
      <c r="NT29" s="145"/>
      <c r="NU29" s="146"/>
      <c r="NV29" s="147"/>
      <c r="NW29" s="148"/>
      <c r="NX29" s="140"/>
      <c r="NY29" s="141"/>
      <c r="NZ29" s="142"/>
      <c r="OA29" s="143"/>
      <c r="OB29" s="144"/>
      <c r="OC29" s="145"/>
      <c r="OD29" s="146"/>
      <c r="OE29" s="147"/>
      <c r="OF29" s="148"/>
      <c r="OG29" s="140"/>
      <c r="OH29" s="141"/>
      <c r="OI29" s="142"/>
      <c r="OJ29" s="143"/>
      <c r="OK29" s="144"/>
      <c r="OL29" s="145"/>
      <c r="OM29" s="146"/>
      <c r="ON29" s="147"/>
      <c r="OO29" s="148"/>
      <c r="OP29" s="140"/>
      <c r="OQ29" s="141"/>
      <c r="OR29" s="142"/>
      <c r="OS29" s="143"/>
      <c r="OT29" s="144"/>
      <c r="OU29" s="145"/>
      <c r="OV29" s="146"/>
      <c r="OW29" s="147"/>
      <c r="OX29" s="148"/>
      <c r="OY29" s="140"/>
      <c r="OZ29" s="141"/>
      <c r="PA29" s="142"/>
      <c r="PB29" s="143"/>
      <c r="PC29" s="144"/>
      <c r="PD29" s="145"/>
      <c r="PE29" s="146"/>
      <c r="PF29" s="147"/>
      <c r="PG29" s="148"/>
      <c r="PH29" s="140"/>
      <c r="PI29" s="141"/>
      <c r="PJ29" s="142"/>
      <c r="PK29" s="143"/>
      <c r="PL29" s="144"/>
      <c r="PM29" s="145"/>
      <c r="PN29" s="146"/>
      <c r="PO29" s="147"/>
      <c r="PP29" s="148"/>
      <c r="PQ29" s="140"/>
      <c r="PR29" s="141"/>
      <c r="PS29" s="142"/>
      <c r="PT29" s="143"/>
      <c r="PU29" s="144"/>
      <c r="PV29" s="145"/>
      <c r="PW29" s="146"/>
      <c r="PX29" s="147"/>
      <c r="PY29" s="148"/>
      <c r="PZ29" s="140"/>
      <c r="QA29" s="141"/>
      <c r="QB29" s="142"/>
      <c r="QC29" s="143"/>
      <c r="QD29" s="144"/>
      <c r="QE29" s="145"/>
      <c r="QF29" s="146"/>
      <c r="QG29" s="147"/>
      <c r="QH29" s="148"/>
      <c r="QI29" s="140"/>
      <c r="QJ29" s="141"/>
      <c r="QK29" s="142"/>
      <c r="QL29" s="143"/>
      <c r="QM29" s="144"/>
      <c r="QN29" s="145"/>
      <c r="QO29" s="146"/>
      <c r="QP29" s="147"/>
      <c r="QQ29" s="148"/>
      <c r="QR29" s="140"/>
      <c r="QS29" s="141"/>
      <c r="QT29" s="142"/>
      <c r="QU29" s="143"/>
      <c r="QV29" s="144"/>
      <c r="QW29" s="145"/>
      <c r="QX29" s="146"/>
      <c r="QY29" s="147"/>
      <c r="QZ29" s="148"/>
      <c r="RA29" s="140"/>
      <c r="RB29" s="141"/>
      <c r="RC29" s="142"/>
      <c r="RD29" s="143"/>
      <c r="RE29" s="144"/>
      <c r="RF29" s="145"/>
      <c r="RG29" s="146"/>
      <c r="RH29" s="147"/>
      <c r="RI29" s="148"/>
      <c r="RJ29" s="140"/>
      <c r="RK29" s="141"/>
      <c r="RL29" s="142"/>
      <c r="RM29" s="143"/>
      <c r="RN29" s="144"/>
      <c r="RO29" s="145"/>
      <c r="RP29" s="146"/>
      <c r="RQ29" s="147"/>
      <c r="RR29" s="148"/>
      <c r="RS29" s="140"/>
      <c r="RT29" s="141"/>
      <c r="RU29" s="142"/>
      <c r="RV29" s="143"/>
      <c r="RW29" s="144"/>
      <c r="RX29" s="145"/>
      <c r="RY29" s="146"/>
      <c r="RZ29" s="147"/>
      <c r="SA29" s="148"/>
      <c r="SB29" s="140"/>
      <c r="SC29" s="141"/>
      <c r="SD29" s="142"/>
      <c r="SE29" s="143"/>
      <c r="SF29" s="144"/>
      <c r="SG29" s="145"/>
      <c r="SH29" s="146"/>
      <c r="SI29" s="147"/>
      <c r="SJ29" s="148"/>
      <c r="SK29" s="140"/>
      <c r="SL29" s="141"/>
      <c r="SM29" s="142"/>
      <c r="SN29" s="143"/>
      <c r="SO29" s="144"/>
      <c r="SP29" s="145"/>
      <c r="SQ29" s="146"/>
      <c r="SR29" s="147"/>
      <c r="SS29" s="148"/>
      <c r="ST29" s="140"/>
      <c r="SU29" s="141"/>
      <c r="SV29" s="142"/>
      <c r="SW29" s="143"/>
      <c r="SX29" s="144"/>
      <c r="SY29" s="145"/>
      <c r="SZ29" s="146"/>
      <c r="TA29" s="147"/>
      <c r="TB29" s="148"/>
      <c r="TC29" s="140"/>
      <c r="TD29" s="141"/>
      <c r="TE29" s="142"/>
      <c r="TF29" s="143"/>
      <c r="TG29" s="144"/>
      <c r="TH29" s="145"/>
      <c r="TI29" s="146"/>
      <c r="TJ29" s="147"/>
      <c r="TK29" s="148"/>
      <c r="TL29" s="140"/>
      <c r="TM29" s="141"/>
      <c r="TN29" s="142"/>
      <c r="TO29" s="143"/>
      <c r="TP29" s="144"/>
      <c r="TQ29" s="145"/>
      <c r="TR29" s="146"/>
      <c r="TS29" s="147"/>
      <c r="TT29" s="148"/>
      <c r="TU29" s="140"/>
      <c r="TV29" s="141"/>
      <c r="TW29" s="142"/>
      <c r="TX29" s="143"/>
      <c r="TY29" s="144"/>
      <c r="TZ29" s="145"/>
      <c r="UA29" s="146"/>
      <c r="UB29" s="147"/>
      <c r="UC29" s="148"/>
      <c r="UD29" s="140"/>
      <c r="UE29" s="141"/>
      <c r="UF29" s="142"/>
      <c r="UG29" s="143"/>
      <c r="UH29" s="144"/>
      <c r="UI29" s="145"/>
      <c r="UJ29" s="146"/>
      <c r="UK29" s="147"/>
      <c r="UL29" s="148"/>
      <c r="UM29" s="140"/>
      <c r="UN29" s="141"/>
      <c r="UO29" s="142"/>
      <c r="UP29" s="143"/>
      <c r="UQ29" s="144"/>
      <c r="UR29" s="145"/>
      <c r="US29" s="146"/>
      <c r="UT29" s="147"/>
      <c r="UU29" s="148"/>
      <c r="UV29" s="140"/>
      <c r="UW29" s="141"/>
      <c r="UX29" s="142"/>
      <c r="UY29" s="143"/>
      <c r="UZ29" s="144"/>
      <c r="VA29" s="145"/>
      <c r="VB29" s="146"/>
      <c r="VC29" s="147"/>
      <c r="VD29" s="148"/>
      <c r="VE29" s="140"/>
      <c r="VF29" s="141"/>
      <c r="VG29" s="142"/>
      <c r="VH29" s="143"/>
      <c r="VI29" s="144"/>
      <c r="VJ29" s="145"/>
      <c r="VK29" s="146"/>
      <c r="VL29" s="147"/>
      <c r="VM29" s="148"/>
      <c r="VN29" s="140"/>
      <c r="VO29" s="141"/>
      <c r="VP29" s="142"/>
      <c r="VQ29" s="143"/>
      <c r="VR29" s="144"/>
      <c r="VS29" s="145"/>
      <c r="VT29" s="146"/>
      <c r="VU29" s="147"/>
      <c r="VV29" s="148"/>
      <c r="VW29" s="140"/>
      <c r="VX29" s="141"/>
      <c r="VY29" s="142"/>
      <c r="VZ29" s="143"/>
      <c r="WA29" s="144"/>
      <c r="WB29" s="145"/>
      <c r="WC29" s="146"/>
      <c r="WD29" s="147"/>
      <c r="WE29" s="148"/>
      <c r="WF29" s="140"/>
      <c r="WG29" s="141"/>
      <c r="WH29" s="142"/>
      <c r="WI29" s="143"/>
      <c r="WJ29" s="144"/>
      <c r="WK29" s="145"/>
      <c r="WL29" s="146"/>
      <c r="WM29" s="147"/>
      <c r="WN29" s="148"/>
      <c r="WO29" s="140"/>
      <c r="WP29" s="141"/>
      <c r="WQ29" s="142"/>
      <c r="WR29" s="143"/>
      <c r="WS29" s="144"/>
      <c r="WT29" s="145"/>
      <c r="WU29" s="146"/>
      <c r="WV29" s="147"/>
      <c r="WW29" s="148"/>
      <c r="WX29" s="140"/>
      <c r="WY29" s="141"/>
      <c r="WZ29" s="142"/>
      <c r="XA29" s="143"/>
      <c r="XB29" s="144"/>
      <c r="XC29" s="145"/>
      <c r="XD29" s="146"/>
      <c r="XE29" s="147"/>
      <c r="XF29" s="148"/>
      <c r="XG29" s="140"/>
      <c r="XH29" s="141"/>
      <c r="XI29" s="142"/>
      <c r="XJ29" s="143"/>
      <c r="XK29" s="144"/>
      <c r="XL29" s="145"/>
      <c r="XM29" s="146"/>
      <c r="XN29" s="147"/>
      <c r="XO29" s="148"/>
      <c r="XP29" s="140"/>
      <c r="XQ29" s="141"/>
      <c r="XR29" s="142"/>
      <c r="XS29" s="143"/>
      <c r="XT29" s="144"/>
      <c r="XU29" s="145"/>
      <c r="XV29" s="146"/>
      <c r="XW29" s="147"/>
      <c r="XX29" s="148"/>
      <c r="XY29" s="140"/>
      <c r="XZ29" s="141"/>
      <c r="YA29" s="142"/>
      <c r="YB29" s="143"/>
      <c r="YC29" s="144"/>
      <c r="YD29" s="145"/>
      <c r="YE29" s="146"/>
      <c r="YF29" s="147"/>
      <c r="YG29" s="148"/>
      <c r="YH29" s="140"/>
      <c r="YI29" s="141"/>
      <c r="YJ29" s="142"/>
      <c r="YK29" s="143"/>
      <c r="YL29" s="144"/>
      <c r="YM29" s="145"/>
      <c r="YN29" s="146"/>
      <c r="YO29" s="147"/>
      <c r="YP29" s="148"/>
      <c r="YQ29" s="140"/>
      <c r="YR29" s="141"/>
      <c r="YS29" s="142"/>
      <c r="YT29" s="143"/>
      <c r="YU29" s="144"/>
      <c r="YV29" s="145"/>
      <c r="YW29" s="146"/>
      <c r="YX29" s="147"/>
      <c r="YY29" s="148"/>
      <c r="YZ29" s="140"/>
      <c r="ZA29" s="141"/>
      <c r="ZB29" s="142"/>
      <c r="ZC29" s="143"/>
      <c r="ZD29" s="144"/>
      <c r="ZE29" s="145"/>
      <c r="ZF29" s="146"/>
      <c r="ZG29" s="147"/>
      <c r="ZH29" s="148"/>
      <c r="ZI29" s="140"/>
      <c r="ZJ29" s="141"/>
      <c r="ZK29" s="142"/>
      <c r="ZL29" s="143"/>
      <c r="ZM29" s="144"/>
      <c r="ZN29" s="145"/>
      <c r="ZO29" s="146"/>
      <c r="ZP29" s="147"/>
      <c r="ZQ29" s="148"/>
      <c r="ZR29" s="140"/>
      <c r="ZS29" s="141"/>
      <c r="ZT29" s="142"/>
      <c r="ZU29" s="143"/>
      <c r="ZV29" s="144"/>
      <c r="ZW29" s="145"/>
      <c r="ZX29" s="146"/>
      <c r="ZY29" s="147"/>
      <c r="ZZ29" s="148"/>
      <c r="AAA29" s="140"/>
      <c r="AAB29" s="141"/>
      <c r="AAC29" s="142"/>
      <c r="AAD29" s="143"/>
      <c r="AAE29" s="144"/>
      <c r="AAF29" s="145"/>
      <c r="AAG29" s="146"/>
      <c r="AAH29" s="147"/>
      <c r="AAI29" s="148"/>
      <c r="AAJ29" s="140"/>
      <c r="AAK29" s="141"/>
      <c r="AAL29" s="142"/>
      <c r="AAM29" s="143"/>
      <c r="AAN29" s="144"/>
      <c r="AAO29" s="145"/>
      <c r="AAP29" s="146"/>
      <c r="AAQ29" s="147"/>
      <c r="AAR29" s="148"/>
      <c r="AAS29" s="140"/>
      <c r="AAT29" s="141"/>
      <c r="AAU29" s="142"/>
      <c r="AAV29" s="143"/>
      <c r="AAW29" s="144"/>
      <c r="AAX29" s="145"/>
      <c r="AAY29" s="146"/>
      <c r="AAZ29" s="147"/>
      <c r="ABA29" s="148"/>
      <c r="ABB29" s="140"/>
      <c r="ABC29" s="141"/>
      <c r="ABD29" s="142"/>
      <c r="ABE29" s="143"/>
      <c r="ABF29" s="144"/>
      <c r="ABG29" s="145"/>
      <c r="ABH29" s="146"/>
      <c r="ABI29" s="147"/>
      <c r="ABJ29" s="148"/>
      <c r="ABK29" s="140"/>
      <c r="ABL29" s="141"/>
      <c r="ABM29" s="142"/>
      <c r="ABN29" s="143"/>
      <c r="ABO29" s="144"/>
      <c r="ABP29" s="145"/>
      <c r="ABQ29" s="146"/>
      <c r="ABR29" s="147"/>
      <c r="ABS29" s="148"/>
      <c r="ABT29" s="140"/>
      <c r="ABU29" s="141"/>
      <c r="ABV29" s="142"/>
      <c r="ABW29" s="143"/>
      <c r="ABX29" s="144"/>
      <c r="ABY29" s="145"/>
      <c r="ABZ29" s="146"/>
      <c r="ACA29" s="147"/>
      <c r="ACB29" s="148"/>
      <c r="ACC29" s="140"/>
      <c r="ACD29" s="141"/>
      <c r="ACE29" s="142"/>
      <c r="ACF29" s="143"/>
      <c r="ACG29" s="144"/>
      <c r="ACH29" s="145"/>
      <c r="ACI29" s="146"/>
      <c r="ACJ29" s="147"/>
      <c r="ACK29" s="148"/>
      <c r="ACL29" s="140"/>
      <c r="ACM29" s="141"/>
      <c r="ACN29" s="142"/>
      <c r="ACO29" s="143"/>
      <c r="ACP29" s="144"/>
      <c r="ACQ29" s="145"/>
      <c r="ACR29" s="146"/>
      <c r="ACS29" s="147"/>
      <c r="ACT29" s="148"/>
      <c r="ACU29" s="140"/>
      <c r="ACV29" s="141"/>
      <c r="ACW29" s="142"/>
      <c r="ACX29" s="143"/>
      <c r="ACY29" s="144"/>
      <c r="ACZ29" s="145"/>
      <c r="ADA29" s="146"/>
      <c r="ADB29" s="147"/>
      <c r="ADC29" s="148"/>
      <c r="ADD29" s="140"/>
      <c r="ADE29" s="141"/>
      <c r="ADF29" s="142"/>
      <c r="ADG29" s="143"/>
      <c r="ADH29" s="144"/>
      <c r="ADI29" s="145"/>
      <c r="ADJ29" s="146"/>
      <c r="ADK29" s="147"/>
      <c r="ADL29" s="148"/>
      <c r="ADM29" s="140"/>
      <c r="ADN29" s="141"/>
      <c r="ADO29" s="142"/>
      <c r="ADP29" s="143"/>
      <c r="ADQ29" s="144"/>
      <c r="ADR29" s="145"/>
      <c r="ADS29" s="146"/>
      <c r="ADT29" s="147"/>
      <c r="ADU29" s="148"/>
      <c r="ADV29" s="140"/>
      <c r="ADW29" s="141"/>
      <c r="ADX29" s="142"/>
      <c r="ADY29" s="143"/>
      <c r="ADZ29" s="144"/>
      <c r="AEA29" s="145"/>
      <c r="AEB29" s="146"/>
      <c r="AEC29" s="147"/>
      <c r="AED29" s="148"/>
      <c r="AEE29" s="140"/>
      <c r="AEF29" s="141"/>
      <c r="AEG29" s="142"/>
      <c r="AEH29" s="143"/>
      <c r="AEI29" s="144"/>
      <c r="AEJ29" s="145"/>
      <c r="AEK29" s="146"/>
      <c r="AEL29" s="147"/>
      <c r="AEM29" s="148"/>
      <c r="AEN29" s="140"/>
      <c r="AEO29" s="141"/>
      <c r="AEP29" s="142"/>
      <c r="AEQ29" s="143"/>
      <c r="AER29" s="144"/>
      <c r="AES29" s="145"/>
      <c r="AET29" s="146"/>
      <c r="AEU29" s="147"/>
      <c r="AEV29" s="148"/>
      <c r="AEW29" s="140"/>
      <c r="AEX29" s="141"/>
      <c r="AEY29" s="142"/>
      <c r="AEZ29" s="143"/>
      <c r="AFA29" s="144"/>
      <c r="AFB29" s="145"/>
      <c r="AFC29" s="146"/>
      <c r="AFD29" s="147"/>
      <c r="AFE29" s="148"/>
      <c r="AFF29" s="140"/>
      <c r="AFG29" s="141"/>
      <c r="AFH29" s="142"/>
      <c r="AFI29" s="143"/>
      <c r="AFJ29" s="144"/>
      <c r="AFK29" s="145"/>
      <c r="AFL29" s="146"/>
      <c r="AFM29" s="147"/>
      <c r="AFN29" s="148"/>
      <c r="AFO29" s="140"/>
      <c r="AFP29" s="141"/>
      <c r="AFQ29" s="142"/>
      <c r="AFR29" s="143"/>
      <c r="AFS29" s="144"/>
      <c r="AFT29" s="145"/>
      <c r="AFU29" s="146"/>
      <c r="AFV29" s="147"/>
      <c r="AFW29" s="148"/>
      <c r="AFX29" s="140"/>
      <c r="AFY29" s="141"/>
      <c r="AFZ29" s="142"/>
      <c r="AGA29" s="143"/>
      <c r="AGB29" s="144"/>
      <c r="AGC29" s="145"/>
      <c r="AGD29" s="146"/>
      <c r="AGE29" s="147"/>
      <c r="AGF29" s="148"/>
      <c r="AGG29" s="140"/>
      <c r="AGH29" s="141"/>
      <c r="AGI29" s="142"/>
      <c r="AGJ29" s="143"/>
      <c r="AGK29" s="144"/>
      <c r="AGL29" s="145"/>
      <c r="AGM29" s="146"/>
      <c r="AGN29" s="147"/>
      <c r="AGO29" s="148"/>
      <c r="AGP29" s="140"/>
      <c r="AGQ29" s="141"/>
      <c r="AGR29" s="142"/>
      <c r="AGS29" s="143"/>
      <c r="AGT29" s="144"/>
      <c r="AGU29" s="145"/>
      <c r="AGV29" s="146"/>
      <c r="AGW29" s="147"/>
      <c r="AGX29" s="148"/>
      <c r="AGY29" s="140"/>
      <c r="AGZ29" s="141"/>
      <c r="AHA29" s="142"/>
      <c r="AHB29" s="143"/>
      <c r="AHC29" s="144"/>
      <c r="AHD29" s="145"/>
      <c r="AHE29" s="146"/>
      <c r="AHF29" s="147"/>
      <c r="AHG29" s="148"/>
      <c r="AHH29" s="140"/>
      <c r="AHI29" s="141"/>
      <c r="AHJ29" s="142"/>
      <c r="AHK29" s="143"/>
      <c r="AHL29" s="144"/>
      <c r="AHM29" s="145"/>
      <c r="AHN29" s="146"/>
      <c r="AHO29" s="147"/>
      <c r="AHP29" s="148"/>
      <c r="AHQ29" s="140"/>
      <c r="AHR29" s="141"/>
      <c r="AHS29" s="142"/>
      <c r="AHT29" s="143"/>
      <c r="AHU29" s="144"/>
      <c r="AHV29" s="145"/>
      <c r="AHW29" s="146"/>
      <c r="AHX29" s="147"/>
      <c r="AHY29" s="148"/>
      <c r="AHZ29" s="140"/>
      <c r="AIA29" s="141"/>
      <c r="AIB29" s="142"/>
      <c r="AIC29" s="143"/>
      <c r="AID29" s="144"/>
      <c r="AIE29" s="145"/>
      <c r="AIF29" s="146"/>
      <c r="AIG29" s="147"/>
      <c r="AIH29" s="148"/>
      <c r="AII29" s="140"/>
      <c r="AIJ29" s="141"/>
      <c r="AIK29" s="142"/>
      <c r="AIL29" s="143"/>
      <c r="AIM29" s="144"/>
      <c r="AIN29" s="145"/>
      <c r="AIO29" s="146"/>
      <c r="AIP29" s="147"/>
      <c r="AIQ29" s="148"/>
      <c r="AIR29" s="140"/>
      <c r="AIS29" s="141"/>
      <c r="AIT29" s="142"/>
      <c r="AIU29" s="143"/>
      <c r="AIV29" s="144"/>
      <c r="AIW29" s="145"/>
      <c r="AIX29" s="146"/>
      <c r="AIY29" s="147"/>
      <c r="AIZ29" s="148"/>
      <c r="AJA29" s="140"/>
      <c r="AJB29" s="141"/>
      <c r="AJC29" s="142"/>
      <c r="AJD29" s="143"/>
      <c r="AJE29" s="144"/>
      <c r="AJF29" s="145"/>
      <c r="AJG29" s="146"/>
      <c r="AJH29" s="147"/>
      <c r="AJI29" s="148"/>
      <c r="AJJ29" s="140"/>
      <c r="AJK29" s="141"/>
      <c r="AJL29" s="142"/>
      <c r="AJM29" s="143"/>
      <c r="AJN29" s="144"/>
      <c r="AJO29" s="145"/>
      <c r="AJP29" s="146"/>
      <c r="AJQ29" s="147"/>
      <c r="AJR29" s="148"/>
      <c r="AJS29" s="140"/>
      <c r="AJT29" s="141"/>
      <c r="AJU29" s="142"/>
      <c r="AJV29" s="143"/>
      <c r="AJW29" s="144"/>
      <c r="AJX29" s="145"/>
      <c r="AJY29" s="146"/>
      <c r="AJZ29" s="147"/>
      <c r="AKA29" s="148"/>
      <c r="AKB29" s="140"/>
      <c r="AKC29" s="141"/>
      <c r="AKD29" s="142"/>
      <c r="AKE29" s="143"/>
      <c r="AKF29" s="144"/>
      <c r="AKG29" s="145"/>
      <c r="AKH29" s="146"/>
      <c r="AKI29" s="147"/>
      <c r="AKJ29" s="148"/>
      <c r="AKK29" s="140"/>
      <c r="AKL29" s="141"/>
      <c r="AKM29" s="142"/>
      <c r="AKN29" s="143"/>
      <c r="AKO29" s="144"/>
      <c r="AKP29" s="145"/>
      <c r="AKQ29" s="146"/>
      <c r="AKR29" s="147"/>
      <c r="AKS29" s="148"/>
      <c r="AKT29" s="140"/>
      <c r="AKU29" s="141"/>
      <c r="AKV29" s="142"/>
      <c r="AKW29" s="143"/>
      <c r="AKX29" s="144"/>
      <c r="AKY29" s="145"/>
      <c r="AKZ29" s="146"/>
      <c r="ALA29" s="147"/>
      <c r="ALB29" s="148"/>
      <c r="ALC29" s="140"/>
      <c r="ALD29" s="141"/>
      <c r="ALE29" s="142"/>
      <c r="ALF29" s="143"/>
      <c r="ALG29" s="144"/>
      <c r="ALH29" s="145"/>
      <c r="ALI29" s="146"/>
      <c r="ALJ29" s="147"/>
      <c r="ALK29" s="148"/>
      <c r="ALL29" s="140"/>
      <c r="ALM29" s="141"/>
      <c r="ALN29" s="142"/>
      <c r="ALO29" s="143"/>
      <c r="ALP29" s="144"/>
      <c r="ALQ29" s="145"/>
      <c r="ALR29" s="146"/>
      <c r="ALS29" s="147"/>
      <c r="ALT29" s="148"/>
      <c r="ALU29" s="140"/>
      <c r="ALV29" s="141"/>
      <c r="ALW29" s="142"/>
      <c r="ALX29" s="143"/>
      <c r="ALY29" s="144"/>
      <c r="ALZ29" s="145"/>
      <c r="AMA29" s="146"/>
      <c r="AMB29" s="147"/>
      <c r="AMC29" s="148"/>
      <c r="AMD29" s="140"/>
      <c r="AME29" s="141"/>
      <c r="AMF29" s="142"/>
      <c r="AMG29" s="143"/>
      <c r="AMH29" s="144"/>
      <c r="AMI29" s="145"/>
      <c r="AMJ29" s="146"/>
      <c r="AMK29" s="147"/>
      <c r="AML29" s="148"/>
      <c r="AMM29" s="140"/>
      <c r="AMN29" s="141"/>
      <c r="AMO29" s="142"/>
      <c r="AMP29" s="143"/>
      <c r="AMQ29" s="144"/>
      <c r="AMR29" s="145"/>
      <c r="AMS29" s="146"/>
      <c r="AMT29" s="147"/>
      <c r="AMU29" s="148"/>
      <c r="AMV29" s="140"/>
      <c r="AMW29" s="141"/>
      <c r="AMX29" s="142"/>
      <c r="AMY29" s="143"/>
      <c r="AMZ29" s="144"/>
      <c r="ANA29" s="145"/>
      <c r="ANB29" s="146"/>
      <c r="ANC29" s="147"/>
      <c r="AND29" s="148"/>
      <c r="ANE29" s="140"/>
      <c r="ANF29" s="141"/>
      <c r="ANG29" s="142"/>
      <c r="ANH29" s="143"/>
      <c r="ANI29" s="144"/>
      <c r="ANJ29" s="145"/>
      <c r="ANK29" s="146"/>
      <c r="ANL29" s="147"/>
      <c r="ANM29" s="148"/>
      <c r="ANN29" s="140"/>
      <c r="ANO29" s="141"/>
      <c r="ANP29" s="142"/>
      <c r="ANQ29" s="143"/>
      <c r="ANR29" s="144"/>
      <c r="ANS29" s="145"/>
      <c r="ANT29" s="146"/>
      <c r="ANU29" s="147"/>
      <c r="ANV29" s="148"/>
      <c r="ANW29" s="140"/>
      <c r="ANX29" s="141"/>
      <c r="ANY29" s="142"/>
      <c r="ANZ29" s="143"/>
      <c r="AOA29" s="144"/>
      <c r="AOB29" s="145"/>
      <c r="AOC29" s="146"/>
      <c r="AOD29" s="147"/>
      <c r="AOE29" s="148"/>
      <c r="AOF29" s="140"/>
      <c r="AOG29" s="141"/>
      <c r="AOH29" s="142"/>
      <c r="AOI29" s="143"/>
      <c r="AOJ29" s="144"/>
      <c r="AOK29" s="145"/>
      <c r="AOL29" s="146"/>
      <c r="AOM29" s="147"/>
      <c r="AON29" s="148"/>
      <c r="AOO29" s="140"/>
      <c r="AOP29" s="141"/>
      <c r="AOQ29" s="142"/>
      <c r="AOR29" s="143"/>
      <c r="AOS29" s="144"/>
      <c r="AOT29" s="145"/>
      <c r="AOU29" s="146"/>
      <c r="AOV29" s="147"/>
      <c r="AOW29" s="148"/>
      <c r="AOX29" s="140"/>
      <c r="AOY29" s="141"/>
      <c r="AOZ29" s="142"/>
      <c r="APA29" s="143"/>
      <c r="APB29" s="144"/>
      <c r="APC29" s="145"/>
      <c r="APD29" s="146"/>
      <c r="APE29" s="147"/>
      <c r="APF29" s="148"/>
      <c r="APG29" s="140"/>
      <c r="APH29" s="141"/>
      <c r="API29" s="142"/>
      <c r="APJ29" s="143"/>
      <c r="APK29" s="144"/>
      <c r="APL29" s="145"/>
      <c r="APM29" s="146"/>
      <c r="APN29" s="147"/>
      <c r="APO29" s="148"/>
      <c r="APP29" s="140"/>
      <c r="APQ29" s="141"/>
      <c r="APR29" s="142"/>
      <c r="APS29" s="143"/>
      <c r="APT29" s="144"/>
      <c r="APU29" s="145"/>
      <c r="APV29" s="146"/>
      <c r="APW29" s="147"/>
      <c r="APX29" s="148"/>
      <c r="APY29" s="140"/>
      <c r="APZ29" s="141"/>
      <c r="AQA29" s="142"/>
      <c r="AQB29" s="143"/>
      <c r="AQC29" s="144"/>
      <c r="AQD29" s="145"/>
      <c r="AQE29" s="146"/>
      <c r="AQF29" s="147"/>
      <c r="AQG29" s="148"/>
      <c r="AQH29" s="140"/>
      <c r="AQI29" s="141"/>
      <c r="AQJ29" s="142"/>
      <c r="AQK29" s="143"/>
      <c r="AQL29" s="144"/>
      <c r="AQM29" s="145"/>
      <c r="AQN29" s="146"/>
      <c r="AQO29" s="147"/>
      <c r="AQP29" s="148"/>
      <c r="AQQ29" s="140"/>
      <c r="AQR29" s="141"/>
      <c r="AQS29" s="142"/>
      <c r="AQT29" s="143"/>
      <c r="AQU29" s="144"/>
      <c r="AQV29" s="145"/>
      <c r="AQW29" s="146"/>
      <c r="AQX29" s="147"/>
      <c r="AQY29" s="148"/>
      <c r="AQZ29" s="140"/>
      <c r="ARA29" s="141"/>
      <c r="ARB29" s="142"/>
      <c r="ARC29" s="143"/>
      <c r="ARD29" s="144"/>
      <c r="ARE29" s="145"/>
      <c r="ARF29" s="146"/>
      <c r="ARG29" s="147"/>
      <c r="ARH29" s="148"/>
      <c r="ARI29" s="140"/>
      <c r="ARJ29" s="141"/>
      <c r="ARK29" s="142"/>
      <c r="ARL29" s="143"/>
      <c r="ARM29" s="144"/>
      <c r="ARN29" s="145"/>
      <c r="ARO29" s="146"/>
      <c r="ARP29" s="147"/>
      <c r="ARQ29" s="148"/>
      <c r="ARR29" s="140"/>
      <c r="ARS29" s="141"/>
      <c r="ART29" s="142"/>
      <c r="ARU29" s="143"/>
      <c r="ARV29" s="144"/>
      <c r="ARW29" s="145"/>
      <c r="ARX29" s="146"/>
      <c r="ARY29" s="147"/>
      <c r="ARZ29" s="148"/>
      <c r="ASA29" s="140"/>
      <c r="ASB29" s="141"/>
      <c r="ASC29" s="142"/>
      <c r="ASD29" s="143"/>
      <c r="ASE29" s="144"/>
      <c r="ASF29" s="145"/>
      <c r="ASG29" s="146"/>
      <c r="ASH29" s="147"/>
      <c r="ASI29" s="148"/>
      <c r="ASJ29" s="140"/>
      <c r="ASK29" s="141"/>
      <c r="ASL29" s="142"/>
      <c r="ASM29" s="143"/>
      <c r="ASN29" s="144"/>
      <c r="ASO29" s="145"/>
      <c r="ASP29" s="146"/>
      <c r="ASQ29" s="147"/>
      <c r="ASR29" s="148"/>
      <c r="ASS29" s="140"/>
      <c r="AST29" s="141"/>
      <c r="ASU29" s="142"/>
      <c r="ASV29" s="143"/>
      <c r="ASW29" s="144"/>
      <c r="ASX29" s="145"/>
      <c r="ASY29" s="146"/>
      <c r="ASZ29" s="147"/>
      <c r="ATA29" s="148"/>
      <c r="ATB29" s="140"/>
      <c r="ATC29" s="141"/>
      <c r="ATD29" s="142"/>
      <c r="ATE29" s="143"/>
      <c r="ATF29" s="144"/>
      <c r="ATG29" s="145"/>
      <c r="ATH29" s="146"/>
      <c r="ATI29" s="147"/>
      <c r="ATJ29" s="148"/>
      <c r="ATK29" s="140"/>
      <c r="ATL29" s="141"/>
      <c r="ATM29" s="142"/>
      <c r="ATN29" s="143"/>
      <c r="ATO29" s="144"/>
      <c r="ATP29" s="145"/>
      <c r="ATQ29" s="146"/>
      <c r="ATR29" s="147"/>
      <c r="ATS29" s="148"/>
      <c r="ATT29" s="140"/>
      <c r="ATU29" s="141"/>
      <c r="ATV29" s="142"/>
      <c r="ATW29" s="143"/>
      <c r="ATX29" s="144"/>
      <c r="ATY29" s="145"/>
      <c r="ATZ29" s="146"/>
      <c r="AUA29" s="147"/>
      <c r="AUB29" s="148"/>
      <c r="AUC29" s="140"/>
      <c r="AUD29" s="141"/>
      <c r="AUE29" s="142"/>
      <c r="AUF29" s="143"/>
      <c r="AUG29" s="144"/>
      <c r="AUH29" s="145"/>
      <c r="AUI29" s="146"/>
      <c r="AUJ29" s="147"/>
      <c r="AUK29" s="148"/>
      <c r="AUL29" s="140"/>
      <c r="AUM29" s="141"/>
      <c r="AUN29" s="142"/>
      <c r="AUO29" s="143"/>
      <c r="AUP29" s="144"/>
      <c r="AUQ29" s="145"/>
      <c r="AUR29" s="146"/>
      <c r="AUS29" s="147"/>
      <c r="AUT29" s="148"/>
      <c r="AUU29" s="140"/>
      <c r="AUV29" s="141"/>
      <c r="AUW29" s="142"/>
      <c r="AUX29" s="143"/>
      <c r="AUY29" s="144"/>
      <c r="AUZ29" s="145"/>
      <c r="AVA29" s="146"/>
      <c r="AVB29" s="147"/>
      <c r="AVC29" s="148"/>
      <c r="AVD29" s="140"/>
      <c r="AVE29" s="141"/>
      <c r="AVF29" s="142"/>
      <c r="AVG29" s="143"/>
      <c r="AVH29" s="144"/>
      <c r="AVI29" s="145"/>
      <c r="AVJ29" s="146"/>
      <c r="AVK29" s="147"/>
      <c r="AVL29" s="148"/>
      <c r="AVM29" s="140"/>
      <c r="AVN29" s="141"/>
      <c r="AVO29" s="142"/>
      <c r="AVP29" s="143"/>
      <c r="AVQ29" s="144"/>
      <c r="AVR29" s="145"/>
      <c r="AVS29" s="146"/>
      <c r="AVT29" s="147"/>
      <c r="AVU29" s="148"/>
      <c r="AVV29" s="140"/>
      <c r="AVW29" s="141"/>
      <c r="AVX29" s="142"/>
      <c r="AVY29" s="143"/>
      <c r="AVZ29" s="144"/>
      <c r="AWA29" s="145"/>
      <c r="AWB29" s="146"/>
      <c r="AWC29" s="147"/>
      <c r="AWD29" s="148"/>
      <c r="AWE29" s="140"/>
      <c r="AWF29" s="141"/>
      <c r="AWG29" s="142"/>
      <c r="AWH29" s="143"/>
      <c r="AWI29" s="144"/>
      <c r="AWJ29" s="145"/>
      <c r="AWK29" s="146"/>
      <c r="AWL29" s="147"/>
      <c r="AWM29" s="148"/>
      <c r="AWN29" s="140"/>
      <c r="AWO29" s="141"/>
      <c r="AWP29" s="142"/>
      <c r="AWQ29" s="143"/>
      <c r="AWR29" s="144"/>
      <c r="AWS29" s="145"/>
      <c r="AWT29" s="146"/>
      <c r="AWU29" s="147"/>
      <c r="AWV29" s="148"/>
      <c r="AWW29" s="140"/>
      <c r="AWX29" s="141"/>
      <c r="AWY29" s="142"/>
      <c r="AWZ29" s="143"/>
      <c r="AXA29" s="144"/>
      <c r="AXB29" s="145"/>
      <c r="AXC29" s="146"/>
      <c r="AXD29" s="147"/>
      <c r="AXE29" s="148"/>
      <c r="AXF29" s="140"/>
      <c r="AXG29" s="141"/>
      <c r="AXH29" s="142"/>
      <c r="AXI29" s="143"/>
      <c r="AXJ29" s="144"/>
      <c r="AXK29" s="145"/>
      <c r="AXL29" s="146"/>
      <c r="AXM29" s="147"/>
      <c r="AXN29" s="148"/>
      <c r="AXO29" s="140"/>
      <c r="AXP29" s="141"/>
      <c r="AXQ29" s="142"/>
      <c r="AXR29" s="143"/>
      <c r="AXS29" s="144"/>
      <c r="AXT29" s="145"/>
      <c r="AXU29" s="146"/>
      <c r="AXV29" s="147"/>
      <c r="AXW29" s="148"/>
      <c r="AXX29" s="140"/>
      <c r="AXY29" s="141"/>
      <c r="AXZ29" s="142"/>
      <c r="AYA29" s="143"/>
      <c r="AYB29" s="144"/>
      <c r="AYC29" s="145"/>
      <c r="AYD29" s="146"/>
      <c r="AYE29" s="147"/>
      <c r="AYF29" s="148"/>
      <c r="AYG29" s="140"/>
      <c r="AYH29" s="141"/>
      <c r="AYI29" s="142"/>
      <c r="AYJ29" s="143"/>
      <c r="AYK29" s="144"/>
      <c r="AYL29" s="145"/>
      <c r="AYM29" s="146"/>
      <c r="AYN29" s="147"/>
      <c r="AYO29" s="148"/>
      <c r="AYP29" s="140"/>
      <c r="AYQ29" s="141"/>
      <c r="AYR29" s="142"/>
      <c r="AYS29" s="143"/>
      <c r="AYT29" s="144"/>
      <c r="AYU29" s="145"/>
      <c r="AYV29" s="146"/>
      <c r="AYW29" s="147"/>
      <c r="AYX29" s="148"/>
      <c r="AYY29" s="140"/>
      <c r="AYZ29" s="141"/>
      <c r="AZA29" s="142"/>
      <c r="AZB29" s="143"/>
      <c r="AZC29" s="144"/>
      <c r="AZD29" s="145"/>
      <c r="AZE29" s="146"/>
      <c r="AZF29" s="147"/>
      <c r="AZG29" s="148"/>
      <c r="AZH29" s="140"/>
      <c r="AZI29" s="141"/>
      <c r="AZJ29" s="142"/>
      <c r="AZK29" s="143"/>
      <c r="AZL29" s="144"/>
      <c r="AZM29" s="145"/>
      <c r="AZN29" s="146"/>
      <c r="AZO29" s="147"/>
      <c r="AZP29" s="148"/>
      <c r="AZQ29" s="140"/>
      <c r="AZR29" s="141"/>
      <c r="AZS29" s="142"/>
      <c r="AZT29" s="143"/>
      <c r="AZU29" s="144"/>
      <c r="AZV29" s="145"/>
      <c r="AZW29" s="146"/>
      <c r="AZX29" s="147"/>
      <c r="AZY29" s="148"/>
      <c r="AZZ29" s="140"/>
      <c r="BAA29" s="141"/>
      <c r="BAB29" s="142"/>
      <c r="BAC29" s="143"/>
      <c r="BAD29" s="144"/>
      <c r="BAE29" s="145"/>
      <c r="BAF29" s="146"/>
      <c r="BAG29" s="147"/>
      <c r="BAH29" s="148"/>
      <c r="BAI29" s="140"/>
      <c r="BAJ29" s="141"/>
      <c r="BAK29" s="142"/>
      <c r="BAL29" s="143"/>
      <c r="BAM29" s="144"/>
      <c r="BAN29" s="145"/>
      <c r="BAO29" s="146"/>
      <c r="BAP29" s="147"/>
      <c r="BAQ29" s="148"/>
      <c r="BAR29" s="140"/>
      <c r="BAS29" s="141"/>
      <c r="BAT29" s="142"/>
      <c r="BAU29" s="143"/>
      <c r="BAV29" s="144"/>
      <c r="BAW29" s="145"/>
      <c r="BAX29" s="146"/>
      <c r="BAY29" s="147"/>
      <c r="BAZ29" s="148"/>
      <c r="BBA29" s="140"/>
      <c r="BBB29" s="141"/>
      <c r="BBC29" s="142"/>
      <c r="BBD29" s="143"/>
      <c r="BBE29" s="144"/>
      <c r="BBF29" s="145"/>
      <c r="BBG29" s="146"/>
      <c r="BBH29" s="147"/>
      <c r="BBI29" s="148"/>
      <c r="BBJ29" s="140"/>
      <c r="BBK29" s="141"/>
      <c r="BBL29" s="142"/>
      <c r="BBM29" s="143"/>
      <c r="BBN29" s="144"/>
      <c r="BBO29" s="145"/>
      <c r="BBP29" s="146"/>
      <c r="BBQ29" s="147"/>
      <c r="BBR29" s="148"/>
      <c r="BBS29" s="140"/>
      <c r="BBT29" s="141"/>
      <c r="BBU29" s="142"/>
      <c r="BBV29" s="143"/>
      <c r="BBW29" s="144"/>
      <c r="BBX29" s="145"/>
      <c r="BBY29" s="146"/>
      <c r="BBZ29" s="147"/>
      <c r="BCA29" s="148"/>
      <c r="BCB29" s="140"/>
      <c r="BCC29" s="141"/>
      <c r="BCD29" s="142"/>
      <c r="BCE29" s="143"/>
      <c r="BCF29" s="144"/>
      <c r="BCG29" s="145"/>
      <c r="BCH29" s="146"/>
      <c r="BCI29" s="147"/>
      <c r="BCJ29" s="148"/>
      <c r="BCK29" s="140"/>
      <c r="BCL29" s="141"/>
      <c r="BCM29" s="142"/>
      <c r="BCN29" s="143"/>
      <c r="BCO29" s="144"/>
      <c r="BCP29" s="145"/>
      <c r="BCQ29" s="146"/>
      <c r="BCR29" s="147"/>
      <c r="BCS29" s="148"/>
      <c r="BCT29" s="140"/>
      <c r="BCU29" s="141"/>
      <c r="BCV29" s="142"/>
      <c r="BCW29" s="143"/>
      <c r="BCX29" s="144"/>
      <c r="BCY29" s="145"/>
      <c r="BCZ29" s="146"/>
      <c r="BDA29" s="147"/>
      <c r="BDB29" s="148"/>
      <c r="BDC29" s="140"/>
      <c r="BDD29" s="141"/>
      <c r="BDE29" s="142"/>
      <c r="BDF29" s="143"/>
      <c r="BDG29" s="144"/>
      <c r="BDH29" s="145"/>
      <c r="BDI29" s="146"/>
      <c r="BDJ29" s="147"/>
      <c r="BDK29" s="148"/>
      <c r="BDL29" s="140"/>
      <c r="BDM29" s="141"/>
      <c r="BDN29" s="142"/>
      <c r="BDO29" s="143"/>
      <c r="BDP29" s="144"/>
      <c r="BDQ29" s="145"/>
      <c r="BDR29" s="146"/>
      <c r="BDS29" s="147"/>
      <c r="BDT29" s="148"/>
      <c r="BDU29" s="140"/>
      <c r="BDV29" s="141"/>
      <c r="BDW29" s="142"/>
      <c r="BDX29" s="143"/>
      <c r="BDY29" s="144"/>
      <c r="BDZ29" s="145"/>
      <c r="BEA29" s="146"/>
      <c r="BEB29" s="147"/>
      <c r="BEC29" s="148"/>
      <c r="BED29" s="140"/>
      <c r="BEE29" s="141"/>
      <c r="BEF29" s="142"/>
      <c r="BEG29" s="143"/>
      <c r="BEH29" s="144"/>
      <c r="BEI29" s="145"/>
      <c r="BEJ29" s="146"/>
      <c r="BEK29" s="147"/>
      <c r="BEL29" s="148"/>
      <c r="BEM29" s="140"/>
      <c r="BEN29" s="141"/>
      <c r="BEO29" s="142"/>
      <c r="BEP29" s="143"/>
      <c r="BEQ29" s="144"/>
      <c r="BER29" s="145"/>
      <c r="BES29" s="146"/>
      <c r="BET29" s="147"/>
      <c r="BEU29" s="148"/>
      <c r="BEV29" s="140"/>
      <c r="BEW29" s="141"/>
      <c r="BEX29" s="142"/>
      <c r="BEY29" s="143"/>
      <c r="BEZ29" s="144"/>
      <c r="BFA29" s="145"/>
      <c r="BFB29" s="146"/>
      <c r="BFC29" s="147"/>
      <c r="BFD29" s="148"/>
      <c r="BFE29" s="140"/>
      <c r="BFF29" s="141"/>
      <c r="BFG29" s="142"/>
      <c r="BFH29" s="143"/>
      <c r="BFI29" s="144"/>
      <c r="BFJ29" s="145"/>
      <c r="BFK29" s="146"/>
      <c r="BFL29" s="147"/>
      <c r="BFM29" s="148"/>
      <c r="BFN29" s="140"/>
      <c r="BFO29" s="141"/>
      <c r="BFP29" s="142"/>
      <c r="BFQ29" s="143"/>
      <c r="BFR29" s="144"/>
      <c r="BFS29" s="145"/>
      <c r="BFT29" s="146"/>
      <c r="BFU29" s="147"/>
      <c r="BFV29" s="148"/>
      <c r="BFW29" s="140"/>
      <c r="BFX29" s="141"/>
      <c r="BFY29" s="142"/>
      <c r="BFZ29" s="143"/>
      <c r="BGA29" s="144"/>
      <c r="BGB29" s="145"/>
      <c r="BGC29" s="146"/>
      <c r="BGD29" s="147"/>
      <c r="BGE29" s="148"/>
      <c r="BGF29" s="140"/>
      <c r="BGG29" s="141"/>
      <c r="BGH29" s="142"/>
      <c r="BGI29" s="143"/>
      <c r="BGJ29" s="144"/>
      <c r="BGK29" s="145"/>
      <c r="BGL29" s="146"/>
      <c r="BGM29" s="147"/>
      <c r="BGN29" s="148"/>
      <c r="BGO29" s="140"/>
      <c r="BGP29" s="141"/>
      <c r="BGQ29" s="142"/>
      <c r="BGR29" s="143"/>
      <c r="BGS29" s="144"/>
      <c r="BGT29" s="145"/>
      <c r="BGU29" s="146"/>
      <c r="BGV29" s="147"/>
      <c r="BGW29" s="148"/>
      <c r="BGX29" s="140"/>
      <c r="BGY29" s="141"/>
      <c r="BGZ29" s="142"/>
      <c r="BHA29" s="143"/>
      <c r="BHB29" s="144"/>
      <c r="BHC29" s="145"/>
      <c r="BHD29" s="146"/>
      <c r="BHE29" s="147"/>
      <c r="BHF29" s="148"/>
      <c r="BHG29" s="140"/>
      <c r="BHH29" s="141"/>
      <c r="BHI29" s="142"/>
      <c r="BHJ29" s="143"/>
      <c r="BHK29" s="144"/>
      <c r="BHL29" s="145"/>
      <c r="BHM29" s="146"/>
      <c r="BHN29" s="147"/>
      <c r="BHO29" s="148"/>
      <c r="BHP29" s="140"/>
      <c r="BHQ29" s="141"/>
      <c r="BHR29" s="142"/>
      <c r="BHS29" s="143"/>
      <c r="BHT29" s="144"/>
      <c r="BHU29" s="145"/>
      <c r="BHV29" s="146"/>
      <c r="BHW29" s="147"/>
      <c r="BHX29" s="148"/>
      <c r="BHY29" s="140"/>
      <c r="BHZ29" s="141"/>
      <c r="BIA29" s="142"/>
      <c r="BIB29" s="143"/>
      <c r="BIC29" s="144"/>
      <c r="BID29" s="145"/>
      <c r="BIE29" s="146"/>
      <c r="BIF29" s="147"/>
      <c r="BIG29" s="148"/>
      <c r="BIH29" s="140"/>
      <c r="BII29" s="141"/>
      <c r="BIJ29" s="142"/>
      <c r="BIK29" s="143"/>
      <c r="BIL29" s="144"/>
      <c r="BIM29" s="145"/>
      <c r="BIN29" s="146"/>
      <c r="BIO29" s="147"/>
      <c r="BIP29" s="148"/>
      <c r="BIQ29" s="140"/>
      <c r="BIR29" s="141"/>
      <c r="BIS29" s="142"/>
      <c r="BIT29" s="143"/>
      <c r="BIU29" s="144"/>
      <c r="BIV29" s="145"/>
      <c r="BIW29" s="146"/>
      <c r="BIX29" s="147"/>
      <c r="BIY29" s="148"/>
      <c r="BIZ29" s="140"/>
      <c r="BJA29" s="141"/>
      <c r="BJB29" s="142"/>
      <c r="BJC29" s="143"/>
      <c r="BJD29" s="144"/>
      <c r="BJE29" s="145"/>
      <c r="BJF29" s="146"/>
      <c r="BJG29" s="147"/>
      <c r="BJH29" s="148"/>
      <c r="BJI29" s="140"/>
      <c r="BJJ29" s="141"/>
      <c r="BJK29" s="142"/>
      <c r="BJL29" s="143"/>
      <c r="BJM29" s="144"/>
      <c r="BJN29" s="145"/>
      <c r="BJO29" s="146"/>
      <c r="BJP29" s="147"/>
      <c r="BJQ29" s="148"/>
      <c r="BJR29" s="140"/>
      <c r="BJS29" s="141"/>
      <c r="BJT29" s="142"/>
      <c r="BJU29" s="143"/>
      <c r="BJV29" s="144"/>
      <c r="BJW29" s="145"/>
      <c r="BJX29" s="146"/>
      <c r="BJY29" s="147"/>
      <c r="BJZ29" s="148"/>
      <c r="BKA29" s="140"/>
      <c r="BKB29" s="141"/>
      <c r="BKC29" s="142"/>
      <c r="BKD29" s="143"/>
      <c r="BKE29" s="144"/>
      <c r="BKF29" s="145"/>
      <c r="BKG29" s="146"/>
      <c r="BKH29" s="147"/>
      <c r="BKI29" s="148"/>
      <c r="BKJ29" s="140"/>
      <c r="BKK29" s="141"/>
      <c r="BKL29" s="142"/>
      <c r="BKM29" s="143"/>
      <c r="BKN29" s="144"/>
      <c r="BKO29" s="145"/>
      <c r="BKP29" s="146"/>
      <c r="BKQ29" s="147"/>
      <c r="BKR29" s="148"/>
      <c r="BKS29" s="140"/>
      <c r="BKT29" s="141"/>
      <c r="BKU29" s="142"/>
      <c r="BKV29" s="143"/>
      <c r="BKW29" s="144"/>
      <c r="BKX29" s="145"/>
      <c r="BKY29" s="146"/>
      <c r="BKZ29" s="147"/>
      <c r="BLA29" s="148"/>
      <c r="BLB29" s="140"/>
      <c r="BLC29" s="141"/>
      <c r="BLD29" s="142"/>
      <c r="BLE29" s="143"/>
      <c r="BLF29" s="144"/>
      <c r="BLG29" s="145"/>
      <c r="BLH29" s="146"/>
      <c r="BLI29" s="147"/>
      <c r="BLJ29" s="148"/>
      <c r="BLK29" s="140"/>
      <c r="BLL29" s="141"/>
      <c r="BLM29" s="142"/>
      <c r="BLN29" s="143"/>
      <c r="BLO29" s="144"/>
      <c r="BLP29" s="145"/>
      <c r="BLQ29" s="146"/>
      <c r="BLR29" s="147"/>
      <c r="BLS29" s="148"/>
      <c r="BLT29" s="140"/>
      <c r="BLU29" s="141"/>
      <c r="BLV29" s="142"/>
      <c r="BLW29" s="143"/>
      <c r="BLX29" s="144"/>
      <c r="BLY29" s="145"/>
      <c r="BLZ29" s="146"/>
      <c r="BMA29" s="147"/>
      <c r="BMB29" s="148"/>
      <c r="BMC29" s="140"/>
      <c r="BMD29" s="141"/>
      <c r="BME29" s="142"/>
      <c r="BMF29" s="143"/>
      <c r="BMG29" s="144"/>
      <c r="BMH29" s="145"/>
      <c r="BMI29" s="146"/>
      <c r="BMJ29" s="147"/>
      <c r="BMK29" s="148"/>
      <c r="BML29" s="140"/>
      <c r="BMM29" s="141"/>
      <c r="BMN29" s="142"/>
      <c r="BMO29" s="143"/>
      <c r="BMP29" s="144"/>
      <c r="BMQ29" s="145"/>
      <c r="BMR29" s="146"/>
      <c r="BMS29" s="147"/>
      <c r="BMT29" s="148"/>
      <c r="BMU29" s="140"/>
      <c r="BMV29" s="141"/>
      <c r="BMW29" s="142"/>
      <c r="BMX29" s="143"/>
      <c r="BMY29" s="144"/>
      <c r="BMZ29" s="145"/>
      <c r="BNA29" s="146"/>
      <c r="BNB29" s="147"/>
      <c r="BNC29" s="148"/>
      <c r="BND29" s="140"/>
      <c r="BNE29" s="141"/>
      <c r="BNF29" s="142"/>
      <c r="BNG29" s="143"/>
      <c r="BNH29" s="144"/>
      <c r="BNI29" s="145"/>
      <c r="BNJ29" s="146"/>
      <c r="BNK29" s="147"/>
      <c r="BNL29" s="148"/>
      <c r="BNM29" s="140"/>
      <c r="BNN29" s="141"/>
      <c r="BNO29" s="142"/>
      <c r="BNP29" s="143"/>
      <c r="BNQ29" s="144"/>
      <c r="BNR29" s="145"/>
      <c r="BNS29" s="146"/>
      <c r="BNT29" s="147"/>
      <c r="BNU29" s="148"/>
      <c r="BNV29" s="140"/>
      <c r="BNW29" s="141"/>
      <c r="BNX29" s="142"/>
      <c r="BNY29" s="143"/>
      <c r="BNZ29" s="144"/>
      <c r="BOA29" s="145"/>
      <c r="BOB29" s="146"/>
      <c r="BOC29" s="147"/>
      <c r="BOD29" s="148"/>
      <c r="BOE29" s="140"/>
      <c r="BOF29" s="141"/>
      <c r="BOG29" s="142"/>
      <c r="BOH29" s="143"/>
      <c r="BOI29" s="144"/>
      <c r="BOJ29" s="145"/>
      <c r="BOK29" s="146"/>
      <c r="BOL29" s="147"/>
      <c r="BOM29" s="148"/>
      <c r="BON29" s="140"/>
      <c r="BOO29" s="141"/>
      <c r="BOP29" s="142"/>
      <c r="BOQ29" s="143"/>
      <c r="BOR29" s="144"/>
      <c r="BOS29" s="145"/>
      <c r="BOT29" s="146"/>
      <c r="BOU29" s="147"/>
      <c r="BOV29" s="148"/>
      <c r="BOW29" s="140"/>
      <c r="BOX29" s="141"/>
      <c r="BOY29" s="142"/>
      <c r="BOZ29" s="143"/>
      <c r="BPA29" s="144"/>
      <c r="BPB29" s="145"/>
      <c r="BPC29" s="146"/>
      <c r="BPD29" s="147"/>
      <c r="BPE29" s="148"/>
      <c r="BPF29" s="140"/>
      <c r="BPG29" s="141"/>
      <c r="BPH29" s="142"/>
      <c r="BPI29" s="143"/>
      <c r="BPJ29" s="144"/>
      <c r="BPK29" s="145"/>
      <c r="BPL29" s="146"/>
      <c r="BPM29" s="147"/>
      <c r="BPN29" s="148"/>
      <c r="BPO29" s="140"/>
      <c r="BPP29" s="141"/>
      <c r="BPQ29" s="142"/>
      <c r="BPR29" s="143"/>
      <c r="BPS29" s="144"/>
      <c r="BPT29" s="145"/>
      <c r="BPU29" s="146"/>
      <c r="BPV29" s="147"/>
      <c r="BPW29" s="148"/>
      <c r="BPX29" s="140"/>
      <c r="BPY29" s="141"/>
      <c r="BPZ29" s="142"/>
      <c r="BQA29" s="143"/>
      <c r="BQB29" s="144"/>
      <c r="BQC29" s="145"/>
      <c r="BQD29" s="146"/>
      <c r="BQE29" s="147"/>
      <c r="BQF29" s="148"/>
      <c r="BQG29" s="140"/>
      <c r="BQH29" s="141"/>
      <c r="BQI29" s="142"/>
      <c r="BQJ29" s="143"/>
      <c r="BQK29" s="144"/>
      <c r="BQL29" s="145"/>
      <c r="BQM29" s="146"/>
      <c r="BQN29" s="147"/>
      <c r="BQO29" s="148"/>
      <c r="BQP29" s="140"/>
      <c r="BQQ29" s="141"/>
      <c r="BQR29" s="142"/>
      <c r="BQS29" s="143"/>
      <c r="BQT29" s="144"/>
      <c r="BQU29" s="145"/>
      <c r="BQV29" s="146"/>
      <c r="BQW29" s="147"/>
      <c r="BQX29" s="148"/>
      <c r="BQY29" s="140"/>
      <c r="BQZ29" s="141"/>
      <c r="BRA29" s="142"/>
      <c r="BRB29" s="143"/>
      <c r="BRC29" s="144"/>
      <c r="BRD29" s="145"/>
      <c r="BRE29" s="146"/>
      <c r="BRF29" s="147"/>
      <c r="BRG29" s="148"/>
      <c r="BRH29" s="140"/>
      <c r="BRI29" s="141"/>
      <c r="BRJ29" s="142"/>
      <c r="BRK29" s="143"/>
      <c r="BRL29" s="144"/>
      <c r="BRM29" s="145"/>
      <c r="BRN29" s="146"/>
      <c r="BRO29" s="147"/>
      <c r="BRP29" s="148"/>
      <c r="BRQ29" s="140"/>
      <c r="BRR29" s="141"/>
      <c r="BRS29" s="142"/>
      <c r="BRT29" s="143"/>
      <c r="BRU29" s="144"/>
      <c r="BRV29" s="145"/>
      <c r="BRW29" s="146"/>
      <c r="BRX29" s="147"/>
      <c r="BRY29" s="148"/>
      <c r="BRZ29" s="140"/>
      <c r="BSA29" s="141"/>
      <c r="BSB29" s="142"/>
      <c r="BSC29" s="143"/>
      <c r="BSD29" s="144"/>
      <c r="BSE29" s="145"/>
      <c r="BSF29" s="146"/>
      <c r="BSG29" s="147"/>
      <c r="BSH29" s="148"/>
      <c r="BSI29" s="140"/>
      <c r="BSJ29" s="141"/>
      <c r="BSK29" s="142"/>
      <c r="BSL29" s="143"/>
      <c r="BSM29" s="144"/>
      <c r="BSN29" s="145"/>
      <c r="BSO29" s="146"/>
      <c r="BSP29" s="147"/>
      <c r="BSQ29" s="148"/>
      <c r="BSR29" s="140"/>
      <c r="BSS29" s="141"/>
      <c r="BST29" s="142"/>
      <c r="BSU29" s="143"/>
      <c r="BSV29" s="144"/>
      <c r="BSW29" s="145"/>
      <c r="BSX29" s="146"/>
      <c r="BSY29" s="147"/>
      <c r="BSZ29" s="148"/>
      <c r="BTA29" s="140"/>
      <c r="BTB29" s="141"/>
      <c r="BTC29" s="142"/>
      <c r="BTD29" s="143"/>
      <c r="BTE29" s="144"/>
      <c r="BTF29" s="145"/>
      <c r="BTG29" s="146"/>
      <c r="BTH29" s="147"/>
      <c r="BTI29" s="148"/>
      <c r="BTJ29" s="140"/>
      <c r="BTK29" s="141"/>
      <c r="BTL29" s="142"/>
      <c r="BTM29" s="143"/>
      <c r="BTN29" s="144"/>
      <c r="BTO29" s="145"/>
      <c r="BTP29" s="146"/>
      <c r="BTQ29" s="147"/>
      <c r="BTR29" s="148"/>
      <c r="BTS29" s="140"/>
      <c r="BTT29" s="141"/>
      <c r="BTU29" s="142"/>
      <c r="BTV29" s="143"/>
      <c r="BTW29" s="144"/>
      <c r="BTX29" s="145"/>
      <c r="BTY29" s="146"/>
      <c r="BTZ29" s="147"/>
      <c r="BUA29" s="148"/>
      <c r="BUB29" s="140"/>
      <c r="BUC29" s="141"/>
      <c r="BUD29" s="142"/>
      <c r="BUE29" s="143"/>
      <c r="BUF29" s="144"/>
      <c r="BUG29" s="145"/>
      <c r="BUH29" s="146"/>
      <c r="BUI29" s="147"/>
      <c r="BUJ29" s="148"/>
      <c r="BUK29" s="140"/>
      <c r="BUL29" s="141"/>
      <c r="BUM29" s="142"/>
      <c r="BUN29" s="143"/>
      <c r="BUO29" s="144"/>
      <c r="BUP29" s="145"/>
      <c r="BUQ29" s="146"/>
      <c r="BUR29" s="147"/>
      <c r="BUS29" s="148"/>
      <c r="BUT29" s="140"/>
      <c r="BUU29" s="141"/>
      <c r="BUV29" s="142"/>
      <c r="BUW29" s="143"/>
      <c r="BUX29" s="144"/>
      <c r="BUY29" s="145"/>
      <c r="BUZ29" s="146"/>
      <c r="BVA29" s="147"/>
      <c r="BVB29" s="148"/>
      <c r="BVC29" s="140"/>
      <c r="BVD29" s="141"/>
      <c r="BVE29" s="142"/>
      <c r="BVF29" s="143"/>
      <c r="BVG29" s="144"/>
      <c r="BVH29" s="145"/>
      <c r="BVI29" s="146"/>
      <c r="BVJ29" s="147"/>
      <c r="BVK29" s="148"/>
      <c r="BVL29" s="140"/>
      <c r="BVM29" s="141"/>
      <c r="BVN29" s="142"/>
      <c r="BVO29" s="143"/>
      <c r="BVP29" s="144"/>
      <c r="BVQ29" s="145"/>
      <c r="BVR29" s="146"/>
      <c r="BVS29" s="147"/>
      <c r="BVT29" s="148"/>
      <c r="BVU29" s="140"/>
      <c r="BVV29" s="141"/>
      <c r="BVW29" s="142"/>
      <c r="BVX29" s="143"/>
      <c r="BVY29" s="144"/>
      <c r="BVZ29" s="145"/>
      <c r="BWA29" s="146"/>
      <c r="BWB29" s="147"/>
      <c r="BWC29" s="148"/>
      <c r="BWD29" s="140"/>
      <c r="BWE29" s="141"/>
      <c r="BWF29" s="142"/>
      <c r="BWG29" s="143"/>
      <c r="BWH29" s="144"/>
      <c r="BWI29" s="145"/>
      <c r="BWJ29" s="146"/>
      <c r="BWK29" s="147"/>
      <c r="BWL29" s="148"/>
      <c r="BWM29" s="140"/>
      <c r="BWN29" s="141"/>
      <c r="BWO29" s="142"/>
      <c r="BWP29" s="143"/>
      <c r="BWQ29" s="144"/>
      <c r="BWR29" s="145"/>
      <c r="BWS29" s="146"/>
      <c r="BWT29" s="147"/>
      <c r="BWU29" s="148"/>
      <c r="BWV29" s="140"/>
      <c r="BWW29" s="141"/>
      <c r="BWX29" s="142"/>
      <c r="BWY29" s="143"/>
      <c r="BWZ29" s="144"/>
      <c r="BXA29" s="145"/>
      <c r="BXB29" s="146"/>
      <c r="BXC29" s="147"/>
      <c r="BXD29" s="148"/>
      <c r="BXE29" s="140"/>
      <c r="BXF29" s="141"/>
      <c r="BXG29" s="142"/>
      <c r="BXH29" s="143"/>
      <c r="BXI29" s="144"/>
      <c r="BXJ29" s="145"/>
      <c r="BXK29" s="146"/>
      <c r="BXL29" s="147"/>
      <c r="BXM29" s="148"/>
      <c r="BXN29" s="140"/>
      <c r="BXO29" s="141"/>
      <c r="BXP29" s="142"/>
      <c r="BXQ29" s="143"/>
      <c r="BXR29" s="144"/>
      <c r="BXS29" s="145"/>
      <c r="BXT29" s="146"/>
      <c r="BXU29" s="147"/>
      <c r="BXV29" s="148"/>
      <c r="BXW29" s="140"/>
      <c r="BXX29" s="141"/>
      <c r="BXY29" s="142"/>
      <c r="BXZ29" s="143"/>
      <c r="BYA29" s="144"/>
      <c r="BYB29" s="145"/>
      <c r="BYC29" s="146"/>
      <c r="BYD29" s="147"/>
      <c r="BYE29" s="148"/>
      <c r="BYF29" s="140"/>
      <c r="BYG29" s="141"/>
      <c r="BYH29" s="142"/>
      <c r="BYI29" s="143"/>
      <c r="BYJ29" s="144"/>
      <c r="BYK29" s="145"/>
      <c r="BYL29" s="146"/>
      <c r="BYM29" s="147"/>
      <c r="BYN29" s="148"/>
      <c r="BYO29" s="140"/>
      <c r="BYP29" s="141"/>
      <c r="BYQ29" s="142"/>
      <c r="BYR29" s="143"/>
      <c r="BYS29" s="144"/>
      <c r="BYT29" s="145"/>
      <c r="BYU29" s="146"/>
      <c r="BYV29" s="147"/>
      <c r="BYW29" s="148"/>
      <c r="BYX29" s="140"/>
      <c r="BYY29" s="141"/>
      <c r="BYZ29" s="142"/>
      <c r="BZA29" s="143"/>
      <c r="BZB29" s="144"/>
      <c r="BZC29" s="145"/>
      <c r="BZD29" s="146"/>
      <c r="BZE29" s="147"/>
      <c r="BZF29" s="148"/>
      <c r="BZG29" s="140"/>
      <c r="BZH29" s="141"/>
      <c r="BZI29" s="142"/>
      <c r="BZJ29" s="143"/>
      <c r="BZK29" s="144"/>
      <c r="BZL29" s="145"/>
      <c r="BZM29" s="146"/>
      <c r="BZN29" s="147"/>
      <c r="BZO29" s="148"/>
      <c r="BZP29" s="140"/>
      <c r="BZQ29" s="141"/>
      <c r="BZR29" s="142"/>
      <c r="BZS29" s="143"/>
      <c r="BZT29" s="144"/>
      <c r="BZU29" s="145"/>
      <c r="BZV29" s="146"/>
      <c r="BZW29" s="147"/>
      <c r="BZX29" s="148"/>
      <c r="BZY29" s="140"/>
      <c r="BZZ29" s="141"/>
      <c r="CAA29" s="142"/>
      <c r="CAB29" s="143"/>
      <c r="CAC29" s="144"/>
      <c r="CAD29" s="145"/>
      <c r="CAE29" s="146"/>
      <c r="CAF29" s="147"/>
      <c r="CAG29" s="148"/>
      <c r="CAH29" s="140"/>
      <c r="CAI29" s="141"/>
      <c r="CAJ29" s="142"/>
      <c r="CAK29" s="143"/>
      <c r="CAL29" s="144"/>
      <c r="CAM29" s="145"/>
      <c r="CAN29" s="146"/>
      <c r="CAO29" s="147"/>
      <c r="CAP29" s="148"/>
      <c r="CAQ29" s="140"/>
      <c r="CAR29" s="141"/>
      <c r="CAS29" s="142"/>
      <c r="CAT29" s="143"/>
      <c r="CAU29" s="144"/>
      <c r="CAV29" s="145"/>
      <c r="CAW29" s="146"/>
      <c r="CAX29" s="147"/>
      <c r="CAY29" s="148"/>
      <c r="CAZ29" s="140"/>
      <c r="CBA29" s="141"/>
      <c r="CBB29" s="142"/>
      <c r="CBC29" s="143"/>
      <c r="CBD29" s="144"/>
      <c r="CBE29" s="145"/>
      <c r="CBF29" s="146"/>
      <c r="CBG29" s="147"/>
      <c r="CBH29" s="148"/>
      <c r="CBI29" s="140"/>
      <c r="CBJ29" s="141"/>
      <c r="CBK29" s="142"/>
      <c r="CBL29" s="143"/>
      <c r="CBM29" s="144"/>
      <c r="CBN29" s="145"/>
      <c r="CBO29" s="146"/>
      <c r="CBP29" s="147"/>
      <c r="CBQ29" s="148"/>
      <c r="CBR29" s="140"/>
      <c r="CBS29" s="141"/>
      <c r="CBT29" s="142"/>
      <c r="CBU29" s="143"/>
      <c r="CBV29" s="144"/>
      <c r="CBW29" s="145"/>
      <c r="CBX29" s="146"/>
      <c r="CBY29" s="147"/>
      <c r="CBZ29" s="148"/>
      <c r="CCA29" s="140"/>
      <c r="CCB29" s="141"/>
      <c r="CCC29" s="142"/>
      <c r="CCD29" s="143"/>
      <c r="CCE29" s="144"/>
      <c r="CCF29" s="145"/>
      <c r="CCG29" s="146"/>
      <c r="CCH29" s="147"/>
      <c r="CCI29" s="148"/>
      <c r="CCJ29" s="140"/>
      <c r="CCK29" s="141"/>
      <c r="CCL29" s="142"/>
      <c r="CCM29" s="143"/>
      <c r="CCN29" s="144"/>
      <c r="CCO29" s="145"/>
      <c r="CCP29" s="146"/>
      <c r="CCQ29" s="147"/>
      <c r="CCR29" s="148"/>
      <c r="CCS29" s="140"/>
      <c r="CCT29" s="141"/>
      <c r="CCU29" s="142"/>
      <c r="CCV29" s="143"/>
      <c r="CCW29" s="144"/>
      <c r="CCX29" s="145"/>
      <c r="CCY29" s="146"/>
      <c r="CCZ29" s="147"/>
      <c r="CDA29" s="148"/>
      <c r="CDB29" s="140"/>
      <c r="CDC29" s="141"/>
      <c r="CDD29" s="142"/>
      <c r="CDE29" s="143"/>
      <c r="CDF29" s="144"/>
      <c r="CDG29" s="145"/>
      <c r="CDH29" s="146"/>
      <c r="CDI29" s="147"/>
      <c r="CDJ29" s="148"/>
      <c r="CDK29" s="140"/>
      <c r="CDL29" s="141"/>
      <c r="CDM29" s="142"/>
      <c r="CDN29" s="143"/>
      <c r="CDO29" s="144"/>
      <c r="CDP29" s="145"/>
      <c r="CDQ29" s="146"/>
      <c r="CDR29" s="147"/>
      <c r="CDS29" s="148"/>
      <c r="CDT29" s="140"/>
      <c r="CDU29" s="141"/>
      <c r="CDV29" s="142"/>
      <c r="CDW29" s="143"/>
      <c r="CDX29" s="144"/>
      <c r="CDY29" s="145"/>
      <c r="CDZ29" s="146"/>
      <c r="CEA29" s="147"/>
      <c r="CEB29" s="148"/>
      <c r="CEC29" s="140"/>
      <c r="CED29" s="141"/>
      <c r="CEE29" s="142"/>
      <c r="CEF29" s="143"/>
      <c r="CEG29" s="144"/>
      <c r="CEH29" s="145"/>
      <c r="CEI29" s="146"/>
      <c r="CEJ29" s="147"/>
      <c r="CEK29" s="148"/>
      <c r="CEL29" s="140"/>
      <c r="CEM29" s="141"/>
      <c r="CEN29" s="142"/>
      <c r="CEO29" s="143"/>
      <c r="CEP29" s="144"/>
      <c r="CEQ29" s="145"/>
      <c r="CER29" s="146"/>
      <c r="CES29" s="147"/>
      <c r="CET29" s="148"/>
      <c r="CEU29" s="140"/>
      <c r="CEV29" s="141"/>
      <c r="CEW29" s="142"/>
      <c r="CEX29" s="143"/>
      <c r="CEY29" s="144"/>
      <c r="CEZ29" s="145"/>
      <c r="CFA29" s="146"/>
      <c r="CFB29" s="147"/>
      <c r="CFC29" s="148"/>
      <c r="CFD29" s="140"/>
      <c r="CFE29" s="141"/>
      <c r="CFF29" s="142"/>
      <c r="CFG29" s="143"/>
      <c r="CFH29" s="144"/>
      <c r="CFI29" s="145"/>
      <c r="CFJ29" s="146"/>
      <c r="CFK29" s="147"/>
      <c r="CFL29" s="148"/>
      <c r="CFM29" s="140"/>
      <c r="CFN29" s="141"/>
      <c r="CFO29" s="142"/>
      <c r="CFP29" s="143"/>
      <c r="CFQ29" s="144"/>
      <c r="CFR29" s="145"/>
      <c r="CFS29" s="146"/>
      <c r="CFT29" s="147"/>
      <c r="CFU29" s="148"/>
      <c r="CFV29" s="140"/>
      <c r="CFW29" s="141"/>
      <c r="CFX29" s="142"/>
      <c r="CFY29" s="143"/>
      <c r="CFZ29" s="144"/>
      <c r="CGA29" s="145"/>
      <c r="CGB29" s="146"/>
      <c r="CGC29" s="147"/>
      <c r="CGD29" s="148"/>
      <c r="CGE29" s="140"/>
      <c r="CGF29" s="141"/>
      <c r="CGG29" s="142"/>
      <c r="CGH29" s="143"/>
      <c r="CGI29" s="144"/>
      <c r="CGJ29" s="145"/>
      <c r="CGK29" s="146"/>
      <c r="CGL29" s="147"/>
      <c r="CGM29" s="148"/>
      <c r="CGN29" s="140"/>
      <c r="CGO29" s="141"/>
      <c r="CGP29" s="142"/>
      <c r="CGQ29" s="143"/>
      <c r="CGR29" s="144"/>
      <c r="CGS29" s="145"/>
      <c r="CGT29" s="146"/>
      <c r="CGU29" s="147"/>
      <c r="CGV29" s="148"/>
      <c r="CGW29" s="140"/>
      <c r="CGX29" s="141"/>
      <c r="CGY29" s="142"/>
      <c r="CGZ29" s="143"/>
      <c r="CHA29" s="144"/>
      <c r="CHB29" s="145"/>
      <c r="CHC29" s="146"/>
      <c r="CHD29" s="147"/>
      <c r="CHE29" s="148"/>
      <c r="CHF29" s="140"/>
      <c r="CHG29" s="141"/>
      <c r="CHH29" s="142"/>
      <c r="CHI29" s="143"/>
      <c r="CHJ29" s="144"/>
      <c r="CHK29" s="145"/>
      <c r="CHL29" s="146"/>
      <c r="CHM29" s="147"/>
      <c r="CHN29" s="148"/>
      <c r="CHO29" s="140"/>
      <c r="CHP29" s="141"/>
      <c r="CHQ29" s="142"/>
      <c r="CHR29" s="143"/>
      <c r="CHS29" s="144"/>
      <c r="CHT29" s="145"/>
      <c r="CHU29" s="146"/>
      <c r="CHV29" s="147"/>
      <c r="CHW29" s="148"/>
      <c r="CHX29" s="140"/>
      <c r="CHY29" s="141"/>
      <c r="CHZ29" s="142"/>
      <c r="CIA29" s="143"/>
      <c r="CIB29" s="144"/>
      <c r="CIC29" s="145"/>
      <c r="CID29" s="146"/>
      <c r="CIE29" s="147"/>
      <c r="CIF29" s="148"/>
      <c r="CIG29" s="140"/>
      <c r="CIH29" s="141"/>
      <c r="CII29" s="142"/>
      <c r="CIJ29" s="143"/>
      <c r="CIK29" s="144"/>
      <c r="CIL29" s="145"/>
      <c r="CIM29" s="146"/>
      <c r="CIN29" s="147"/>
      <c r="CIO29" s="148"/>
      <c r="CIP29" s="140"/>
      <c r="CIQ29" s="141"/>
      <c r="CIR29" s="142"/>
      <c r="CIS29" s="143"/>
      <c r="CIT29" s="144"/>
      <c r="CIU29" s="145"/>
      <c r="CIV29" s="146"/>
      <c r="CIW29" s="147"/>
      <c r="CIX29" s="148"/>
      <c r="CIY29" s="140"/>
      <c r="CIZ29" s="141"/>
      <c r="CJA29" s="142"/>
      <c r="CJB29" s="143"/>
      <c r="CJC29" s="144"/>
      <c r="CJD29" s="145"/>
      <c r="CJE29" s="146"/>
      <c r="CJF29" s="147"/>
      <c r="CJG29" s="148"/>
      <c r="CJH29" s="140"/>
      <c r="CJI29" s="141"/>
      <c r="CJJ29" s="142"/>
      <c r="CJK29" s="143"/>
      <c r="CJL29" s="144"/>
      <c r="CJM29" s="145"/>
      <c r="CJN29" s="146"/>
      <c r="CJO29" s="147"/>
      <c r="CJP29" s="148"/>
      <c r="CJQ29" s="140"/>
      <c r="CJR29" s="141"/>
      <c r="CJS29" s="142"/>
      <c r="CJT29" s="143"/>
      <c r="CJU29" s="144"/>
      <c r="CJV29" s="145"/>
      <c r="CJW29" s="146"/>
      <c r="CJX29" s="147"/>
      <c r="CJY29" s="148"/>
      <c r="CJZ29" s="140"/>
      <c r="CKA29" s="141"/>
      <c r="CKB29" s="142"/>
      <c r="CKC29" s="143"/>
      <c r="CKD29" s="144"/>
      <c r="CKE29" s="145"/>
      <c r="CKF29" s="146"/>
      <c r="CKG29" s="147"/>
      <c r="CKH29" s="148"/>
      <c r="CKI29" s="140"/>
      <c r="CKJ29" s="141"/>
      <c r="CKK29" s="142"/>
      <c r="CKL29" s="143"/>
      <c r="CKM29" s="144"/>
      <c r="CKN29" s="145"/>
      <c r="CKO29" s="146"/>
      <c r="CKP29" s="147"/>
      <c r="CKQ29" s="148"/>
      <c r="CKR29" s="140"/>
      <c r="CKS29" s="141"/>
      <c r="CKT29" s="142"/>
      <c r="CKU29" s="143"/>
      <c r="CKV29" s="144"/>
      <c r="CKW29" s="145"/>
      <c r="CKX29" s="146"/>
      <c r="CKY29" s="147"/>
      <c r="CKZ29" s="148"/>
      <c r="CLA29" s="140"/>
      <c r="CLB29" s="141"/>
      <c r="CLC29" s="142"/>
      <c r="CLD29" s="143"/>
      <c r="CLE29" s="144"/>
      <c r="CLF29" s="145"/>
      <c r="CLG29" s="146"/>
      <c r="CLH29" s="147"/>
      <c r="CLI29" s="148"/>
      <c r="CLJ29" s="140"/>
      <c r="CLK29" s="141"/>
      <c r="CLL29" s="142"/>
      <c r="CLM29" s="143"/>
      <c r="CLN29" s="144"/>
      <c r="CLO29" s="145"/>
      <c r="CLP29" s="146"/>
      <c r="CLQ29" s="147"/>
      <c r="CLR29" s="148"/>
      <c r="CLS29" s="140"/>
      <c r="CLT29" s="141"/>
      <c r="CLU29" s="142"/>
      <c r="CLV29" s="143"/>
      <c r="CLW29" s="144"/>
      <c r="CLX29" s="145"/>
      <c r="CLY29" s="146"/>
      <c r="CLZ29" s="147"/>
      <c r="CMA29" s="148"/>
      <c r="CMB29" s="140"/>
      <c r="CMC29" s="141"/>
      <c r="CMD29" s="142"/>
      <c r="CME29" s="143"/>
      <c r="CMF29" s="144"/>
      <c r="CMG29" s="145"/>
      <c r="CMH29" s="146"/>
      <c r="CMI29" s="147"/>
      <c r="CMJ29" s="148"/>
      <c r="CMK29" s="140"/>
      <c r="CML29" s="141"/>
      <c r="CMM29" s="142"/>
      <c r="CMN29" s="143"/>
      <c r="CMO29" s="144"/>
      <c r="CMP29" s="145"/>
      <c r="CMQ29" s="146"/>
      <c r="CMR29" s="147"/>
      <c r="CMS29" s="148"/>
      <c r="CMT29" s="140"/>
      <c r="CMU29" s="141"/>
      <c r="CMV29" s="142"/>
      <c r="CMW29" s="143"/>
      <c r="CMX29" s="144"/>
      <c r="CMY29" s="145"/>
      <c r="CMZ29" s="146"/>
      <c r="CNA29" s="147"/>
      <c r="CNB29" s="148"/>
      <c r="CNC29" s="140"/>
      <c r="CND29" s="141"/>
      <c r="CNE29" s="142"/>
      <c r="CNF29" s="143"/>
      <c r="CNG29" s="144"/>
      <c r="CNH29" s="145"/>
      <c r="CNI29" s="146"/>
      <c r="CNJ29" s="147"/>
      <c r="CNK29" s="148"/>
      <c r="CNL29" s="140"/>
      <c r="CNM29" s="141"/>
      <c r="CNN29" s="142"/>
      <c r="CNO29" s="143"/>
      <c r="CNP29" s="144"/>
      <c r="CNQ29" s="145"/>
      <c r="CNR29" s="146"/>
      <c r="CNS29" s="147"/>
      <c r="CNT29" s="148"/>
      <c r="CNU29" s="140"/>
      <c r="CNV29" s="141"/>
      <c r="CNW29" s="142"/>
      <c r="CNX29" s="143"/>
      <c r="CNY29" s="144"/>
      <c r="CNZ29" s="145"/>
      <c r="COA29" s="146"/>
      <c r="COB29" s="147"/>
      <c r="COC29" s="148"/>
      <c r="COD29" s="140"/>
      <c r="COE29" s="141"/>
      <c r="COF29" s="142"/>
      <c r="COG29" s="143"/>
      <c r="COH29" s="144"/>
      <c r="COI29" s="145"/>
      <c r="COJ29" s="146"/>
      <c r="COK29" s="147"/>
      <c r="COL29" s="148"/>
      <c r="COM29" s="140"/>
      <c r="CON29" s="141"/>
      <c r="COO29" s="142"/>
      <c r="COP29" s="143"/>
      <c r="COQ29" s="144"/>
      <c r="COR29" s="145"/>
      <c r="COS29" s="146"/>
      <c r="COT29" s="147"/>
      <c r="COU29" s="148"/>
      <c r="COV29" s="140"/>
      <c r="COW29" s="141"/>
      <c r="COX29" s="142"/>
      <c r="COY29" s="143"/>
      <c r="COZ29" s="144"/>
      <c r="CPA29" s="145"/>
      <c r="CPB29" s="146"/>
      <c r="CPC29" s="147"/>
      <c r="CPD29" s="148"/>
      <c r="CPE29" s="140"/>
      <c r="CPF29" s="141"/>
      <c r="CPG29" s="142"/>
      <c r="CPH29" s="143"/>
      <c r="CPI29" s="144"/>
      <c r="CPJ29" s="145"/>
      <c r="CPK29" s="146"/>
      <c r="CPL29" s="147"/>
      <c r="CPM29" s="148"/>
      <c r="CPN29" s="140"/>
      <c r="CPO29" s="141"/>
      <c r="CPP29" s="142"/>
      <c r="CPQ29" s="143"/>
      <c r="CPR29" s="144"/>
      <c r="CPS29" s="145"/>
      <c r="CPT29" s="146"/>
      <c r="CPU29" s="147"/>
      <c r="CPV29" s="148"/>
      <c r="CPW29" s="140"/>
      <c r="CPX29" s="141"/>
      <c r="CPY29" s="142"/>
      <c r="CPZ29" s="143"/>
      <c r="CQA29" s="144"/>
      <c r="CQB29" s="145"/>
      <c r="CQC29" s="146"/>
      <c r="CQD29" s="147"/>
      <c r="CQE29" s="148"/>
      <c r="CQF29" s="140"/>
      <c r="CQG29" s="141"/>
      <c r="CQH29" s="142"/>
      <c r="CQI29" s="143"/>
      <c r="CQJ29" s="144"/>
      <c r="CQK29" s="145"/>
      <c r="CQL29" s="146"/>
      <c r="CQM29" s="147"/>
      <c r="CQN29" s="148"/>
      <c r="CQO29" s="140"/>
      <c r="CQP29" s="141"/>
      <c r="CQQ29" s="142"/>
      <c r="CQR29" s="143"/>
      <c r="CQS29" s="144"/>
      <c r="CQT29" s="145"/>
      <c r="CQU29" s="146"/>
      <c r="CQV29" s="147"/>
      <c r="CQW29" s="148"/>
      <c r="CQX29" s="140"/>
      <c r="CQY29" s="141"/>
      <c r="CQZ29" s="142"/>
      <c r="CRA29" s="143"/>
      <c r="CRB29" s="144"/>
      <c r="CRC29" s="145"/>
      <c r="CRD29" s="146"/>
      <c r="CRE29" s="147"/>
      <c r="CRF29" s="148"/>
      <c r="CRG29" s="140"/>
      <c r="CRH29" s="141"/>
      <c r="CRI29" s="142"/>
      <c r="CRJ29" s="143"/>
      <c r="CRK29" s="144"/>
      <c r="CRL29" s="145"/>
      <c r="CRM29" s="146"/>
      <c r="CRN29" s="147"/>
      <c r="CRO29" s="148"/>
      <c r="CRP29" s="140"/>
      <c r="CRQ29" s="141"/>
      <c r="CRR29" s="142"/>
      <c r="CRS29" s="143"/>
      <c r="CRT29" s="144"/>
      <c r="CRU29" s="145"/>
      <c r="CRV29" s="146"/>
      <c r="CRW29" s="147"/>
      <c r="CRX29" s="148"/>
      <c r="CRY29" s="140"/>
      <c r="CRZ29" s="141"/>
      <c r="CSA29" s="142"/>
      <c r="CSB29" s="143"/>
      <c r="CSC29" s="144"/>
      <c r="CSD29" s="145"/>
      <c r="CSE29" s="146"/>
      <c r="CSF29" s="147"/>
      <c r="CSG29" s="148"/>
      <c r="CSH29" s="140"/>
      <c r="CSI29" s="141"/>
      <c r="CSJ29" s="142"/>
      <c r="CSK29" s="143"/>
      <c r="CSL29" s="144"/>
      <c r="CSM29" s="145"/>
      <c r="CSN29" s="146"/>
      <c r="CSO29" s="147"/>
      <c r="CSP29" s="148"/>
      <c r="CSQ29" s="140"/>
      <c r="CSR29" s="141"/>
      <c r="CSS29" s="142"/>
      <c r="CST29" s="143"/>
      <c r="CSU29" s="144"/>
      <c r="CSV29" s="145"/>
      <c r="CSW29" s="146"/>
      <c r="CSX29" s="147"/>
      <c r="CSY29" s="148"/>
      <c r="CSZ29" s="140"/>
      <c r="CTA29" s="141"/>
      <c r="CTB29" s="142"/>
      <c r="CTC29" s="143"/>
      <c r="CTD29" s="144"/>
      <c r="CTE29" s="145"/>
      <c r="CTF29" s="146"/>
      <c r="CTG29" s="147"/>
      <c r="CTH29" s="148"/>
      <c r="CTI29" s="140"/>
      <c r="CTJ29" s="141"/>
      <c r="CTK29" s="142"/>
      <c r="CTL29" s="143"/>
      <c r="CTM29" s="144"/>
      <c r="CTN29" s="145"/>
      <c r="CTO29" s="146"/>
      <c r="CTP29" s="147"/>
      <c r="CTQ29" s="148"/>
      <c r="CTR29" s="140"/>
      <c r="CTS29" s="141"/>
      <c r="CTT29" s="142"/>
      <c r="CTU29" s="143"/>
      <c r="CTV29" s="144"/>
      <c r="CTW29" s="145"/>
      <c r="CTX29" s="146"/>
      <c r="CTY29" s="147"/>
      <c r="CTZ29" s="148"/>
      <c r="CUA29" s="140"/>
      <c r="CUB29" s="141"/>
      <c r="CUC29" s="142"/>
      <c r="CUD29" s="143"/>
      <c r="CUE29" s="144"/>
      <c r="CUF29" s="145"/>
      <c r="CUG29" s="146"/>
      <c r="CUH29" s="147"/>
      <c r="CUI29" s="148"/>
      <c r="CUJ29" s="140"/>
      <c r="CUK29" s="141"/>
      <c r="CUL29" s="142"/>
      <c r="CUM29" s="143"/>
      <c r="CUN29" s="144"/>
      <c r="CUO29" s="145"/>
      <c r="CUP29" s="146"/>
      <c r="CUQ29" s="147"/>
      <c r="CUR29" s="148"/>
      <c r="CUS29" s="140"/>
      <c r="CUT29" s="141"/>
      <c r="CUU29" s="142"/>
      <c r="CUV29" s="143"/>
      <c r="CUW29" s="144"/>
      <c r="CUX29" s="145"/>
      <c r="CUY29" s="146"/>
      <c r="CUZ29" s="147"/>
      <c r="CVA29" s="148"/>
      <c r="CVB29" s="140"/>
      <c r="CVC29" s="141"/>
      <c r="CVD29" s="142"/>
      <c r="CVE29" s="143"/>
      <c r="CVF29" s="144"/>
      <c r="CVG29" s="145"/>
      <c r="CVH29" s="146"/>
      <c r="CVI29" s="147"/>
      <c r="CVJ29" s="148"/>
      <c r="CVK29" s="140"/>
      <c r="CVL29" s="141"/>
      <c r="CVM29" s="142"/>
      <c r="CVN29" s="143"/>
      <c r="CVO29" s="144"/>
      <c r="CVP29" s="145"/>
      <c r="CVQ29" s="146"/>
      <c r="CVR29" s="147"/>
      <c r="CVS29" s="148"/>
      <c r="CVT29" s="140"/>
      <c r="CVU29" s="141"/>
      <c r="CVV29" s="142"/>
      <c r="CVW29" s="143"/>
      <c r="CVX29" s="144"/>
      <c r="CVY29" s="145"/>
      <c r="CVZ29" s="146"/>
      <c r="CWA29" s="147"/>
      <c r="CWB29" s="148"/>
      <c r="CWC29" s="140"/>
      <c r="CWD29" s="141"/>
      <c r="CWE29" s="142"/>
      <c r="CWF29" s="143"/>
      <c r="CWG29" s="144"/>
      <c r="CWH29" s="145"/>
      <c r="CWI29" s="146"/>
      <c r="CWJ29" s="147"/>
      <c r="CWK29" s="148"/>
      <c r="CWL29" s="140"/>
      <c r="CWM29" s="141"/>
      <c r="CWN29" s="142"/>
      <c r="CWO29" s="143"/>
      <c r="CWP29" s="144"/>
      <c r="CWQ29" s="145"/>
      <c r="CWR29" s="146"/>
      <c r="CWS29" s="147"/>
      <c r="CWT29" s="148"/>
      <c r="CWU29" s="140"/>
      <c r="CWV29" s="141"/>
      <c r="CWW29" s="142"/>
      <c r="CWX29" s="143"/>
      <c r="CWY29" s="144"/>
      <c r="CWZ29" s="145"/>
      <c r="CXA29" s="146"/>
      <c r="CXB29" s="147"/>
      <c r="CXC29" s="148"/>
      <c r="CXD29" s="140"/>
      <c r="CXE29" s="141"/>
      <c r="CXF29" s="142"/>
      <c r="CXG29" s="143"/>
      <c r="CXH29" s="144"/>
      <c r="CXI29" s="145"/>
      <c r="CXJ29" s="146"/>
      <c r="CXK29" s="147"/>
      <c r="CXL29" s="148"/>
      <c r="CXM29" s="140"/>
      <c r="CXN29" s="141"/>
      <c r="CXO29" s="142"/>
      <c r="CXP29" s="143"/>
      <c r="CXQ29" s="144"/>
      <c r="CXR29" s="145"/>
      <c r="CXS29" s="146"/>
      <c r="CXT29" s="147"/>
      <c r="CXU29" s="148"/>
      <c r="CXV29" s="140"/>
      <c r="CXW29" s="141"/>
      <c r="CXX29" s="142"/>
      <c r="CXY29" s="143"/>
      <c r="CXZ29" s="144"/>
      <c r="CYA29" s="145"/>
      <c r="CYB29" s="146"/>
      <c r="CYC29" s="147"/>
      <c r="CYD29" s="148"/>
      <c r="CYE29" s="140"/>
      <c r="CYF29" s="141"/>
      <c r="CYG29" s="142"/>
      <c r="CYH29" s="143"/>
      <c r="CYI29" s="144"/>
      <c r="CYJ29" s="145"/>
      <c r="CYK29" s="146"/>
      <c r="CYL29" s="147"/>
      <c r="CYM29" s="148"/>
      <c r="CYN29" s="140"/>
      <c r="CYO29" s="141"/>
      <c r="CYP29" s="142"/>
      <c r="CYQ29" s="143"/>
      <c r="CYR29" s="144"/>
      <c r="CYS29" s="145"/>
      <c r="CYT29" s="146"/>
      <c r="CYU29" s="147"/>
      <c r="CYV29" s="148"/>
      <c r="CYW29" s="140"/>
      <c r="CYX29" s="141"/>
      <c r="CYY29" s="142"/>
      <c r="CYZ29" s="143"/>
      <c r="CZA29" s="144"/>
      <c r="CZB29" s="145"/>
      <c r="CZC29" s="146"/>
      <c r="CZD29" s="147"/>
      <c r="CZE29" s="148"/>
      <c r="CZF29" s="140"/>
      <c r="CZG29" s="141"/>
      <c r="CZH29" s="142"/>
      <c r="CZI29" s="143"/>
      <c r="CZJ29" s="144"/>
      <c r="CZK29" s="145"/>
      <c r="CZL29" s="146"/>
      <c r="CZM29" s="147"/>
      <c r="CZN29" s="148"/>
      <c r="CZO29" s="140"/>
      <c r="CZP29" s="141"/>
      <c r="CZQ29" s="142"/>
      <c r="CZR29" s="143"/>
      <c r="CZS29" s="144"/>
      <c r="CZT29" s="145"/>
      <c r="CZU29" s="146"/>
      <c r="CZV29" s="147"/>
      <c r="CZW29" s="148"/>
      <c r="CZX29" s="140"/>
      <c r="CZY29" s="141"/>
      <c r="CZZ29" s="142"/>
      <c r="DAA29" s="143"/>
      <c r="DAB29" s="144"/>
      <c r="DAC29" s="145"/>
      <c r="DAD29" s="146"/>
      <c r="DAE29" s="147"/>
      <c r="DAF29" s="148"/>
      <c r="DAG29" s="140"/>
      <c r="DAH29" s="141"/>
      <c r="DAI29" s="142"/>
      <c r="DAJ29" s="143"/>
      <c r="DAK29" s="144"/>
      <c r="DAL29" s="145"/>
      <c r="DAM29" s="146"/>
      <c r="DAN29" s="147"/>
      <c r="DAO29" s="148"/>
      <c r="DAP29" s="140"/>
      <c r="DAQ29" s="141"/>
      <c r="DAR29" s="142"/>
      <c r="DAS29" s="143"/>
      <c r="DAT29" s="144"/>
      <c r="DAU29" s="145"/>
      <c r="DAV29" s="146"/>
      <c r="DAW29" s="147"/>
      <c r="DAX29" s="148"/>
      <c r="DAY29" s="140"/>
      <c r="DAZ29" s="141"/>
      <c r="DBA29" s="142"/>
      <c r="DBB29" s="143"/>
      <c r="DBC29" s="144"/>
      <c r="DBD29" s="145"/>
      <c r="DBE29" s="146"/>
      <c r="DBF29" s="147"/>
      <c r="DBG29" s="148"/>
      <c r="DBH29" s="140"/>
      <c r="DBI29" s="141"/>
      <c r="DBJ29" s="142"/>
      <c r="DBK29" s="143"/>
      <c r="DBL29" s="144"/>
      <c r="DBM29" s="145"/>
      <c r="DBN29" s="146"/>
      <c r="DBO29" s="147"/>
      <c r="DBP29" s="148"/>
      <c r="DBQ29" s="140"/>
      <c r="DBR29" s="141"/>
      <c r="DBS29" s="142"/>
      <c r="DBT29" s="143"/>
      <c r="DBU29" s="144"/>
      <c r="DBV29" s="145"/>
      <c r="DBW29" s="146"/>
      <c r="DBX29" s="147"/>
      <c r="DBY29" s="148"/>
      <c r="DBZ29" s="140"/>
      <c r="DCA29" s="141"/>
      <c r="DCB29" s="142"/>
      <c r="DCC29" s="143"/>
      <c r="DCD29" s="144"/>
      <c r="DCE29" s="145"/>
      <c r="DCF29" s="146"/>
      <c r="DCG29" s="147"/>
      <c r="DCH29" s="148"/>
      <c r="DCI29" s="140"/>
      <c r="DCJ29" s="141"/>
      <c r="DCK29" s="142"/>
      <c r="DCL29" s="143"/>
      <c r="DCM29" s="144"/>
      <c r="DCN29" s="145"/>
      <c r="DCO29" s="146"/>
      <c r="DCP29" s="147"/>
      <c r="DCQ29" s="148"/>
      <c r="DCR29" s="140"/>
      <c r="DCS29" s="141"/>
      <c r="DCT29" s="142"/>
      <c r="DCU29" s="143"/>
      <c r="DCV29" s="144"/>
      <c r="DCW29" s="145"/>
      <c r="DCX29" s="146"/>
      <c r="DCY29" s="147"/>
      <c r="DCZ29" s="148"/>
      <c r="DDA29" s="140"/>
      <c r="DDB29" s="141"/>
      <c r="DDC29" s="142"/>
      <c r="DDD29" s="143"/>
      <c r="DDE29" s="144"/>
      <c r="DDF29" s="145"/>
      <c r="DDG29" s="146"/>
      <c r="DDH29" s="147"/>
      <c r="DDI29" s="148"/>
      <c r="DDJ29" s="140"/>
      <c r="DDK29" s="141"/>
      <c r="DDL29" s="142"/>
      <c r="DDM29" s="143"/>
      <c r="DDN29" s="144"/>
      <c r="DDO29" s="145"/>
      <c r="DDP29" s="146"/>
      <c r="DDQ29" s="147"/>
      <c r="DDR29" s="148"/>
      <c r="DDS29" s="140"/>
      <c r="DDT29" s="141"/>
      <c r="DDU29" s="142"/>
      <c r="DDV29" s="143"/>
      <c r="DDW29" s="144"/>
      <c r="DDX29" s="145"/>
      <c r="DDY29" s="146"/>
      <c r="DDZ29" s="147"/>
      <c r="DEA29" s="148"/>
      <c r="DEB29" s="140"/>
      <c r="DEC29" s="141"/>
      <c r="DED29" s="142"/>
      <c r="DEE29" s="143"/>
      <c r="DEF29" s="144"/>
      <c r="DEG29" s="145"/>
      <c r="DEH29" s="146"/>
      <c r="DEI29" s="147"/>
      <c r="DEJ29" s="148"/>
      <c r="DEK29" s="140"/>
      <c r="DEL29" s="141"/>
      <c r="DEM29" s="142"/>
      <c r="DEN29" s="143"/>
      <c r="DEO29" s="144"/>
      <c r="DEP29" s="145"/>
      <c r="DEQ29" s="146"/>
      <c r="DER29" s="147"/>
      <c r="DES29" s="148"/>
      <c r="DET29" s="140"/>
      <c r="DEU29" s="141"/>
      <c r="DEV29" s="142"/>
      <c r="DEW29" s="143"/>
      <c r="DEX29" s="144"/>
      <c r="DEY29" s="145"/>
      <c r="DEZ29" s="146"/>
      <c r="DFA29" s="147"/>
      <c r="DFB29" s="148"/>
      <c r="DFC29" s="140"/>
      <c r="DFD29" s="141"/>
      <c r="DFE29" s="142"/>
      <c r="DFF29" s="143"/>
      <c r="DFG29" s="144"/>
      <c r="DFH29" s="145"/>
      <c r="DFI29" s="146"/>
      <c r="DFJ29" s="147"/>
      <c r="DFK29" s="148"/>
      <c r="DFL29" s="140"/>
      <c r="DFM29" s="141"/>
      <c r="DFN29" s="142"/>
      <c r="DFO29" s="143"/>
      <c r="DFP29" s="144"/>
      <c r="DFQ29" s="145"/>
      <c r="DFR29" s="146"/>
      <c r="DFS29" s="147"/>
      <c r="DFT29" s="148"/>
      <c r="DFU29" s="140"/>
      <c r="DFV29" s="141"/>
      <c r="DFW29" s="142"/>
      <c r="DFX29" s="143"/>
      <c r="DFY29" s="144"/>
      <c r="DFZ29" s="145"/>
      <c r="DGA29" s="146"/>
      <c r="DGB29" s="147"/>
      <c r="DGC29" s="148"/>
      <c r="DGD29" s="140"/>
      <c r="DGE29" s="141"/>
      <c r="DGF29" s="142"/>
      <c r="DGG29" s="143"/>
      <c r="DGH29" s="144"/>
      <c r="DGI29" s="145"/>
      <c r="DGJ29" s="146"/>
      <c r="DGK29" s="147"/>
      <c r="DGL29" s="148"/>
      <c r="DGM29" s="140"/>
      <c r="DGN29" s="141"/>
      <c r="DGO29" s="142"/>
      <c r="DGP29" s="143"/>
      <c r="DGQ29" s="144"/>
      <c r="DGR29" s="145"/>
      <c r="DGS29" s="146"/>
      <c r="DGT29" s="147"/>
      <c r="DGU29" s="148"/>
      <c r="DGV29" s="140"/>
      <c r="DGW29" s="141"/>
      <c r="DGX29" s="142"/>
      <c r="DGY29" s="143"/>
      <c r="DGZ29" s="144"/>
      <c r="DHA29" s="145"/>
      <c r="DHB29" s="146"/>
      <c r="DHC29" s="147"/>
      <c r="DHD29" s="148"/>
      <c r="DHE29" s="140"/>
      <c r="DHF29" s="141"/>
      <c r="DHG29" s="142"/>
      <c r="DHH29" s="143"/>
      <c r="DHI29" s="144"/>
      <c r="DHJ29" s="145"/>
      <c r="DHK29" s="146"/>
      <c r="DHL29" s="147"/>
      <c r="DHM29" s="148"/>
      <c r="DHN29" s="140"/>
      <c r="DHO29" s="141"/>
      <c r="DHP29" s="142"/>
      <c r="DHQ29" s="143"/>
      <c r="DHR29" s="144"/>
      <c r="DHS29" s="145"/>
      <c r="DHT29" s="146"/>
      <c r="DHU29" s="147"/>
      <c r="DHV29" s="148"/>
      <c r="DHW29" s="140"/>
      <c r="DHX29" s="141"/>
      <c r="DHY29" s="142"/>
      <c r="DHZ29" s="143"/>
      <c r="DIA29" s="144"/>
      <c r="DIB29" s="145"/>
      <c r="DIC29" s="146"/>
      <c r="DID29" s="147"/>
      <c r="DIE29" s="148"/>
      <c r="DIF29" s="140"/>
      <c r="DIG29" s="141"/>
      <c r="DIH29" s="142"/>
      <c r="DII29" s="143"/>
      <c r="DIJ29" s="144"/>
      <c r="DIK29" s="145"/>
      <c r="DIL29" s="146"/>
      <c r="DIM29" s="147"/>
      <c r="DIN29" s="148"/>
      <c r="DIO29" s="140"/>
      <c r="DIP29" s="141"/>
      <c r="DIQ29" s="142"/>
      <c r="DIR29" s="143"/>
      <c r="DIS29" s="144"/>
      <c r="DIT29" s="145"/>
      <c r="DIU29" s="146"/>
      <c r="DIV29" s="147"/>
      <c r="DIW29" s="148"/>
      <c r="DIX29" s="140"/>
      <c r="DIY29" s="141"/>
      <c r="DIZ29" s="142"/>
      <c r="DJA29" s="143"/>
      <c r="DJB29" s="144"/>
      <c r="DJC29" s="145"/>
      <c r="DJD29" s="146"/>
      <c r="DJE29" s="147"/>
      <c r="DJF29" s="148"/>
      <c r="DJG29" s="140"/>
      <c r="DJH29" s="141"/>
      <c r="DJI29" s="142"/>
      <c r="DJJ29" s="143"/>
      <c r="DJK29" s="144"/>
      <c r="DJL29" s="145"/>
      <c r="DJM29" s="146"/>
      <c r="DJN29" s="147"/>
      <c r="DJO29" s="148"/>
      <c r="DJP29" s="140"/>
      <c r="DJQ29" s="141"/>
      <c r="DJR29" s="142"/>
      <c r="DJS29" s="143"/>
      <c r="DJT29" s="144"/>
      <c r="DJU29" s="145"/>
      <c r="DJV29" s="146"/>
      <c r="DJW29" s="147"/>
      <c r="DJX29" s="148"/>
      <c r="DJY29" s="140"/>
      <c r="DJZ29" s="141"/>
      <c r="DKA29" s="142"/>
      <c r="DKB29" s="143"/>
      <c r="DKC29" s="144"/>
      <c r="DKD29" s="145"/>
      <c r="DKE29" s="146"/>
      <c r="DKF29" s="147"/>
      <c r="DKG29" s="148"/>
      <c r="DKH29" s="140"/>
      <c r="DKI29" s="141"/>
      <c r="DKJ29" s="142"/>
      <c r="DKK29" s="143"/>
      <c r="DKL29" s="144"/>
      <c r="DKM29" s="145"/>
      <c r="DKN29" s="146"/>
      <c r="DKO29" s="147"/>
      <c r="DKP29" s="148"/>
      <c r="DKQ29" s="140"/>
      <c r="DKR29" s="141"/>
      <c r="DKS29" s="142"/>
      <c r="DKT29" s="143"/>
      <c r="DKU29" s="144"/>
      <c r="DKV29" s="145"/>
      <c r="DKW29" s="146"/>
      <c r="DKX29" s="147"/>
      <c r="DKY29" s="148"/>
      <c r="DKZ29" s="140"/>
      <c r="DLA29" s="141"/>
      <c r="DLB29" s="142"/>
      <c r="DLC29" s="143"/>
      <c r="DLD29" s="144"/>
      <c r="DLE29" s="145"/>
      <c r="DLF29" s="146"/>
      <c r="DLG29" s="147"/>
      <c r="DLH29" s="148"/>
      <c r="DLI29" s="140"/>
      <c r="DLJ29" s="141"/>
      <c r="DLK29" s="142"/>
      <c r="DLL29" s="143"/>
      <c r="DLM29" s="144"/>
      <c r="DLN29" s="145"/>
      <c r="DLO29" s="146"/>
      <c r="DLP29" s="147"/>
      <c r="DLQ29" s="148"/>
      <c r="DLR29" s="140"/>
      <c r="DLS29" s="141"/>
      <c r="DLT29" s="142"/>
      <c r="DLU29" s="143"/>
      <c r="DLV29" s="144"/>
      <c r="DLW29" s="145"/>
      <c r="DLX29" s="146"/>
      <c r="DLY29" s="147"/>
      <c r="DLZ29" s="148"/>
      <c r="DMA29" s="140"/>
      <c r="DMB29" s="141"/>
      <c r="DMC29" s="142"/>
      <c r="DMD29" s="143"/>
      <c r="DME29" s="144"/>
      <c r="DMF29" s="145"/>
      <c r="DMG29" s="146"/>
      <c r="DMH29" s="147"/>
      <c r="DMI29" s="148"/>
      <c r="DMJ29" s="140"/>
      <c r="DMK29" s="141"/>
      <c r="DML29" s="142"/>
      <c r="DMM29" s="143"/>
      <c r="DMN29" s="144"/>
      <c r="DMO29" s="145"/>
      <c r="DMP29" s="146"/>
      <c r="DMQ29" s="147"/>
      <c r="DMR29" s="148"/>
      <c r="DMS29" s="140"/>
      <c r="DMT29" s="141"/>
      <c r="DMU29" s="142"/>
      <c r="DMV29" s="143"/>
      <c r="DMW29" s="144"/>
      <c r="DMX29" s="145"/>
      <c r="DMY29" s="146"/>
      <c r="DMZ29" s="147"/>
      <c r="DNA29" s="148"/>
      <c r="DNB29" s="140"/>
      <c r="DNC29" s="141"/>
      <c r="DND29" s="142"/>
      <c r="DNE29" s="143"/>
      <c r="DNF29" s="144"/>
      <c r="DNG29" s="145"/>
      <c r="DNH29" s="146"/>
      <c r="DNI29" s="147"/>
      <c r="DNJ29" s="148"/>
      <c r="DNK29" s="140"/>
      <c r="DNL29" s="141"/>
      <c r="DNM29" s="142"/>
      <c r="DNN29" s="143"/>
      <c r="DNO29" s="144"/>
      <c r="DNP29" s="145"/>
      <c r="DNQ29" s="146"/>
      <c r="DNR29" s="147"/>
      <c r="DNS29" s="148"/>
      <c r="DNT29" s="140"/>
      <c r="DNU29" s="141"/>
      <c r="DNV29" s="142"/>
      <c r="DNW29" s="143"/>
      <c r="DNX29" s="144"/>
      <c r="DNY29" s="145"/>
      <c r="DNZ29" s="146"/>
      <c r="DOA29" s="147"/>
      <c r="DOB29" s="148"/>
      <c r="DOC29" s="140"/>
      <c r="DOD29" s="141"/>
      <c r="DOE29" s="142"/>
      <c r="DOF29" s="143"/>
      <c r="DOG29" s="144"/>
      <c r="DOH29" s="145"/>
      <c r="DOI29" s="146"/>
      <c r="DOJ29" s="147"/>
      <c r="DOK29" s="148"/>
      <c r="DOL29" s="140"/>
      <c r="DOM29" s="141"/>
      <c r="DON29" s="142"/>
      <c r="DOO29" s="143"/>
      <c r="DOP29" s="144"/>
      <c r="DOQ29" s="145"/>
      <c r="DOR29" s="146"/>
      <c r="DOS29" s="147"/>
      <c r="DOT29" s="148"/>
      <c r="DOU29" s="140"/>
      <c r="DOV29" s="141"/>
      <c r="DOW29" s="142"/>
      <c r="DOX29" s="143"/>
      <c r="DOY29" s="144"/>
      <c r="DOZ29" s="145"/>
      <c r="DPA29" s="146"/>
      <c r="DPB29" s="147"/>
      <c r="DPC29" s="148"/>
      <c r="DPD29" s="140"/>
      <c r="DPE29" s="141"/>
      <c r="DPF29" s="142"/>
      <c r="DPG29" s="143"/>
      <c r="DPH29" s="144"/>
      <c r="DPI29" s="145"/>
      <c r="DPJ29" s="146"/>
      <c r="DPK29" s="147"/>
      <c r="DPL29" s="148"/>
      <c r="DPM29" s="140"/>
      <c r="DPN29" s="141"/>
      <c r="DPO29" s="142"/>
      <c r="DPP29" s="143"/>
      <c r="DPQ29" s="144"/>
      <c r="DPR29" s="145"/>
      <c r="DPS29" s="146"/>
      <c r="DPT29" s="147"/>
      <c r="DPU29" s="148"/>
      <c r="DPV29" s="140"/>
      <c r="DPW29" s="141"/>
      <c r="DPX29" s="142"/>
      <c r="DPY29" s="143"/>
      <c r="DPZ29" s="144"/>
      <c r="DQA29" s="145"/>
      <c r="DQB29" s="146"/>
      <c r="DQC29" s="147"/>
      <c r="DQD29" s="148"/>
      <c r="DQE29" s="140"/>
      <c r="DQF29" s="141"/>
      <c r="DQG29" s="142"/>
      <c r="DQH29" s="143"/>
      <c r="DQI29" s="144"/>
      <c r="DQJ29" s="145"/>
      <c r="DQK29" s="146"/>
      <c r="DQL29" s="147"/>
      <c r="DQM29" s="148"/>
      <c r="DQN29" s="140"/>
      <c r="DQO29" s="141"/>
      <c r="DQP29" s="142"/>
      <c r="DQQ29" s="143"/>
      <c r="DQR29" s="144"/>
      <c r="DQS29" s="145"/>
      <c r="DQT29" s="146"/>
      <c r="DQU29" s="147"/>
      <c r="DQV29" s="148"/>
      <c r="DQW29" s="140"/>
      <c r="DQX29" s="141"/>
      <c r="DQY29" s="142"/>
      <c r="DQZ29" s="143"/>
      <c r="DRA29" s="144"/>
      <c r="DRB29" s="145"/>
      <c r="DRC29" s="146"/>
      <c r="DRD29" s="147"/>
      <c r="DRE29" s="148"/>
      <c r="DRF29" s="140"/>
      <c r="DRG29" s="141"/>
      <c r="DRH29" s="142"/>
      <c r="DRI29" s="143"/>
      <c r="DRJ29" s="144"/>
      <c r="DRK29" s="145"/>
      <c r="DRL29" s="146"/>
      <c r="DRM29" s="147"/>
      <c r="DRN29" s="148"/>
      <c r="DRO29" s="140"/>
      <c r="DRP29" s="141"/>
      <c r="DRQ29" s="142"/>
      <c r="DRR29" s="143"/>
      <c r="DRS29" s="144"/>
      <c r="DRT29" s="145"/>
      <c r="DRU29" s="146"/>
      <c r="DRV29" s="147"/>
      <c r="DRW29" s="148"/>
      <c r="DRX29" s="140"/>
      <c r="DRY29" s="141"/>
      <c r="DRZ29" s="142"/>
      <c r="DSA29" s="143"/>
      <c r="DSB29" s="144"/>
      <c r="DSC29" s="145"/>
      <c r="DSD29" s="146"/>
      <c r="DSE29" s="147"/>
      <c r="DSF29" s="148"/>
      <c r="DSG29" s="140"/>
      <c r="DSH29" s="141"/>
      <c r="DSI29" s="142"/>
      <c r="DSJ29" s="143"/>
      <c r="DSK29" s="144"/>
      <c r="DSL29" s="145"/>
      <c r="DSM29" s="146"/>
      <c r="DSN29" s="147"/>
      <c r="DSO29" s="148"/>
      <c r="DSP29" s="140"/>
      <c r="DSQ29" s="141"/>
      <c r="DSR29" s="142"/>
      <c r="DSS29" s="143"/>
      <c r="DST29" s="144"/>
      <c r="DSU29" s="145"/>
      <c r="DSV29" s="146"/>
      <c r="DSW29" s="147"/>
      <c r="DSX29" s="148"/>
      <c r="DSY29" s="140"/>
      <c r="DSZ29" s="141"/>
      <c r="DTA29" s="142"/>
      <c r="DTB29" s="143"/>
      <c r="DTC29" s="144"/>
      <c r="DTD29" s="145"/>
      <c r="DTE29" s="146"/>
      <c r="DTF29" s="147"/>
      <c r="DTG29" s="148"/>
      <c r="DTH29" s="140"/>
      <c r="DTI29" s="141"/>
      <c r="DTJ29" s="142"/>
      <c r="DTK29" s="143"/>
      <c r="DTL29" s="144"/>
      <c r="DTM29" s="145"/>
      <c r="DTN29" s="146"/>
      <c r="DTO29" s="147"/>
      <c r="DTP29" s="148"/>
      <c r="DTQ29" s="140"/>
      <c r="DTR29" s="141"/>
      <c r="DTS29" s="142"/>
      <c r="DTT29" s="143"/>
      <c r="DTU29" s="144"/>
      <c r="DTV29" s="145"/>
      <c r="DTW29" s="146"/>
      <c r="DTX29" s="147"/>
      <c r="DTY29" s="148"/>
      <c r="DTZ29" s="140"/>
      <c r="DUA29" s="141"/>
      <c r="DUB29" s="142"/>
      <c r="DUC29" s="143"/>
      <c r="DUD29" s="144"/>
      <c r="DUE29" s="145"/>
      <c r="DUF29" s="146"/>
      <c r="DUG29" s="147"/>
      <c r="DUH29" s="148"/>
      <c r="DUI29" s="140"/>
      <c r="DUJ29" s="141"/>
      <c r="DUK29" s="142"/>
      <c r="DUL29" s="143"/>
      <c r="DUM29" s="144"/>
      <c r="DUN29" s="145"/>
      <c r="DUO29" s="146"/>
      <c r="DUP29" s="147"/>
      <c r="DUQ29" s="148"/>
      <c r="DUR29" s="140"/>
      <c r="DUS29" s="141"/>
      <c r="DUT29" s="142"/>
      <c r="DUU29" s="143"/>
      <c r="DUV29" s="144"/>
      <c r="DUW29" s="145"/>
      <c r="DUX29" s="146"/>
      <c r="DUY29" s="147"/>
      <c r="DUZ29" s="148"/>
      <c r="DVA29" s="140"/>
      <c r="DVB29" s="141"/>
      <c r="DVC29" s="142"/>
      <c r="DVD29" s="143"/>
      <c r="DVE29" s="144"/>
      <c r="DVF29" s="145"/>
      <c r="DVG29" s="146"/>
      <c r="DVH29" s="147"/>
      <c r="DVI29" s="148"/>
      <c r="DVJ29" s="140"/>
      <c r="DVK29" s="141"/>
      <c r="DVL29" s="142"/>
      <c r="DVM29" s="143"/>
      <c r="DVN29" s="144"/>
      <c r="DVO29" s="145"/>
      <c r="DVP29" s="146"/>
      <c r="DVQ29" s="147"/>
      <c r="DVR29" s="148"/>
      <c r="DVS29" s="140"/>
      <c r="DVT29" s="141"/>
      <c r="DVU29" s="142"/>
      <c r="DVV29" s="143"/>
      <c r="DVW29" s="144"/>
      <c r="DVX29" s="145"/>
      <c r="DVY29" s="146"/>
      <c r="DVZ29" s="147"/>
      <c r="DWA29" s="148"/>
      <c r="DWB29" s="140"/>
      <c r="DWC29" s="141"/>
      <c r="DWD29" s="142"/>
      <c r="DWE29" s="143"/>
      <c r="DWF29" s="144"/>
      <c r="DWG29" s="145"/>
      <c r="DWH29" s="146"/>
      <c r="DWI29" s="147"/>
      <c r="DWJ29" s="148"/>
      <c r="DWK29" s="140"/>
      <c r="DWL29" s="141"/>
      <c r="DWM29" s="142"/>
      <c r="DWN29" s="143"/>
      <c r="DWO29" s="144"/>
      <c r="DWP29" s="145"/>
      <c r="DWQ29" s="146"/>
      <c r="DWR29" s="147"/>
      <c r="DWS29" s="148"/>
      <c r="DWT29" s="140"/>
      <c r="DWU29" s="141"/>
      <c r="DWV29" s="142"/>
      <c r="DWW29" s="143"/>
      <c r="DWX29" s="144"/>
      <c r="DWY29" s="145"/>
      <c r="DWZ29" s="146"/>
      <c r="DXA29" s="147"/>
      <c r="DXB29" s="148"/>
      <c r="DXC29" s="140"/>
      <c r="DXD29" s="141"/>
      <c r="DXE29" s="142"/>
      <c r="DXF29" s="143"/>
      <c r="DXG29" s="144"/>
      <c r="DXH29" s="145"/>
      <c r="DXI29" s="146"/>
      <c r="DXJ29" s="147"/>
      <c r="DXK29" s="148"/>
      <c r="DXL29" s="140"/>
      <c r="DXM29" s="141"/>
      <c r="DXN29" s="142"/>
      <c r="DXO29" s="143"/>
      <c r="DXP29" s="144"/>
      <c r="DXQ29" s="145"/>
      <c r="DXR29" s="146"/>
      <c r="DXS29" s="147"/>
      <c r="DXT29" s="148"/>
      <c r="DXU29" s="140"/>
      <c r="DXV29" s="141"/>
      <c r="DXW29" s="142"/>
      <c r="DXX29" s="143"/>
      <c r="DXY29" s="144"/>
      <c r="DXZ29" s="145"/>
      <c r="DYA29" s="146"/>
      <c r="DYB29" s="147"/>
      <c r="DYC29" s="148"/>
      <c r="DYD29" s="140"/>
      <c r="DYE29" s="141"/>
      <c r="DYF29" s="142"/>
      <c r="DYG29" s="143"/>
      <c r="DYH29" s="144"/>
      <c r="DYI29" s="145"/>
      <c r="DYJ29" s="146"/>
      <c r="DYK29" s="147"/>
      <c r="DYL29" s="148"/>
      <c r="DYM29" s="140"/>
      <c r="DYN29" s="141"/>
      <c r="DYO29" s="142"/>
      <c r="DYP29" s="143"/>
      <c r="DYQ29" s="144"/>
      <c r="DYR29" s="145"/>
      <c r="DYS29" s="146"/>
      <c r="DYT29" s="147"/>
      <c r="DYU29" s="148"/>
      <c r="DYV29" s="140"/>
      <c r="DYW29" s="141"/>
      <c r="DYX29" s="142"/>
      <c r="DYY29" s="143"/>
      <c r="DYZ29" s="144"/>
      <c r="DZA29" s="145"/>
      <c r="DZB29" s="146"/>
      <c r="DZC29" s="147"/>
      <c r="DZD29" s="148"/>
      <c r="DZE29" s="140"/>
      <c r="DZF29" s="141"/>
      <c r="DZG29" s="142"/>
      <c r="DZH29" s="143"/>
      <c r="DZI29" s="144"/>
      <c r="DZJ29" s="145"/>
      <c r="DZK29" s="146"/>
      <c r="DZL29" s="147"/>
      <c r="DZM29" s="148"/>
      <c r="DZN29" s="140"/>
      <c r="DZO29" s="141"/>
      <c r="DZP29" s="142"/>
      <c r="DZQ29" s="143"/>
      <c r="DZR29" s="144"/>
      <c r="DZS29" s="145"/>
      <c r="DZT29" s="146"/>
      <c r="DZU29" s="147"/>
      <c r="DZV29" s="148"/>
      <c r="DZW29" s="140"/>
      <c r="DZX29" s="141"/>
      <c r="DZY29" s="142"/>
      <c r="DZZ29" s="143"/>
      <c r="EAA29" s="144"/>
      <c r="EAB29" s="145"/>
      <c r="EAC29" s="146"/>
      <c r="EAD29" s="147"/>
      <c r="EAE29" s="148"/>
      <c r="EAF29" s="140"/>
      <c r="EAG29" s="141"/>
      <c r="EAH29" s="142"/>
      <c r="EAI29" s="143"/>
      <c r="EAJ29" s="144"/>
      <c r="EAK29" s="145"/>
      <c r="EAL29" s="146"/>
      <c r="EAM29" s="147"/>
      <c r="EAN29" s="148"/>
      <c r="EAO29" s="140"/>
      <c r="EAP29" s="141"/>
      <c r="EAQ29" s="142"/>
      <c r="EAR29" s="143"/>
      <c r="EAS29" s="144"/>
      <c r="EAT29" s="145"/>
      <c r="EAU29" s="146"/>
      <c r="EAV29" s="147"/>
      <c r="EAW29" s="148"/>
      <c r="EAX29" s="140"/>
      <c r="EAY29" s="141"/>
      <c r="EAZ29" s="142"/>
      <c r="EBA29" s="143"/>
      <c r="EBB29" s="144"/>
      <c r="EBC29" s="145"/>
      <c r="EBD29" s="146"/>
      <c r="EBE29" s="147"/>
      <c r="EBF29" s="148"/>
      <c r="EBG29" s="140"/>
      <c r="EBH29" s="141"/>
      <c r="EBI29" s="142"/>
      <c r="EBJ29" s="143"/>
      <c r="EBK29" s="144"/>
      <c r="EBL29" s="145"/>
      <c r="EBM29" s="146"/>
      <c r="EBN29" s="147"/>
      <c r="EBO29" s="148"/>
      <c r="EBP29" s="140"/>
      <c r="EBQ29" s="141"/>
      <c r="EBR29" s="142"/>
      <c r="EBS29" s="143"/>
      <c r="EBT29" s="144"/>
      <c r="EBU29" s="145"/>
      <c r="EBV29" s="146"/>
      <c r="EBW29" s="147"/>
      <c r="EBX29" s="148"/>
      <c r="EBY29" s="140"/>
      <c r="EBZ29" s="141"/>
      <c r="ECA29" s="142"/>
      <c r="ECB29" s="143"/>
      <c r="ECC29" s="144"/>
      <c r="ECD29" s="145"/>
      <c r="ECE29" s="146"/>
      <c r="ECF29" s="147"/>
      <c r="ECG29" s="148"/>
      <c r="ECH29" s="140"/>
      <c r="ECI29" s="141"/>
      <c r="ECJ29" s="142"/>
      <c r="ECK29" s="143"/>
      <c r="ECL29" s="144"/>
      <c r="ECM29" s="145"/>
      <c r="ECN29" s="146"/>
      <c r="ECO29" s="147"/>
      <c r="ECP29" s="148"/>
      <c r="ECQ29" s="140"/>
      <c r="ECR29" s="141"/>
      <c r="ECS29" s="142"/>
      <c r="ECT29" s="143"/>
      <c r="ECU29" s="144"/>
      <c r="ECV29" s="145"/>
      <c r="ECW29" s="146"/>
      <c r="ECX29" s="147"/>
      <c r="ECY29" s="148"/>
      <c r="ECZ29" s="140"/>
      <c r="EDA29" s="141"/>
      <c r="EDB29" s="142"/>
      <c r="EDC29" s="143"/>
      <c r="EDD29" s="144"/>
      <c r="EDE29" s="145"/>
      <c r="EDF29" s="146"/>
      <c r="EDG29" s="147"/>
      <c r="EDH29" s="148"/>
      <c r="EDI29" s="140"/>
      <c r="EDJ29" s="141"/>
      <c r="EDK29" s="142"/>
      <c r="EDL29" s="143"/>
      <c r="EDM29" s="144"/>
      <c r="EDN29" s="145"/>
      <c r="EDO29" s="146"/>
      <c r="EDP29" s="147"/>
      <c r="EDQ29" s="148"/>
      <c r="EDR29" s="140"/>
      <c r="EDS29" s="141"/>
      <c r="EDT29" s="142"/>
      <c r="EDU29" s="143"/>
      <c r="EDV29" s="144"/>
      <c r="EDW29" s="145"/>
      <c r="EDX29" s="146"/>
      <c r="EDY29" s="147"/>
      <c r="EDZ29" s="148"/>
      <c r="EEA29" s="140"/>
      <c r="EEB29" s="141"/>
      <c r="EEC29" s="142"/>
      <c r="EED29" s="143"/>
      <c r="EEE29" s="144"/>
      <c r="EEF29" s="145"/>
      <c r="EEG29" s="146"/>
      <c r="EEH29" s="147"/>
      <c r="EEI29" s="148"/>
      <c r="EEJ29" s="140"/>
      <c r="EEK29" s="141"/>
      <c r="EEL29" s="142"/>
      <c r="EEM29" s="143"/>
      <c r="EEN29" s="144"/>
      <c r="EEO29" s="145"/>
      <c r="EEP29" s="146"/>
      <c r="EEQ29" s="147"/>
      <c r="EER29" s="148"/>
      <c r="EES29" s="140"/>
      <c r="EET29" s="141"/>
      <c r="EEU29" s="142"/>
      <c r="EEV29" s="143"/>
      <c r="EEW29" s="144"/>
      <c r="EEX29" s="145"/>
      <c r="EEY29" s="146"/>
      <c r="EEZ29" s="147"/>
      <c r="EFA29" s="148"/>
      <c r="EFB29" s="140"/>
      <c r="EFC29" s="141"/>
      <c r="EFD29" s="142"/>
      <c r="EFE29" s="143"/>
      <c r="EFF29" s="144"/>
      <c r="EFG29" s="145"/>
      <c r="EFH29" s="146"/>
      <c r="EFI29" s="147"/>
      <c r="EFJ29" s="148"/>
      <c r="EFK29" s="140"/>
      <c r="EFL29" s="141"/>
      <c r="EFM29" s="142"/>
      <c r="EFN29" s="143"/>
      <c r="EFO29" s="144"/>
      <c r="EFP29" s="145"/>
      <c r="EFQ29" s="146"/>
      <c r="EFR29" s="147"/>
      <c r="EFS29" s="148"/>
      <c r="EFT29" s="140"/>
      <c r="EFU29" s="141"/>
      <c r="EFV29" s="142"/>
      <c r="EFW29" s="143"/>
      <c r="EFX29" s="144"/>
      <c r="EFY29" s="145"/>
      <c r="EFZ29" s="146"/>
      <c r="EGA29" s="147"/>
      <c r="EGB29" s="148"/>
      <c r="EGC29" s="140"/>
      <c r="EGD29" s="141"/>
      <c r="EGE29" s="142"/>
      <c r="EGF29" s="143"/>
      <c r="EGG29" s="144"/>
      <c r="EGH29" s="145"/>
      <c r="EGI29" s="146"/>
      <c r="EGJ29" s="147"/>
      <c r="EGK29" s="148"/>
      <c r="EGL29" s="140"/>
      <c r="EGM29" s="141"/>
      <c r="EGN29" s="142"/>
      <c r="EGO29" s="143"/>
      <c r="EGP29" s="144"/>
      <c r="EGQ29" s="145"/>
      <c r="EGR29" s="146"/>
      <c r="EGS29" s="147"/>
      <c r="EGT29" s="148"/>
      <c r="EGU29" s="140"/>
      <c r="EGV29" s="141"/>
      <c r="EGW29" s="142"/>
      <c r="EGX29" s="143"/>
      <c r="EGY29" s="144"/>
      <c r="EGZ29" s="145"/>
      <c r="EHA29" s="146"/>
      <c r="EHB29" s="147"/>
      <c r="EHC29" s="148"/>
      <c r="EHD29" s="140"/>
      <c r="EHE29" s="141"/>
      <c r="EHF29" s="142"/>
      <c r="EHG29" s="143"/>
      <c r="EHH29" s="144"/>
      <c r="EHI29" s="145"/>
      <c r="EHJ29" s="146"/>
      <c r="EHK29" s="147"/>
      <c r="EHL29" s="148"/>
      <c r="EHM29" s="140"/>
      <c r="EHN29" s="141"/>
      <c r="EHO29" s="142"/>
      <c r="EHP29" s="143"/>
      <c r="EHQ29" s="144"/>
      <c r="EHR29" s="145"/>
      <c r="EHS29" s="146"/>
      <c r="EHT29" s="147"/>
      <c r="EHU29" s="148"/>
      <c r="EHV29" s="140"/>
      <c r="EHW29" s="141"/>
      <c r="EHX29" s="142"/>
      <c r="EHY29" s="143"/>
      <c r="EHZ29" s="144"/>
      <c r="EIA29" s="145"/>
      <c r="EIB29" s="146"/>
      <c r="EIC29" s="147"/>
      <c r="EID29" s="148"/>
      <c r="EIE29" s="140"/>
      <c r="EIF29" s="141"/>
      <c r="EIG29" s="142"/>
      <c r="EIH29" s="143"/>
      <c r="EII29" s="144"/>
      <c r="EIJ29" s="145"/>
      <c r="EIK29" s="146"/>
      <c r="EIL29" s="147"/>
      <c r="EIM29" s="148"/>
      <c r="EIN29" s="140"/>
      <c r="EIO29" s="141"/>
      <c r="EIP29" s="142"/>
      <c r="EIQ29" s="143"/>
      <c r="EIR29" s="144"/>
      <c r="EIS29" s="145"/>
      <c r="EIT29" s="146"/>
      <c r="EIU29" s="147"/>
      <c r="EIV29" s="148"/>
      <c r="EIW29" s="140"/>
      <c r="EIX29" s="141"/>
      <c r="EIY29" s="142"/>
      <c r="EIZ29" s="143"/>
      <c r="EJA29" s="144"/>
      <c r="EJB29" s="145"/>
      <c r="EJC29" s="146"/>
      <c r="EJD29" s="147"/>
      <c r="EJE29" s="148"/>
      <c r="EJF29" s="140"/>
      <c r="EJG29" s="141"/>
      <c r="EJH29" s="142"/>
      <c r="EJI29" s="143"/>
      <c r="EJJ29" s="144"/>
      <c r="EJK29" s="145"/>
      <c r="EJL29" s="146"/>
      <c r="EJM29" s="147"/>
      <c r="EJN29" s="148"/>
      <c r="EJO29" s="140"/>
      <c r="EJP29" s="141"/>
      <c r="EJQ29" s="142"/>
      <c r="EJR29" s="143"/>
      <c r="EJS29" s="144"/>
      <c r="EJT29" s="145"/>
      <c r="EJU29" s="146"/>
      <c r="EJV29" s="147"/>
      <c r="EJW29" s="148"/>
      <c r="EJX29" s="140"/>
      <c r="EJY29" s="141"/>
      <c r="EJZ29" s="142"/>
      <c r="EKA29" s="143"/>
      <c r="EKB29" s="144"/>
      <c r="EKC29" s="145"/>
      <c r="EKD29" s="146"/>
      <c r="EKE29" s="147"/>
      <c r="EKF29" s="148"/>
      <c r="EKG29" s="140"/>
      <c r="EKH29" s="141"/>
      <c r="EKI29" s="142"/>
      <c r="EKJ29" s="143"/>
      <c r="EKK29" s="144"/>
      <c r="EKL29" s="145"/>
      <c r="EKM29" s="146"/>
      <c r="EKN29" s="147"/>
      <c r="EKO29" s="148"/>
      <c r="EKP29" s="140"/>
      <c r="EKQ29" s="141"/>
      <c r="EKR29" s="142"/>
      <c r="EKS29" s="143"/>
      <c r="EKT29" s="144"/>
      <c r="EKU29" s="145"/>
      <c r="EKV29" s="146"/>
      <c r="EKW29" s="147"/>
      <c r="EKX29" s="148"/>
      <c r="EKY29" s="140"/>
      <c r="EKZ29" s="141"/>
      <c r="ELA29" s="142"/>
      <c r="ELB29" s="143"/>
      <c r="ELC29" s="144"/>
      <c r="ELD29" s="145"/>
      <c r="ELE29" s="146"/>
      <c r="ELF29" s="147"/>
      <c r="ELG29" s="148"/>
      <c r="ELH29" s="140"/>
      <c r="ELI29" s="141"/>
      <c r="ELJ29" s="142"/>
      <c r="ELK29" s="143"/>
      <c r="ELL29" s="144"/>
      <c r="ELM29" s="145"/>
      <c r="ELN29" s="146"/>
      <c r="ELO29" s="147"/>
      <c r="ELP29" s="148"/>
      <c r="ELQ29" s="140"/>
      <c r="ELR29" s="141"/>
      <c r="ELS29" s="142"/>
      <c r="ELT29" s="143"/>
      <c r="ELU29" s="144"/>
      <c r="ELV29" s="145"/>
      <c r="ELW29" s="146"/>
      <c r="ELX29" s="147"/>
      <c r="ELY29" s="148"/>
      <c r="ELZ29" s="140"/>
      <c r="EMA29" s="141"/>
      <c r="EMB29" s="142"/>
      <c r="EMC29" s="143"/>
      <c r="EMD29" s="144"/>
      <c r="EME29" s="145"/>
      <c r="EMF29" s="146"/>
      <c r="EMG29" s="147"/>
      <c r="EMH29" s="148"/>
      <c r="EMI29" s="140"/>
      <c r="EMJ29" s="141"/>
      <c r="EMK29" s="142"/>
      <c r="EML29" s="143"/>
      <c r="EMM29" s="144"/>
      <c r="EMN29" s="145"/>
      <c r="EMO29" s="146"/>
      <c r="EMP29" s="147"/>
      <c r="EMQ29" s="148"/>
      <c r="EMR29" s="140"/>
      <c r="EMS29" s="141"/>
      <c r="EMT29" s="142"/>
      <c r="EMU29" s="143"/>
      <c r="EMV29" s="144"/>
      <c r="EMW29" s="145"/>
      <c r="EMX29" s="146"/>
      <c r="EMY29" s="147"/>
      <c r="EMZ29" s="148"/>
      <c r="ENA29" s="140"/>
      <c r="ENB29" s="141"/>
      <c r="ENC29" s="142"/>
      <c r="END29" s="143"/>
      <c r="ENE29" s="144"/>
      <c r="ENF29" s="145"/>
      <c r="ENG29" s="146"/>
      <c r="ENH29" s="147"/>
      <c r="ENI29" s="148"/>
      <c r="ENJ29" s="140"/>
      <c r="ENK29" s="141"/>
      <c r="ENL29" s="142"/>
      <c r="ENM29" s="143"/>
      <c r="ENN29" s="144"/>
      <c r="ENO29" s="145"/>
      <c r="ENP29" s="146"/>
      <c r="ENQ29" s="147"/>
      <c r="ENR29" s="148"/>
      <c r="ENS29" s="140"/>
      <c r="ENT29" s="141"/>
      <c r="ENU29" s="142"/>
      <c r="ENV29" s="143"/>
      <c r="ENW29" s="144"/>
      <c r="ENX29" s="145"/>
      <c r="ENY29" s="146"/>
      <c r="ENZ29" s="147"/>
      <c r="EOA29" s="148"/>
      <c r="EOB29" s="140"/>
      <c r="EOC29" s="141"/>
      <c r="EOD29" s="142"/>
      <c r="EOE29" s="143"/>
      <c r="EOF29" s="144"/>
      <c r="EOG29" s="145"/>
      <c r="EOH29" s="146"/>
      <c r="EOI29" s="147"/>
      <c r="EOJ29" s="148"/>
      <c r="EOK29" s="140"/>
      <c r="EOL29" s="141"/>
      <c r="EOM29" s="142"/>
      <c r="EON29" s="143"/>
      <c r="EOO29" s="144"/>
      <c r="EOP29" s="145"/>
      <c r="EOQ29" s="146"/>
      <c r="EOR29" s="147"/>
      <c r="EOS29" s="148"/>
      <c r="EOT29" s="140"/>
      <c r="EOU29" s="141"/>
      <c r="EOV29" s="142"/>
      <c r="EOW29" s="143"/>
      <c r="EOX29" s="144"/>
      <c r="EOY29" s="145"/>
      <c r="EOZ29" s="146"/>
      <c r="EPA29" s="147"/>
      <c r="EPB29" s="148"/>
      <c r="EPC29" s="140"/>
      <c r="EPD29" s="141"/>
      <c r="EPE29" s="142"/>
      <c r="EPF29" s="143"/>
      <c r="EPG29" s="144"/>
      <c r="EPH29" s="145"/>
      <c r="EPI29" s="146"/>
      <c r="EPJ29" s="147"/>
      <c r="EPK29" s="148"/>
      <c r="EPL29" s="140"/>
      <c r="EPM29" s="141"/>
      <c r="EPN29" s="142"/>
      <c r="EPO29" s="143"/>
      <c r="EPP29" s="144"/>
      <c r="EPQ29" s="145"/>
      <c r="EPR29" s="146"/>
      <c r="EPS29" s="147"/>
      <c r="EPT29" s="148"/>
      <c r="EPU29" s="140"/>
      <c r="EPV29" s="141"/>
      <c r="EPW29" s="142"/>
      <c r="EPX29" s="143"/>
      <c r="EPY29" s="144"/>
      <c r="EPZ29" s="145"/>
      <c r="EQA29" s="146"/>
      <c r="EQB29" s="147"/>
      <c r="EQC29" s="148"/>
      <c r="EQD29" s="140"/>
      <c r="EQE29" s="141"/>
      <c r="EQF29" s="142"/>
      <c r="EQG29" s="143"/>
      <c r="EQH29" s="144"/>
      <c r="EQI29" s="145"/>
      <c r="EQJ29" s="146"/>
      <c r="EQK29" s="147"/>
      <c r="EQL29" s="148"/>
      <c r="EQM29" s="140"/>
      <c r="EQN29" s="141"/>
      <c r="EQO29" s="142"/>
      <c r="EQP29" s="143"/>
      <c r="EQQ29" s="144"/>
      <c r="EQR29" s="145"/>
      <c r="EQS29" s="146"/>
      <c r="EQT29" s="147"/>
      <c r="EQU29" s="148"/>
      <c r="EQV29" s="140"/>
      <c r="EQW29" s="141"/>
      <c r="EQX29" s="142"/>
      <c r="EQY29" s="143"/>
      <c r="EQZ29" s="144"/>
      <c r="ERA29" s="145"/>
      <c r="ERB29" s="146"/>
      <c r="ERC29" s="147"/>
      <c r="ERD29" s="148"/>
      <c r="ERE29" s="140"/>
      <c r="ERF29" s="141"/>
      <c r="ERG29" s="142"/>
      <c r="ERH29" s="143"/>
      <c r="ERI29" s="144"/>
      <c r="ERJ29" s="145"/>
      <c r="ERK29" s="146"/>
      <c r="ERL29" s="147"/>
      <c r="ERM29" s="148"/>
      <c r="ERN29" s="140"/>
      <c r="ERO29" s="141"/>
      <c r="ERP29" s="142"/>
      <c r="ERQ29" s="143"/>
      <c r="ERR29" s="144"/>
      <c r="ERS29" s="145"/>
      <c r="ERT29" s="146"/>
      <c r="ERU29" s="147"/>
      <c r="ERV29" s="148"/>
      <c r="ERW29" s="140"/>
      <c r="ERX29" s="141"/>
      <c r="ERY29" s="142"/>
      <c r="ERZ29" s="143"/>
      <c r="ESA29" s="144"/>
      <c r="ESB29" s="145"/>
      <c r="ESC29" s="146"/>
      <c r="ESD29" s="147"/>
      <c r="ESE29" s="148"/>
      <c r="ESF29" s="140"/>
      <c r="ESG29" s="141"/>
      <c r="ESH29" s="142"/>
      <c r="ESI29" s="143"/>
      <c r="ESJ29" s="144"/>
      <c r="ESK29" s="145"/>
      <c r="ESL29" s="146"/>
      <c r="ESM29" s="147"/>
      <c r="ESN29" s="148"/>
      <c r="ESO29" s="140"/>
      <c r="ESP29" s="141"/>
      <c r="ESQ29" s="142"/>
      <c r="ESR29" s="143"/>
      <c r="ESS29" s="144"/>
      <c r="EST29" s="145"/>
      <c r="ESU29" s="146"/>
      <c r="ESV29" s="147"/>
      <c r="ESW29" s="148"/>
      <c r="ESX29" s="140"/>
      <c r="ESY29" s="141"/>
      <c r="ESZ29" s="142"/>
      <c r="ETA29" s="143"/>
      <c r="ETB29" s="144"/>
      <c r="ETC29" s="145"/>
      <c r="ETD29" s="146"/>
      <c r="ETE29" s="147"/>
      <c r="ETF29" s="148"/>
      <c r="ETG29" s="140"/>
      <c r="ETH29" s="141"/>
      <c r="ETI29" s="142"/>
      <c r="ETJ29" s="143"/>
      <c r="ETK29" s="144"/>
      <c r="ETL29" s="145"/>
      <c r="ETM29" s="146"/>
      <c r="ETN29" s="147"/>
      <c r="ETO29" s="148"/>
      <c r="ETP29" s="140"/>
      <c r="ETQ29" s="141"/>
      <c r="ETR29" s="142"/>
      <c r="ETS29" s="143"/>
      <c r="ETT29" s="144"/>
      <c r="ETU29" s="145"/>
      <c r="ETV29" s="146"/>
      <c r="ETW29" s="147"/>
      <c r="ETX29" s="148"/>
      <c r="ETY29" s="140"/>
      <c r="ETZ29" s="141"/>
      <c r="EUA29" s="142"/>
      <c r="EUB29" s="143"/>
      <c r="EUC29" s="144"/>
      <c r="EUD29" s="145"/>
      <c r="EUE29" s="146"/>
      <c r="EUF29" s="147"/>
      <c r="EUG29" s="148"/>
      <c r="EUH29" s="140"/>
      <c r="EUI29" s="141"/>
      <c r="EUJ29" s="142"/>
      <c r="EUK29" s="143"/>
      <c r="EUL29" s="144"/>
      <c r="EUM29" s="145"/>
      <c r="EUN29" s="146"/>
      <c r="EUO29" s="147"/>
      <c r="EUP29" s="148"/>
      <c r="EUQ29" s="140"/>
      <c r="EUR29" s="141"/>
      <c r="EUS29" s="142"/>
      <c r="EUT29" s="143"/>
      <c r="EUU29" s="144"/>
      <c r="EUV29" s="145"/>
      <c r="EUW29" s="146"/>
      <c r="EUX29" s="147"/>
      <c r="EUY29" s="148"/>
      <c r="EUZ29" s="140"/>
      <c r="EVA29" s="141"/>
      <c r="EVB29" s="142"/>
      <c r="EVC29" s="143"/>
      <c r="EVD29" s="144"/>
      <c r="EVE29" s="145"/>
      <c r="EVF29" s="146"/>
      <c r="EVG29" s="147"/>
      <c r="EVH29" s="148"/>
      <c r="EVI29" s="140"/>
      <c r="EVJ29" s="141"/>
      <c r="EVK29" s="142"/>
      <c r="EVL29" s="143"/>
      <c r="EVM29" s="144"/>
      <c r="EVN29" s="145"/>
      <c r="EVO29" s="146"/>
      <c r="EVP29" s="147"/>
      <c r="EVQ29" s="148"/>
      <c r="EVR29" s="140"/>
      <c r="EVS29" s="141"/>
      <c r="EVT29" s="142"/>
      <c r="EVU29" s="143"/>
      <c r="EVV29" s="144"/>
      <c r="EVW29" s="145"/>
      <c r="EVX29" s="146"/>
      <c r="EVY29" s="147"/>
      <c r="EVZ29" s="148"/>
      <c r="EWA29" s="140"/>
      <c r="EWB29" s="141"/>
      <c r="EWC29" s="142"/>
      <c r="EWD29" s="143"/>
      <c r="EWE29" s="144"/>
      <c r="EWF29" s="145"/>
      <c r="EWG29" s="146"/>
      <c r="EWH29" s="147"/>
      <c r="EWI29" s="148"/>
      <c r="EWJ29" s="140"/>
      <c r="EWK29" s="141"/>
      <c r="EWL29" s="142"/>
      <c r="EWM29" s="143"/>
      <c r="EWN29" s="144"/>
      <c r="EWO29" s="145"/>
      <c r="EWP29" s="146"/>
      <c r="EWQ29" s="147"/>
      <c r="EWR29" s="148"/>
      <c r="EWS29" s="140"/>
      <c r="EWT29" s="141"/>
      <c r="EWU29" s="142"/>
      <c r="EWV29" s="143"/>
      <c r="EWW29" s="144"/>
      <c r="EWX29" s="145"/>
      <c r="EWY29" s="146"/>
      <c r="EWZ29" s="147"/>
      <c r="EXA29" s="148"/>
      <c r="EXB29" s="140"/>
      <c r="EXC29" s="141"/>
      <c r="EXD29" s="142"/>
      <c r="EXE29" s="143"/>
      <c r="EXF29" s="144"/>
      <c r="EXG29" s="145"/>
      <c r="EXH29" s="146"/>
      <c r="EXI29" s="147"/>
      <c r="EXJ29" s="148"/>
      <c r="EXK29" s="140"/>
      <c r="EXL29" s="141"/>
      <c r="EXM29" s="142"/>
      <c r="EXN29" s="143"/>
      <c r="EXO29" s="144"/>
      <c r="EXP29" s="145"/>
      <c r="EXQ29" s="146"/>
      <c r="EXR29" s="147"/>
      <c r="EXS29" s="148"/>
      <c r="EXT29" s="140"/>
      <c r="EXU29" s="141"/>
      <c r="EXV29" s="142"/>
      <c r="EXW29" s="143"/>
      <c r="EXX29" s="144"/>
      <c r="EXY29" s="145"/>
      <c r="EXZ29" s="146"/>
      <c r="EYA29" s="147"/>
      <c r="EYB29" s="148"/>
      <c r="EYC29" s="140"/>
      <c r="EYD29" s="141"/>
      <c r="EYE29" s="142"/>
      <c r="EYF29" s="143"/>
      <c r="EYG29" s="144"/>
      <c r="EYH29" s="145"/>
      <c r="EYI29" s="146"/>
      <c r="EYJ29" s="147"/>
      <c r="EYK29" s="148"/>
      <c r="EYL29" s="140"/>
      <c r="EYM29" s="141"/>
      <c r="EYN29" s="142"/>
      <c r="EYO29" s="143"/>
      <c r="EYP29" s="144"/>
      <c r="EYQ29" s="145"/>
      <c r="EYR29" s="146"/>
      <c r="EYS29" s="147"/>
      <c r="EYT29" s="148"/>
      <c r="EYU29" s="140"/>
      <c r="EYV29" s="141"/>
      <c r="EYW29" s="142"/>
      <c r="EYX29" s="143"/>
      <c r="EYY29" s="144"/>
      <c r="EYZ29" s="145"/>
      <c r="EZA29" s="146"/>
      <c r="EZB29" s="147"/>
      <c r="EZC29" s="148"/>
      <c r="EZD29" s="140"/>
      <c r="EZE29" s="141"/>
      <c r="EZF29" s="142"/>
      <c r="EZG29" s="143"/>
      <c r="EZH29" s="144"/>
      <c r="EZI29" s="145"/>
      <c r="EZJ29" s="146"/>
      <c r="EZK29" s="147"/>
      <c r="EZL29" s="148"/>
      <c r="EZM29" s="140"/>
      <c r="EZN29" s="141"/>
      <c r="EZO29" s="142"/>
      <c r="EZP29" s="143"/>
      <c r="EZQ29" s="144"/>
      <c r="EZR29" s="145"/>
      <c r="EZS29" s="146"/>
      <c r="EZT29" s="147"/>
      <c r="EZU29" s="148"/>
      <c r="EZV29" s="140"/>
      <c r="EZW29" s="141"/>
      <c r="EZX29" s="142"/>
      <c r="EZY29" s="143"/>
      <c r="EZZ29" s="144"/>
      <c r="FAA29" s="145"/>
      <c r="FAB29" s="146"/>
      <c r="FAC29" s="147"/>
      <c r="FAD29" s="148"/>
      <c r="FAE29" s="140"/>
      <c r="FAF29" s="141"/>
      <c r="FAG29" s="142"/>
      <c r="FAH29" s="143"/>
      <c r="FAI29" s="144"/>
      <c r="FAJ29" s="145"/>
      <c r="FAK29" s="146"/>
      <c r="FAL29" s="147"/>
      <c r="FAM29" s="148"/>
      <c r="FAN29" s="140"/>
      <c r="FAO29" s="141"/>
      <c r="FAP29" s="142"/>
      <c r="FAQ29" s="143"/>
      <c r="FAR29" s="144"/>
      <c r="FAS29" s="145"/>
      <c r="FAT29" s="146"/>
      <c r="FAU29" s="147"/>
      <c r="FAV29" s="148"/>
      <c r="FAW29" s="140"/>
      <c r="FAX29" s="141"/>
      <c r="FAY29" s="142"/>
      <c r="FAZ29" s="143"/>
      <c r="FBA29" s="144"/>
      <c r="FBB29" s="145"/>
      <c r="FBC29" s="146"/>
      <c r="FBD29" s="147"/>
      <c r="FBE29" s="148"/>
      <c r="FBF29" s="140"/>
      <c r="FBG29" s="141"/>
      <c r="FBH29" s="142"/>
      <c r="FBI29" s="143"/>
      <c r="FBJ29" s="144"/>
      <c r="FBK29" s="145"/>
      <c r="FBL29" s="146"/>
      <c r="FBM29" s="147"/>
      <c r="FBN29" s="148"/>
      <c r="FBO29" s="140"/>
      <c r="FBP29" s="141"/>
      <c r="FBQ29" s="142"/>
      <c r="FBR29" s="143"/>
      <c r="FBS29" s="144"/>
      <c r="FBT29" s="145"/>
      <c r="FBU29" s="146"/>
      <c r="FBV29" s="147"/>
      <c r="FBW29" s="148"/>
      <c r="FBX29" s="140"/>
      <c r="FBY29" s="141"/>
      <c r="FBZ29" s="142"/>
      <c r="FCA29" s="143"/>
      <c r="FCB29" s="144"/>
      <c r="FCC29" s="145"/>
      <c r="FCD29" s="146"/>
      <c r="FCE29" s="147"/>
      <c r="FCF29" s="148"/>
      <c r="FCG29" s="140"/>
      <c r="FCH29" s="141"/>
      <c r="FCI29" s="142"/>
      <c r="FCJ29" s="143"/>
      <c r="FCK29" s="144"/>
      <c r="FCL29" s="145"/>
      <c r="FCM29" s="146"/>
      <c r="FCN29" s="147"/>
      <c r="FCO29" s="148"/>
      <c r="FCP29" s="140"/>
      <c r="FCQ29" s="141"/>
      <c r="FCR29" s="142"/>
      <c r="FCS29" s="143"/>
      <c r="FCT29" s="144"/>
      <c r="FCU29" s="145"/>
      <c r="FCV29" s="146"/>
      <c r="FCW29" s="147"/>
      <c r="FCX29" s="148"/>
      <c r="FCY29" s="140"/>
      <c r="FCZ29" s="141"/>
      <c r="FDA29" s="142"/>
      <c r="FDB29" s="143"/>
      <c r="FDC29" s="144"/>
      <c r="FDD29" s="145"/>
      <c r="FDE29" s="146"/>
      <c r="FDF29" s="147"/>
      <c r="FDG29" s="148"/>
      <c r="FDH29" s="140"/>
      <c r="FDI29" s="141"/>
      <c r="FDJ29" s="142"/>
      <c r="FDK29" s="143"/>
      <c r="FDL29" s="144"/>
      <c r="FDM29" s="145"/>
      <c r="FDN29" s="146"/>
      <c r="FDO29" s="147"/>
      <c r="FDP29" s="148"/>
      <c r="FDQ29" s="140"/>
      <c r="FDR29" s="141"/>
      <c r="FDS29" s="142"/>
      <c r="FDT29" s="143"/>
      <c r="FDU29" s="144"/>
      <c r="FDV29" s="145"/>
      <c r="FDW29" s="146"/>
      <c r="FDX29" s="147"/>
      <c r="FDY29" s="148"/>
      <c r="FDZ29" s="140"/>
      <c r="FEA29" s="141"/>
      <c r="FEB29" s="142"/>
      <c r="FEC29" s="143"/>
      <c r="FED29" s="144"/>
      <c r="FEE29" s="145"/>
      <c r="FEF29" s="146"/>
      <c r="FEG29" s="147"/>
      <c r="FEH29" s="148"/>
      <c r="FEI29" s="140"/>
      <c r="FEJ29" s="141"/>
      <c r="FEK29" s="142"/>
      <c r="FEL29" s="143"/>
      <c r="FEM29" s="144"/>
      <c r="FEN29" s="145"/>
      <c r="FEO29" s="146"/>
      <c r="FEP29" s="147"/>
      <c r="FEQ29" s="148"/>
      <c r="FER29" s="140"/>
      <c r="FES29" s="141"/>
      <c r="FET29" s="142"/>
      <c r="FEU29" s="143"/>
      <c r="FEV29" s="144"/>
      <c r="FEW29" s="145"/>
      <c r="FEX29" s="146"/>
      <c r="FEY29" s="147"/>
      <c r="FEZ29" s="148"/>
      <c r="FFA29" s="140"/>
      <c r="FFB29" s="141"/>
      <c r="FFC29" s="142"/>
      <c r="FFD29" s="143"/>
      <c r="FFE29" s="144"/>
      <c r="FFF29" s="145"/>
      <c r="FFG29" s="146"/>
      <c r="FFH29" s="147"/>
      <c r="FFI29" s="148"/>
      <c r="FFJ29" s="140"/>
      <c r="FFK29" s="141"/>
      <c r="FFL29" s="142"/>
      <c r="FFM29" s="143"/>
      <c r="FFN29" s="144"/>
      <c r="FFO29" s="145"/>
      <c r="FFP29" s="146"/>
      <c r="FFQ29" s="147"/>
      <c r="FFR29" s="148"/>
      <c r="FFS29" s="140"/>
      <c r="FFT29" s="141"/>
      <c r="FFU29" s="142"/>
      <c r="FFV29" s="143"/>
      <c r="FFW29" s="144"/>
      <c r="FFX29" s="145"/>
      <c r="FFY29" s="146"/>
      <c r="FFZ29" s="147"/>
      <c r="FGA29" s="148"/>
      <c r="FGB29" s="140"/>
      <c r="FGC29" s="141"/>
      <c r="FGD29" s="142"/>
      <c r="FGE29" s="143"/>
      <c r="FGF29" s="144"/>
      <c r="FGG29" s="145"/>
      <c r="FGH29" s="146"/>
      <c r="FGI29" s="147"/>
      <c r="FGJ29" s="148"/>
      <c r="FGK29" s="140"/>
      <c r="FGL29" s="141"/>
      <c r="FGM29" s="142"/>
      <c r="FGN29" s="143"/>
      <c r="FGO29" s="144"/>
      <c r="FGP29" s="145"/>
      <c r="FGQ29" s="146"/>
      <c r="FGR29" s="147"/>
      <c r="FGS29" s="148"/>
      <c r="FGT29" s="140"/>
      <c r="FGU29" s="141"/>
      <c r="FGV29" s="142"/>
      <c r="FGW29" s="143"/>
      <c r="FGX29" s="144"/>
      <c r="FGY29" s="145"/>
      <c r="FGZ29" s="146"/>
      <c r="FHA29" s="147"/>
      <c r="FHB29" s="148"/>
      <c r="FHC29" s="140"/>
      <c r="FHD29" s="141"/>
      <c r="FHE29" s="142"/>
      <c r="FHF29" s="143"/>
      <c r="FHG29" s="144"/>
      <c r="FHH29" s="145"/>
      <c r="FHI29" s="146"/>
      <c r="FHJ29" s="147"/>
      <c r="FHK29" s="148"/>
      <c r="FHL29" s="140"/>
      <c r="FHM29" s="141"/>
      <c r="FHN29" s="142"/>
      <c r="FHO29" s="143"/>
      <c r="FHP29" s="144"/>
      <c r="FHQ29" s="145"/>
      <c r="FHR29" s="146"/>
      <c r="FHS29" s="147"/>
      <c r="FHT29" s="148"/>
      <c r="FHU29" s="140"/>
      <c r="FHV29" s="141"/>
      <c r="FHW29" s="142"/>
      <c r="FHX29" s="143"/>
      <c r="FHY29" s="144"/>
      <c r="FHZ29" s="145"/>
      <c r="FIA29" s="146"/>
      <c r="FIB29" s="147"/>
      <c r="FIC29" s="148"/>
      <c r="FID29" s="140"/>
      <c r="FIE29" s="141"/>
      <c r="FIF29" s="142"/>
      <c r="FIG29" s="143"/>
      <c r="FIH29" s="144"/>
      <c r="FII29" s="145"/>
      <c r="FIJ29" s="146"/>
      <c r="FIK29" s="147"/>
      <c r="FIL29" s="148"/>
      <c r="FIM29" s="140"/>
      <c r="FIN29" s="141"/>
      <c r="FIO29" s="142"/>
      <c r="FIP29" s="143"/>
      <c r="FIQ29" s="144"/>
      <c r="FIR29" s="145"/>
      <c r="FIS29" s="146"/>
      <c r="FIT29" s="147"/>
      <c r="FIU29" s="148"/>
      <c r="FIV29" s="140"/>
      <c r="FIW29" s="141"/>
      <c r="FIX29" s="142"/>
      <c r="FIY29" s="143"/>
      <c r="FIZ29" s="144"/>
      <c r="FJA29" s="145"/>
      <c r="FJB29" s="146"/>
      <c r="FJC29" s="147"/>
      <c r="FJD29" s="148"/>
      <c r="FJE29" s="140"/>
      <c r="FJF29" s="141"/>
      <c r="FJG29" s="142"/>
      <c r="FJH29" s="143"/>
      <c r="FJI29" s="144"/>
      <c r="FJJ29" s="145"/>
      <c r="FJK29" s="146"/>
      <c r="FJL29" s="147"/>
      <c r="FJM29" s="148"/>
      <c r="FJN29" s="140"/>
      <c r="FJO29" s="141"/>
      <c r="FJP29" s="142"/>
      <c r="FJQ29" s="143"/>
      <c r="FJR29" s="144"/>
      <c r="FJS29" s="145"/>
      <c r="FJT29" s="146"/>
      <c r="FJU29" s="147"/>
      <c r="FJV29" s="148"/>
      <c r="FJW29" s="140"/>
      <c r="FJX29" s="141"/>
      <c r="FJY29" s="142"/>
      <c r="FJZ29" s="143"/>
      <c r="FKA29" s="144"/>
      <c r="FKB29" s="145"/>
      <c r="FKC29" s="146"/>
      <c r="FKD29" s="147"/>
      <c r="FKE29" s="148"/>
      <c r="FKF29" s="140"/>
      <c r="FKG29" s="141"/>
      <c r="FKH29" s="142"/>
      <c r="FKI29" s="143"/>
      <c r="FKJ29" s="144"/>
      <c r="FKK29" s="145"/>
      <c r="FKL29" s="146"/>
      <c r="FKM29" s="147"/>
      <c r="FKN29" s="148"/>
      <c r="FKO29" s="140"/>
      <c r="FKP29" s="141"/>
      <c r="FKQ29" s="142"/>
      <c r="FKR29" s="143"/>
      <c r="FKS29" s="144"/>
      <c r="FKT29" s="145"/>
      <c r="FKU29" s="146"/>
      <c r="FKV29" s="147"/>
      <c r="FKW29" s="148"/>
      <c r="FKX29" s="140"/>
      <c r="FKY29" s="141"/>
      <c r="FKZ29" s="142"/>
      <c r="FLA29" s="143"/>
      <c r="FLB29" s="144"/>
      <c r="FLC29" s="145"/>
      <c r="FLD29" s="146"/>
      <c r="FLE29" s="147"/>
      <c r="FLF29" s="148"/>
      <c r="FLG29" s="140"/>
      <c r="FLH29" s="141"/>
      <c r="FLI29" s="142"/>
      <c r="FLJ29" s="143"/>
      <c r="FLK29" s="144"/>
      <c r="FLL29" s="145"/>
      <c r="FLM29" s="146"/>
      <c r="FLN29" s="147"/>
      <c r="FLO29" s="148"/>
      <c r="FLP29" s="140"/>
      <c r="FLQ29" s="141"/>
      <c r="FLR29" s="142"/>
      <c r="FLS29" s="143"/>
      <c r="FLT29" s="144"/>
      <c r="FLU29" s="145"/>
      <c r="FLV29" s="146"/>
      <c r="FLW29" s="147"/>
      <c r="FLX29" s="148"/>
      <c r="FLY29" s="140"/>
      <c r="FLZ29" s="141"/>
      <c r="FMA29" s="142"/>
      <c r="FMB29" s="143"/>
      <c r="FMC29" s="144"/>
      <c r="FMD29" s="145"/>
      <c r="FME29" s="146"/>
      <c r="FMF29" s="147"/>
      <c r="FMG29" s="148"/>
      <c r="FMH29" s="140"/>
      <c r="FMI29" s="141"/>
      <c r="FMJ29" s="142"/>
      <c r="FMK29" s="143"/>
      <c r="FML29" s="144"/>
      <c r="FMM29" s="145"/>
      <c r="FMN29" s="146"/>
      <c r="FMO29" s="147"/>
      <c r="FMP29" s="148"/>
      <c r="FMQ29" s="140"/>
      <c r="FMR29" s="141"/>
      <c r="FMS29" s="142"/>
      <c r="FMT29" s="143"/>
      <c r="FMU29" s="144"/>
      <c r="FMV29" s="145"/>
      <c r="FMW29" s="146"/>
      <c r="FMX29" s="147"/>
      <c r="FMY29" s="148"/>
      <c r="FMZ29" s="140"/>
      <c r="FNA29" s="141"/>
      <c r="FNB29" s="142"/>
      <c r="FNC29" s="143"/>
      <c r="FND29" s="144"/>
      <c r="FNE29" s="145"/>
      <c r="FNF29" s="146"/>
      <c r="FNG29" s="147"/>
      <c r="FNH29" s="148"/>
      <c r="FNI29" s="140"/>
      <c r="FNJ29" s="141"/>
      <c r="FNK29" s="142"/>
      <c r="FNL29" s="143"/>
      <c r="FNM29" s="144"/>
      <c r="FNN29" s="145"/>
      <c r="FNO29" s="146"/>
      <c r="FNP29" s="147"/>
      <c r="FNQ29" s="148"/>
      <c r="FNR29" s="140"/>
      <c r="FNS29" s="141"/>
      <c r="FNT29" s="142"/>
      <c r="FNU29" s="143"/>
      <c r="FNV29" s="144"/>
      <c r="FNW29" s="145"/>
      <c r="FNX29" s="146"/>
      <c r="FNY29" s="147"/>
      <c r="FNZ29" s="148"/>
      <c r="FOA29" s="140"/>
      <c r="FOB29" s="141"/>
      <c r="FOC29" s="142"/>
      <c r="FOD29" s="143"/>
      <c r="FOE29" s="144"/>
      <c r="FOF29" s="145"/>
      <c r="FOG29" s="146"/>
      <c r="FOH29" s="147"/>
      <c r="FOI29" s="148"/>
      <c r="FOJ29" s="140"/>
      <c r="FOK29" s="141"/>
      <c r="FOL29" s="142"/>
      <c r="FOM29" s="143"/>
      <c r="FON29" s="144"/>
      <c r="FOO29" s="145"/>
      <c r="FOP29" s="146"/>
      <c r="FOQ29" s="147"/>
      <c r="FOR29" s="148"/>
      <c r="FOS29" s="140"/>
      <c r="FOT29" s="141"/>
      <c r="FOU29" s="142"/>
      <c r="FOV29" s="143"/>
      <c r="FOW29" s="144"/>
      <c r="FOX29" s="145"/>
      <c r="FOY29" s="146"/>
      <c r="FOZ29" s="147"/>
      <c r="FPA29" s="148"/>
      <c r="FPB29" s="140"/>
      <c r="FPC29" s="141"/>
      <c r="FPD29" s="142"/>
      <c r="FPE29" s="143"/>
      <c r="FPF29" s="144"/>
      <c r="FPG29" s="145"/>
      <c r="FPH29" s="146"/>
      <c r="FPI29" s="147"/>
      <c r="FPJ29" s="148"/>
      <c r="FPK29" s="140"/>
      <c r="FPL29" s="141"/>
      <c r="FPM29" s="142"/>
      <c r="FPN29" s="143"/>
      <c r="FPO29" s="144"/>
      <c r="FPP29" s="145"/>
      <c r="FPQ29" s="146"/>
      <c r="FPR29" s="147"/>
      <c r="FPS29" s="148"/>
      <c r="FPT29" s="140"/>
      <c r="FPU29" s="141"/>
      <c r="FPV29" s="142"/>
      <c r="FPW29" s="143"/>
      <c r="FPX29" s="144"/>
      <c r="FPY29" s="145"/>
      <c r="FPZ29" s="146"/>
      <c r="FQA29" s="147"/>
      <c r="FQB29" s="148"/>
      <c r="FQC29" s="140"/>
      <c r="FQD29" s="141"/>
      <c r="FQE29" s="142"/>
      <c r="FQF29" s="143"/>
      <c r="FQG29" s="144"/>
      <c r="FQH29" s="145"/>
      <c r="FQI29" s="146"/>
      <c r="FQJ29" s="147"/>
      <c r="FQK29" s="148"/>
      <c r="FQL29" s="140"/>
      <c r="FQM29" s="141"/>
      <c r="FQN29" s="142"/>
      <c r="FQO29" s="143"/>
      <c r="FQP29" s="144"/>
      <c r="FQQ29" s="145"/>
      <c r="FQR29" s="146"/>
      <c r="FQS29" s="147"/>
      <c r="FQT29" s="148"/>
      <c r="FQU29" s="140"/>
      <c r="FQV29" s="141"/>
      <c r="FQW29" s="142"/>
      <c r="FQX29" s="143"/>
      <c r="FQY29" s="144"/>
      <c r="FQZ29" s="145"/>
      <c r="FRA29" s="146"/>
      <c r="FRB29" s="147"/>
      <c r="FRC29" s="148"/>
      <c r="FRD29" s="140"/>
      <c r="FRE29" s="141"/>
      <c r="FRF29" s="142"/>
      <c r="FRG29" s="143"/>
      <c r="FRH29" s="144"/>
      <c r="FRI29" s="145"/>
      <c r="FRJ29" s="146"/>
      <c r="FRK29" s="147"/>
      <c r="FRL29" s="148"/>
      <c r="FRM29" s="140"/>
      <c r="FRN29" s="141"/>
      <c r="FRO29" s="142"/>
      <c r="FRP29" s="143"/>
      <c r="FRQ29" s="144"/>
      <c r="FRR29" s="145"/>
      <c r="FRS29" s="146"/>
      <c r="FRT29" s="147"/>
      <c r="FRU29" s="148"/>
      <c r="FRV29" s="140"/>
      <c r="FRW29" s="141"/>
      <c r="FRX29" s="142"/>
      <c r="FRY29" s="143"/>
      <c r="FRZ29" s="144"/>
      <c r="FSA29" s="145"/>
      <c r="FSB29" s="146"/>
      <c r="FSC29" s="147"/>
      <c r="FSD29" s="148"/>
      <c r="FSE29" s="140"/>
      <c r="FSF29" s="141"/>
      <c r="FSG29" s="142"/>
      <c r="FSH29" s="143"/>
      <c r="FSI29" s="144"/>
      <c r="FSJ29" s="145"/>
      <c r="FSK29" s="146"/>
      <c r="FSL29" s="147"/>
      <c r="FSM29" s="148"/>
      <c r="FSN29" s="140"/>
      <c r="FSO29" s="141"/>
      <c r="FSP29" s="142"/>
      <c r="FSQ29" s="143"/>
      <c r="FSR29" s="144"/>
      <c r="FSS29" s="145"/>
      <c r="FST29" s="146"/>
      <c r="FSU29" s="147"/>
      <c r="FSV29" s="148"/>
      <c r="FSW29" s="140"/>
      <c r="FSX29" s="141"/>
      <c r="FSY29" s="142"/>
      <c r="FSZ29" s="143"/>
      <c r="FTA29" s="144"/>
      <c r="FTB29" s="145"/>
      <c r="FTC29" s="146"/>
      <c r="FTD29" s="147"/>
      <c r="FTE29" s="148"/>
      <c r="FTF29" s="140"/>
      <c r="FTG29" s="141"/>
      <c r="FTH29" s="142"/>
      <c r="FTI29" s="143"/>
      <c r="FTJ29" s="144"/>
      <c r="FTK29" s="145"/>
      <c r="FTL29" s="146"/>
      <c r="FTM29" s="147"/>
      <c r="FTN29" s="148"/>
      <c r="FTO29" s="140"/>
      <c r="FTP29" s="141"/>
      <c r="FTQ29" s="142"/>
      <c r="FTR29" s="143"/>
      <c r="FTS29" s="144"/>
      <c r="FTT29" s="145"/>
      <c r="FTU29" s="146"/>
      <c r="FTV29" s="147"/>
      <c r="FTW29" s="148"/>
      <c r="FTX29" s="140"/>
      <c r="FTY29" s="141"/>
      <c r="FTZ29" s="142"/>
      <c r="FUA29" s="143"/>
      <c r="FUB29" s="144"/>
      <c r="FUC29" s="145"/>
      <c r="FUD29" s="146"/>
      <c r="FUE29" s="147"/>
      <c r="FUF29" s="148"/>
      <c r="FUG29" s="140"/>
      <c r="FUH29" s="141"/>
      <c r="FUI29" s="142"/>
      <c r="FUJ29" s="143"/>
      <c r="FUK29" s="144"/>
      <c r="FUL29" s="145"/>
      <c r="FUM29" s="146"/>
      <c r="FUN29" s="147"/>
      <c r="FUO29" s="148"/>
      <c r="FUP29" s="140"/>
      <c r="FUQ29" s="141"/>
      <c r="FUR29" s="142"/>
      <c r="FUS29" s="143"/>
      <c r="FUT29" s="144"/>
      <c r="FUU29" s="145"/>
      <c r="FUV29" s="146"/>
      <c r="FUW29" s="147"/>
      <c r="FUX29" s="148"/>
      <c r="FUY29" s="140"/>
      <c r="FUZ29" s="141"/>
      <c r="FVA29" s="142"/>
      <c r="FVB29" s="143"/>
      <c r="FVC29" s="144"/>
      <c r="FVD29" s="145"/>
      <c r="FVE29" s="146"/>
      <c r="FVF29" s="147"/>
      <c r="FVG29" s="148"/>
      <c r="FVH29" s="140"/>
      <c r="FVI29" s="141"/>
      <c r="FVJ29" s="142"/>
      <c r="FVK29" s="143"/>
      <c r="FVL29" s="144"/>
      <c r="FVM29" s="145"/>
      <c r="FVN29" s="146"/>
      <c r="FVO29" s="147"/>
      <c r="FVP29" s="148"/>
      <c r="FVQ29" s="140"/>
      <c r="FVR29" s="141"/>
      <c r="FVS29" s="142"/>
      <c r="FVT29" s="143"/>
      <c r="FVU29" s="144"/>
      <c r="FVV29" s="145"/>
      <c r="FVW29" s="146"/>
      <c r="FVX29" s="147"/>
      <c r="FVY29" s="148"/>
      <c r="FVZ29" s="140"/>
      <c r="FWA29" s="141"/>
      <c r="FWB29" s="142"/>
      <c r="FWC29" s="143"/>
      <c r="FWD29" s="144"/>
      <c r="FWE29" s="145"/>
      <c r="FWF29" s="146"/>
      <c r="FWG29" s="147"/>
      <c r="FWH29" s="148"/>
      <c r="FWI29" s="140"/>
      <c r="FWJ29" s="141"/>
      <c r="FWK29" s="142"/>
      <c r="FWL29" s="143"/>
      <c r="FWM29" s="144"/>
      <c r="FWN29" s="145"/>
      <c r="FWO29" s="146"/>
      <c r="FWP29" s="147"/>
      <c r="FWQ29" s="148"/>
      <c r="FWR29" s="140"/>
      <c r="FWS29" s="141"/>
      <c r="FWT29" s="142"/>
      <c r="FWU29" s="143"/>
      <c r="FWV29" s="144"/>
      <c r="FWW29" s="145"/>
      <c r="FWX29" s="146"/>
      <c r="FWY29" s="147"/>
      <c r="FWZ29" s="148"/>
      <c r="FXA29" s="140"/>
      <c r="FXB29" s="141"/>
      <c r="FXC29" s="142"/>
      <c r="FXD29" s="143"/>
      <c r="FXE29" s="144"/>
      <c r="FXF29" s="145"/>
      <c r="FXG29" s="146"/>
      <c r="FXH29" s="147"/>
      <c r="FXI29" s="148"/>
      <c r="FXJ29" s="140"/>
      <c r="FXK29" s="141"/>
      <c r="FXL29" s="142"/>
      <c r="FXM29" s="143"/>
      <c r="FXN29" s="144"/>
      <c r="FXO29" s="145"/>
      <c r="FXP29" s="146"/>
      <c r="FXQ29" s="147"/>
      <c r="FXR29" s="148"/>
      <c r="FXS29" s="140"/>
      <c r="FXT29" s="141"/>
      <c r="FXU29" s="142"/>
      <c r="FXV29" s="143"/>
      <c r="FXW29" s="144"/>
      <c r="FXX29" s="145"/>
      <c r="FXY29" s="146"/>
      <c r="FXZ29" s="147"/>
      <c r="FYA29" s="148"/>
      <c r="FYB29" s="140"/>
      <c r="FYC29" s="141"/>
      <c r="FYD29" s="142"/>
      <c r="FYE29" s="143"/>
      <c r="FYF29" s="144"/>
      <c r="FYG29" s="145"/>
      <c r="FYH29" s="146"/>
      <c r="FYI29" s="147"/>
      <c r="FYJ29" s="148"/>
      <c r="FYK29" s="140"/>
      <c r="FYL29" s="141"/>
      <c r="FYM29" s="142"/>
      <c r="FYN29" s="143"/>
      <c r="FYO29" s="144"/>
      <c r="FYP29" s="145"/>
      <c r="FYQ29" s="146"/>
      <c r="FYR29" s="147"/>
      <c r="FYS29" s="148"/>
      <c r="FYT29" s="140"/>
      <c r="FYU29" s="141"/>
      <c r="FYV29" s="142"/>
      <c r="FYW29" s="143"/>
      <c r="FYX29" s="144"/>
      <c r="FYY29" s="145"/>
      <c r="FYZ29" s="146"/>
      <c r="FZA29" s="147"/>
      <c r="FZB29" s="148"/>
      <c r="FZC29" s="140"/>
      <c r="FZD29" s="141"/>
      <c r="FZE29" s="142"/>
      <c r="FZF29" s="143"/>
      <c r="FZG29" s="144"/>
      <c r="FZH29" s="145"/>
      <c r="FZI29" s="146"/>
      <c r="FZJ29" s="147"/>
      <c r="FZK29" s="148"/>
      <c r="FZL29" s="140"/>
      <c r="FZM29" s="141"/>
      <c r="FZN29" s="142"/>
      <c r="FZO29" s="143"/>
      <c r="FZP29" s="144"/>
      <c r="FZQ29" s="145"/>
      <c r="FZR29" s="146"/>
      <c r="FZS29" s="147"/>
      <c r="FZT29" s="148"/>
      <c r="FZU29" s="140"/>
      <c r="FZV29" s="141"/>
      <c r="FZW29" s="142"/>
      <c r="FZX29" s="143"/>
      <c r="FZY29" s="144"/>
      <c r="FZZ29" s="145"/>
      <c r="GAA29" s="146"/>
      <c r="GAB29" s="147"/>
      <c r="GAC29" s="148"/>
      <c r="GAD29" s="140"/>
      <c r="GAE29" s="141"/>
      <c r="GAF29" s="142"/>
      <c r="GAG29" s="143"/>
      <c r="GAH29" s="144"/>
      <c r="GAI29" s="145"/>
      <c r="GAJ29" s="146"/>
      <c r="GAK29" s="147"/>
      <c r="GAL29" s="148"/>
      <c r="GAM29" s="140"/>
      <c r="GAN29" s="141"/>
      <c r="GAO29" s="142"/>
      <c r="GAP29" s="143"/>
      <c r="GAQ29" s="144"/>
      <c r="GAR29" s="145"/>
      <c r="GAS29" s="146"/>
      <c r="GAT29" s="147"/>
      <c r="GAU29" s="148"/>
      <c r="GAV29" s="140"/>
      <c r="GAW29" s="141"/>
      <c r="GAX29" s="142"/>
      <c r="GAY29" s="143"/>
      <c r="GAZ29" s="144"/>
      <c r="GBA29" s="145"/>
      <c r="GBB29" s="146"/>
      <c r="GBC29" s="147"/>
      <c r="GBD29" s="148"/>
      <c r="GBE29" s="140"/>
      <c r="GBF29" s="141"/>
      <c r="GBG29" s="142"/>
      <c r="GBH29" s="143"/>
      <c r="GBI29" s="144"/>
      <c r="GBJ29" s="145"/>
      <c r="GBK29" s="146"/>
      <c r="GBL29" s="147"/>
      <c r="GBM29" s="148"/>
      <c r="GBN29" s="140"/>
      <c r="GBO29" s="141"/>
      <c r="GBP29" s="142"/>
      <c r="GBQ29" s="143"/>
      <c r="GBR29" s="144"/>
      <c r="GBS29" s="145"/>
      <c r="GBT29" s="146"/>
      <c r="GBU29" s="147"/>
      <c r="GBV29" s="148"/>
      <c r="GBW29" s="140"/>
      <c r="GBX29" s="141"/>
      <c r="GBY29" s="142"/>
      <c r="GBZ29" s="143"/>
      <c r="GCA29" s="144"/>
      <c r="GCB29" s="145"/>
      <c r="GCC29" s="146"/>
      <c r="GCD29" s="147"/>
      <c r="GCE29" s="148"/>
      <c r="GCF29" s="140"/>
      <c r="GCG29" s="141"/>
      <c r="GCH29" s="142"/>
      <c r="GCI29" s="143"/>
      <c r="GCJ29" s="144"/>
      <c r="GCK29" s="145"/>
      <c r="GCL29" s="146"/>
      <c r="GCM29" s="147"/>
      <c r="GCN29" s="148"/>
      <c r="GCO29" s="140"/>
      <c r="GCP29" s="141"/>
      <c r="GCQ29" s="142"/>
      <c r="GCR29" s="143"/>
      <c r="GCS29" s="144"/>
      <c r="GCT29" s="145"/>
      <c r="GCU29" s="146"/>
      <c r="GCV29" s="147"/>
      <c r="GCW29" s="148"/>
      <c r="GCX29" s="140"/>
      <c r="GCY29" s="141"/>
      <c r="GCZ29" s="142"/>
      <c r="GDA29" s="143"/>
      <c r="GDB29" s="144"/>
      <c r="GDC29" s="145"/>
      <c r="GDD29" s="146"/>
      <c r="GDE29" s="147"/>
      <c r="GDF29" s="148"/>
      <c r="GDG29" s="140"/>
      <c r="GDH29" s="141"/>
      <c r="GDI29" s="142"/>
      <c r="GDJ29" s="143"/>
      <c r="GDK29" s="144"/>
      <c r="GDL29" s="145"/>
      <c r="GDM29" s="146"/>
      <c r="GDN29" s="147"/>
      <c r="GDO29" s="148"/>
      <c r="GDP29" s="140"/>
      <c r="GDQ29" s="141"/>
      <c r="GDR29" s="142"/>
      <c r="GDS29" s="143"/>
      <c r="GDT29" s="144"/>
      <c r="GDU29" s="145"/>
      <c r="GDV29" s="146"/>
      <c r="GDW29" s="147"/>
      <c r="GDX29" s="148"/>
      <c r="GDY29" s="140"/>
      <c r="GDZ29" s="141"/>
      <c r="GEA29" s="142"/>
      <c r="GEB29" s="143"/>
      <c r="GEC29" s="144"/>
      <c r="GED29" s="145"/>
      <c r="GEE29" s="146"/>
      <c r="GEF29" s="147"/>
      <c r="GEG29" s="148"/>
      <c r="GEH29" s="140"/>
      <c r="GEI29" s="141"/>
      <c r="GEJ29" s="142"/>
      <c r="GEK29" s="143"/>
      <c r="GEL29" s="144"/>
      <c r="GEM29" s="145"/>
      <c r="GEN29" s="146"/>
      <c r="GEO29" s="147"/>
      <c r="GEP29" s="148"/>
      <c r="GEQ29" s="140"/>
      <c r="GER29" s="141"/>
      <c r="GES29" s="142"/>
      <c r="GET29" s="143"/>
      <c r="GEU29" s="144"/>
      <c r="GEV29" s="145"/>
      <c r="GEW29" s="146"/>
      <c r="GEX29" s="147"/>
      <c r="GEY29" s="148"/>
      <c r="GEZ29" s="140"/>
      <c r="GFA29" s="141"/>
      <c r="GFB29" s="142"/>
      <c r="GFC29" s="143"/>
      <c r="GFD29" s="144"/>
      <c r="GFE29" s="145"/>
      <c r="GFF29" s="146"/>
      <c r="GFG29" s="147"/>
      <c r="GFH29" s="148"/>
      <c r="GFI29" s="140"/>
      <c r="GFJ29" s="141"/>
      <c r="GFK29" s="142"/>
      <c r="GFL29" s="143"/>
      <c r="GFM29" s="144"/>
      <c r="GFN29" s="145"/>
      <c r="GFO29" s="146"/>
      <c r="GFP29" s="147"/>
      <c r="GFQ29" s="148"/>
      <c r="GFR29" s="140"/>
      <c r="GFS29" s="141"/>
      <c r="GFT29" s="142"/>
      <c r="GFU29" s="143"/>
      <c r="GFV29" s="144"/>
      <c r="GFW29" s="145"/>
      <c r="GFX29" s="146"/>
      <c r="GFY29" s="147"/>
      <c r="GFZ29" s="148"/>
      <c r="GGA29" s="140"/>
      <c r="GGB29" s="141"/>
      <c r="GGC29" s="142"/>
      <c r="GGD29" s="143"/>
      <c r="GGE29" s="144"/>
      <c r="GGF29" s="145"/>
      <c r="GGG29" s="146"/>
      <c r="GGH29" s="147"/>
      <c r="GGI29" s="148"/>
      <c r="GGJ29" s="140"/>
      <c r="GGK29" s="141"/>
      <c r="GGL29" s="142"/>
      <c r="GGM29" s="143"/>
      <c r="GGN29" s="144"/>
      <c r="GGO29" s="145"/>
      <c r="GGP29" s="146"/>
      <c r="GGQ29" s="147"/>
      <c r="GGR29" s="148"/>
      <c r="GGS29" s="140"/>
      <c r="GGT29" s="141"/>
      <c r="GGU29" s="142"/>
      <c r="GGV29" s="143"/>
      <c r="GGW29" s="144"/>
      <c r="GGX29" s="145"/>
      <c r="GGY29" s="146"/>
      <c r="GGZ29" s="147"/>
      <c r="GHA29" s="148"/>
      <c r="GHB29" s="140"/>
      <c r="GHC29" s="141"/>
      <c r="GHD29" s="142"/>
      <c r="GHE29" s="143"/>
      <c r="GHF29" s="144"/>
      <c r="GHG29" s="145"/>
      <c r="GHH29" s="146"/>
      <c r="GHI29" s="147"/>
      <c r="GHJ29" s="148"/>
      <c r="GHK29" s="140"/>
      <c r="GHL29" s="141"/>
      <c r="GHM29" s="142"/>
      <c r="GHN29" s="143"/>
      <c r="GHO29" s="144"/>
      <c r="GHP29" s="145"/>
      <c r="GHQ29" s="146"/>
      <c r="GHR29" s="147"/>
      <c r="GHS29" s="148"/>
      <c r="GHT29" s="140"/>
      <c r="GHU29" s="141"/>
      <c r="GHV29" s="142"/>
      <c r="GHW29" s="143"/>
      <c r="GHX29" s="144"/>
      <c r="GHY29" s="145"/>
      <c r="GHZ29" s="146"/>
      <c r="GIA29" s="147"/>
      <c r="GIB29" s="148"/>
      <c r="GIC29" s="140"/>
      <c r="GID29" s="141"/>
      <c r="GIE29" s="142"/>
      <c r="GIF29" s="143"/>
      <c r="GIG29" s="144"/>
      <c r="GIH29" s="145"/>
      <c r="GII29" s="146"/>
      <c r="GIJ29" s="147"/>
      <c r="GIK29" s="148"/>
      <c r="GIL29" s="140"/>
      <c r="GIM29" s="141"/>
      <c r="GIN29" s="142"/>
      <c r="GIO29" s="143"/>
      <c r="GIP29" s="144"/>
      <c r="GIQ29" s="145"/>
      <c r="GIR29" s="146"/>
      <c r="GIS29" s="147"/>
      <c r="GIT29" s="148"/>
      <c r="GIU29" s="140"/>
      <c r="GIV29" s="141"/>
      <c r="GIW29" s="142"/>
      <c r="GIX29" s="143"/>
      <c r="GIY29" s="144"/>
      <c r="GIZ29" s="145"/>
      <c r="GJA29" s="146"/>
      <c r="GJB29" s="147"/>
      <c r="GJC29" s="148"/>
      <c r="GJD29" s="140"/>
      <c r="GJE29" s="141"/>
      <c r="GJF29" s="142"/>
      <c r="GJG29" s="143"/>
      <c r="GJH29" s="144"/>
      <c r="GJI29" s="145"/>
      <c r="GJJ29" s="146"/>
      <c r="GJK29" s="147"/>
      <c r="GJL29" s="148"/>
      <c r="GJM29" s="140"/>
      <c r="GJN29" s="141"/>
      <c r="GJO29" s="142"/>
      <c r="GJP29" s="143"/>
      <c r="GJQ29" s="144"/>
      <c r="GJR29" s="145"/>
      <c r="GJS29" s="146"/>
      <c r="GJT29" s="147"/>
      <c r="GJU29" s="148"/>
      <c r="GJV29" s="140"/>
      <c r="GJW29" s="141"/>
      <c r="GJX29" s="142"/>
      <c r="GJY29" s="143"/>
      <c r="GJZ29" s="144"/>
      <c r="GKA29" s="145"/>
      <c r="GKB29" s="146"/>
      <c r="GKC29" s="147"/>
      <c r="GKD29" s="148"/>
      <c r="GKE29" s="140"/>
      <c r="GKF29" s="141"/>
      <c r="GKG29" s="142"/>
      <c r="GKH29" s="143"/>
      <c r="GKI29" s="144"/>
      <c r="GKJ29" s="145"/>
      <c r="GKK29" s="146"/>
      <c r="GKL29" s="147"/>
      <c r="GKM29" s="148"/>
      <c r="GKN29" s="140"/>
      <c r="GKO29" s="141"/>
      <c r="GKP29" s="142"/>
      <c r="GKQ29" s="143"/>
      <c r="GKR29" s="144"/>
      <c r="GKS29" s="145"/>
      <c r="GKT29" s="146"/>
      <c r="GKU29" s="147"/>
      <c r="GKV29" s="148"/>
      <c r="GKW29" s="140"/>
      <c r="GKX29" s="141"/>
      <c r="GKY29" s="142"/>
      <c r="GKZ29" s="143"/>
      <c r="GLA29" s="144"/>
      <c r="GLB29" s="145"/>
      <c r="GLC29" s="146"/>
      <c r="GLD29" s="147"/>
      <c r="GLE29" s="148"/>
      <c r="GLF29" s="140"/>
      <c r="GLG29" s="141"/>
      <c r="GLH29" s="142"/>
      <c r="GLI29" s="143"/>
      <c r="GLJ29" s="144"/>
      <c r="GLK29" s="145"/>
      <c r="GLL29" s="146"/>
      <c r="GLM29" s="147"/>
      <c r="GLN29" s="148"/>
      <c r="GLO29" s="140"/>
      <c r="GLP29" s="141"/>
      <c r="GLQ29" s="142"/>
      <c r="GLR29" s="143"/>
      <c r="GLS29" s="144"/>
      <c r="GLT29" s="145"/>
      <c r="GLU29" s="146"/>
      <c r="GLV29" s="147"/>
      <c r="GLW29" s="148"/>
      <c r="GLX29" s="140"/>
      <c r="GLY29" s="141"/>
      <c r="GLZ29" s="142"/>
      <c r="GMA29" s="143"/>
      <c r="GMB29" s="144"/>
      <c r="GMC29" s="145"/>
      <c r="GMD29" s="146"/>
      <c r="GME29" s="147"/>
      <c r="GMF29" s="148"/>
      <c r="GMG29" s="140"/>
      <c r="GMH29" s="141"/>
      <c r="GMI29" s="142"/>
      <c r="GMJ29" s="143"/>
      <c r="GMK29" s="144"/>
      <c r="GML29" s="145"/>
      <c r="GMM29" s="146"/>
      <c r="GMN29" s="147"/>
      <c r="GMO29" s="148"/>
      <c r="GMP29" s="140"/>
      <c r="GMQ29" s="141"/>
      <c r="GMR29" s="142"/>
      <c r="GMS29" s="143"/>
      <c r="GMT29" s="144"/>
      <c r="GMU29" s="145"/>
      <c r="GMV29" s="146"/>
      <c r="GMW29" s="147"/>
      <c r="GMX29" s="148"/>
      <c r="GMY29" s="140"/>
      <c r="GMZ29" s="141"/>
      <c r="GNA29" s="142"/>
      <c r="GNB29" s="143"/>
      <c r="GNC29" s="144"/>
      <c r="GND29" s="145"/>
      <c r="GNE29" s="146"/>
      <c r="GNF29" s="147"/>
      <c r="GNG29" s="148"/>
      <c r="GNH29" s="140"/>
      <c r="GNI29" s="141"/>
      <c r="GNJ29" s="142"/>
      <c r="GNK29" s="143"/>
      <c r="GNL29" s="144"/>
      <c r="GNM29" s="145"/>
      <c r="GNN29" s="146"/>
      <c r="GNO29" s="147"/>
      <c r="GNP29" s="148"/>
      <c r="GNQ29" s="140"/>
      <c r="GNR29" s="141"/>
      <c r="GNS29" s="142"/>
      <c r="GNT29" s="143"/>
      <c r="GNU29" s="144"/>
      <c r="GNV29" s="145"/>
      <c r="GNW29" s="146"/>
      <c r="GNX29" s="147"/>
      <c r="GNY29" s="148"/>
      <c r="GNZ29" s="140"/>
      <c r="GOA29" s="141"/>
      <c r="GOB29" s="142"/>
      <c r="GOC29" s="143"/>
      <c r="GOD29" s="144"/>
      <c r="GOE29" s="145"/>
      <c r="GOF29" s="146"/>
      <c r="GOG29" s="147"/>
      <c r="GOH29" s="148"/>
      <c r="GOI29" s="140"/>
      <c r="GOJ29" s="141"/>
      <c r="GOK29" s="142"/>
      <c r="GOL29" s="143"/>
      <c r="GOM29" s="144"/>
      <c r="GON29" s="145"/>
      <c r="GOO29" s="146"/>
      <c r="GOP29" s="147"/>
      <c r="GOQ29" s="148"/>
      <c r="GOR29" s="140"/>
      <c r="GOS29" s="141"/>
      <c r="GOT29" s="142"/>
      <c r="GOU29" s="143"/>
      <c r="GOV29" s="144"/>
      <c r="GOW29" s="145"/>
      <c r="GOX29" s="146"/>
      <c r="GOY29" s="147"/>
      <c r="GOZ29" s="148"/>
      <c r="GPA29" s="140"/>
      <c r="GPB29" s="141"/>
      <c r="GPC29" s="142"/>
      <c r="GPD29" s="143"/>
      <c r="GPE29" s="144"/>
      <c r="GPF29" s="145"/>
      <c r="GPG29" s="146"/>
      <c r="GPH29" s="147"/>
      <c r="GPI29" s="148"/>
      <c r="GPJ29" s="140"/>
      <c r="GPK29" s="141"/>
      <c r="GPL29" s="142"/>
      <c r="GPM29" s="143"/>
      <c r="GPN29" s="144"/>
      <c r="GPO29" s="145"/>
      <c r="GPP29" s="146"/>
      <c r="GPQ29" s="147"/>
      <c r="GPR29" s="148"/>
      <c r="GPS29" s="140"/>
      <c r="GPT29" s="141"/>
      <c r="GPU29" s="142"/>
      <c r="GPV29" s="143"/>
      <c r="GPW29" s="144"/>
      <c r="GPX29" s="145"/>
      <c r="GPY29" s="146"/>
      <c r="GPZ29" s="147"/>
      <c r="GQA29" s="148"/>
      <c r="GQB29" s="140"/>
      <c r="GQC29" s="141"/>
      <c r="GQD29" s="142"/>
      <c r="GQE29" s="143"/>
      <c r="GQF29" s="144"/>
      <c r="GQG29" s="145"/>
      <c r="GQH29" s="146"/>
      <c r="GQI29" s="147"/>
      <c r="GQJ29" s="148"/>
      <c r="GQK29" s="140"/>
      <c r="GQL29" s="141"/>
      <c r="GQM29" s="142"/>
      <c r="GQN29" s="143"/>
      <c r="GQO29" s="144"/>
      <c r="GQP29" s="145"/>
      <c r="GQQ29" s="146"/>
      <c r="GQR29" s="147"/>
      <c r="GQS29" s="148"/>
      <c r="GQT29" s="140"/>
      <c r="GQU29" s="141"/>
      <c r="GQV29" s="142"/>
      <c r="GQW29" s="143"/>
      <c r="GQX29" s="144"/>
      <c r="GQY29" s="145"/>
      <c r="GQZ29" s="146"/>
      <c r="GRA29" s="147"/>
      <c r="GRB29" s="148"/>
      <c r="GRC29" s="140"/>
      <c r="GRD29" s="141"/>
      <c r="GRE29" s="142"/>
      <c r="GRF29" s="143"/>
      <c r="GRG29" s="144"/>
      <c r="GRH29" s="145"/>
      <c r="GRI29" s="146"/>
      <c r="GRJ29" s="147"/>
      <c r="GRK29" s="148"/>
      <c r="GRL29" s="140"/>
      <c r="GRM29" s="141"/>
      <c r="GRN29" s="142"/>
      <c r="GRO29" s="143"/>
      <c r="GRP29" s="144"/>
      <c r="GRQ29" s="145"/>
      <c r="GRR29" s="146"/>
      <c r="GRS29" s="147"/>
      <c r="GRT29" s="148"/>
      <c r="GRU29" s="140"/>
      <c r="GRV29" s="141"/>
      <c r="GRW29" s="142"/>
      <c r="GRX29" s="143"/>
      <c r="GRY29" s="144"/>
      <c r="GRZ29" s="145"/>
      <c r="GSA29" s="146"/>
      <c r="GSB29" s="147"/>
      <c r="GSC29" s="148"/>
      <c r="GSD29" s="140"/>
      <c r="GSE29" s="141"/>
      <c r="GSF29" s="142"/>
      <c r="GSG29" s="143"/>
      <c r="GSH29" s="144"/>
      <c r="GSI29" s="145"/>
      <c r="GSJ29" s="146"/>
      <c r="GSK29" s="147"/>
      <c r="GSL29" s="148"/>
      <c r="GSM29" s="140"/>
      <c r="GSN29" s="141"/>
      <c r="GSO29" s="142"/>
      <c r="GSP29" s="143"/>
      <c r="GSQ29" s="144"/>
      <c r="GSR29" s="145"/>
      <c r="GSS29" s="146"/>
      <c r="GST29" s="147"/>
      <c r="GSU29" s="148"/>
      <c r="GSV29" s="140"/>
      <c r="GSW29" s="141"/>
      <c r="GSX29" s="142"/>
      <c r="GSY29" s="143"/>
      <c r="GSZ29" s="144"/>
      <c r="GTA29" s="145"/>
      <c r="GTB29" s="146"/>
      <c r="GTC29" s="147"/>
      <c r="GTD29" s="148"/>
      <c r="GTE29" s="140"/>
      <c r="GTF29" s="141"/>
      <c r="GTG29" s="142"/>
      <c r="GTH29" s="143"/>
      <c r="GTI29" s="144"/>
      <c r="GTJ29" s="145"/>
      <c r="GTK29" s="146"/>
      <c r="GTL29" s="147"/>
      <c r="GTM29" s="148"/>
      <c r="GTN29" s="140"/>
      <c r="GTO29" s="141"/>
      <c r="GTP29" s="142"/>
      <c r="GTQ29" s="143"/>
      <c r="GTR29" s="144"/>
      <c r="GTS29" s="145"/>
      <c r="GTT29" s="146"/>
      <c r="GTU29" s="147"/>
      <c r="GTV29" s="148"/>
      <c r="GTW29" s="140"/>
      <c r="GTX29" s="141"/>
      <c r="GTY29" s="142"/>
      <c r="GTZ29" s="143"/>
      <c r="GUA29" s="144"/>
      <c r="GUB29" s="145"/>
      <c r="GUC29" s="146"/>
      <c r="GUD29" s="147"/>
      <c r="GUE29" s="148"/>
      <c r="GUF29" s="140"/>
      <c r="GUG29" s="141"/>
      <c r="GUH29" s="142"/>
      <c r="GUI29" s="143"/>
      <c r="GUJ29" s="144"/>
      <c r="GUK29" s="145"/>
      <c r="GUL29" s="146"/>
      <c r="GUM29" s="147"/>
      <c r="GUN29" s="148"/>
      <c r="GUO29" s="140"/>
      <c r="GUP29" s="141"/>
      <c r="GUQ29" s="142"/>
      <c r="GUR29" s="143"/>
      <c r="GUS29" s="144"/>
      <c r="GUT29" s="145"/>
      <c r="GUU29" s="146"/>
      <c r="GUV29" s="147"/>
      <c r="GUW29" s="148"/>
      <c r="GUX29" s="140"/>
      <c r="GUY29" s="141"/>
      <c r="GUZ29" s="142"/>
      <c r="GVA29" s="143"/>
      <c r="GVB29" s="144"/>
      <c r="GVC29" s="145"/>
      <c r="GVD29" s="146"/>
      <c r="GVE29" s="147"/>
      <c r="GVF29" s="148"/>
      <c r="GVG29" s="140"/>
      <c r="GVH29" s="141"/>
      <c r="GVI29" s="142"/>
      <c r="GVJ29" s="143"/>
      <c r="GVK29" s="144"/>
      <c r="GVL29" s="145"/>
      <c r="GVM29" s="146"/>
      <c r="GVN29" s="147"/>
      <c r="GVO29" s="148"/>
      <c r="GVP29" s="140"/>
      <c r="GVQ29" s="141"/>
      <c r="GVR29" s="142"/>
      <c r="GVS29" s="143"/>
      <c r="GVT29" s="144"/>
      <c r="GVU29" s="145"/>
      <c r="GVV29" s="146"/>
      <c r="GVW29" s="147"/>
      <c r="GVX29" s="148"/>
      <c r="GVY29" s="140"/>
      <c r="GVZ29" s="141"/>
      <c r="GWA29" s="142"/>
      <c r="GWB29" s="143"/>
      <c r="GWC29" s="144"/>
      <c r="GWD29" s="145"/>
      <c r="GWE29" s="146"/>
      <c r="GWF29" s="147"/>
      <c r="GWG29" s="148"/>
      <c r="GWH29" s="140"/>
      <c r="GWI29" s="141"/>
      <c r="GWJ29" s="142"/>
      <c r="GWK29" s="143"/>
      <c r="GWL29" s="144"/>
      <c r="GWM29" s="145"/>
      <c r="GWN29" s="146"/>
      <c r="GWO29" s="147"/>
      <c r="GWP29" s="148"/>
      <c r="GWQ29" s="140"/>
      <c r="GWR29" s="141"/>
      <c r="GWS29" s="142"/>
      <c r="GWT29" s="143"/>
      <c r="GWU29" s="144"/>
      <c r="GWV29" s="145"/>
      <c r="GWW29" s="146"/>
      <c r="GWX29" s="147"/>
      <c r="GWY29" s="148"/>
      <c r="GWZ29" s="140"/>
      <c r="GXA29" s="141"/>
      <c r="GXB29" s="142"/>
      <c r="GXC29" s="143"/>
      <c r="GXD29" s="144"/>
      <c r="GXE29" s="145"/>
      <c r="GXF29" s="146"/>
      <c r="GXG29" s="147"/>
      <c r="GXH29" s="148"/>
      <c r="GXI29" s="140"/>
      <c r="GXJ29" s="141"/>
      <c r="GXK29" s="142"/>
      <c r="GXL29" s="143"/>
      <c r="GXM29" s="144"/>
      <c r="GXN29" s="145"/>
      <c r="GXO29" s="146"/>
      <c r="GXP29" s="147"/>
      <c r="GXQ29" s="148"/>
      <c r="GXR29" s="140"/>
      <c r="GXS29" s="141"/>
      <c r="GXT29" s="142"/>
      <c r="GXU29" s="143"/>
      <c r="GXV29" s="144"/>
      <c r="GXW29" s="145"/>
      <c r="GXX29" s="146"/>
      <c r="GXY29" s="147"/>
      <c r="GXZ29" s="148"/>
      <c r="GYA29" s="140"/>
      <c r="GYB29" s="141"/>
      <c r="GYC29" s="142"/>
      <c r="GYD29" s="143"/>
      <c r="GYE29" s="144"/>
      <c r="GYF29" s="145"/>
      <c r="GYG29" s="146"/>
      <c r="GYH29" s="147"/>
      <c r="GYI29" s="148"/>
      <c r="GYJ29" s="140"/>
      <c r="GYK29" s="141"/>
      <c r="GYL29" s="142"/>
      <c r="GYM29" s="143"/>
      <c r="GYN29" s="144"/>
      <c r="GYO29" s="145"/>
      <c r="GYP29" s="146"/>
      <c r="GYQ29" s="147"/>
      <c r="GYR29" s="148"/>
      <c r="GYS29" s="140"/>
      <c r="GYT29" s="141"/>
      <c r="GYU29" s="142"/>
      <c r="GYV29" s="143"/>
      <c r="GYW29" s="144"/>
      <c r="GYX29" s="145"/>
      <c r="GYY29" s="146"/>
      <c r="GYZ29" s="147"/>
      <c r="GZA29" s="148"/>
      <c r="GZB29" s="140"/>
      <c r="GZC29" s="141"/>
      <c r="GZD29" s="142"/>
      <c r="GZE29" s="143"/>
      <c r="GZF29" s="144"/>
      <c r="GZG29" s="145"/>
      <c r="GZH29" s="146"/>
      <c r="GZI29" s="147"/>
      <c r="GZJ29" s="148"/>
      <c r="GZK29" s="140"/>
      <c r="GZL29" s="141"/>
      <c r="GZM29" s="142"/>
      <c r="GZN29" s="143"/>
      <c r="GZO29" s="144"/>
      <c r="GZP29" s="145"/>
      <c r="GZQ29" s="146"/>
      <c r="GZR29" s="147"/>
      <c r="GZS29" s="148"/>
      <c r="GZT29" s="140"/>
      <c r="GZU29" s="141"/>
      <c r="GZV29" s="142"/>
      <c r="GZW29" s="143"/>
      <c r="GZX29" s="144"/>
      <c r="GZY29" s="145"/>
      <c r="GZZ29" s="146"/>
      <c r="HAA29" s="147"/>
      <c r="HAB29" s="148"/>
      <c r="HAC29" s="140"/>
      <c r="HAD29" s="141"/>
      <c r="HAE29" s="142"/>
      <c r="HAF29" s="143"/>
      <c r="HAG29" s="144"/>
      <c r="HAH29" s="145"/>
      <c r="HAI29" s="146"/>
      <c r="HAJ29" s="147"/>
      <c r="HAK29" s="148"/>
      <c r="HAL29" s="140"/>
      <c r="HAM29" s="141"/>
      <c r="HAN29" s="142"/>
      <c r="HAO29" s="143"/>
      <c r="HAP29" s="144"/>
      <c r="HAQ29" s="145"/>
      <c r="HAR29" s="146"/>
      <c r="HAS29" s="147"/>
      <c r="HAT29" s="148"/>
      <c r="HAU29" s="140"/>
      <c r="HAV29" s="141"/>
      <c r="HAW29" s="142"/>
      <c r="HAX29" s="143"/>
      <c r="HAY29" s="144"/>
      <c r="HAZ29" s="145"/>
      <c r="HBA29" s="146"/>
      <c r="HBB29" s="147"/>
      <c r="HBC29" s="148"/>
      <c r="HBD29" s="140"/>
      <c r="HBE29" s="141"/>
      <c r="HBF29" s="142"/>
      <c r="HBG29" s="143"/>
      <c r="HBH29" s="144"/>
      <c r="HBI29" s="145"/>
      <c r="HBJ29" s="146"/>
      <c r="HBK29" s="147"/>
      <c r="HBL29" s="148"/>
      <c r="HBM29" s="140"/>
      <c r="HBN29" s="141"/>
      <c r="HBO29" s="142"/>
      <c r="HBP29" s="143"/>
      <c r="HBQ29" s="144"/>
      <c r="HBR29" s="145"/>
      <c r="HBS29" s="146"/>
      <c r="HBT29" s="147"/>
      <c r="HBU29" s="148"/>
      <c r="HBV29" s="140"/>
      <c r="HBW29" s="141"/>
      <c r="HBX29" s="142"/>
      <c r="HBY29" s="143"/>
      <c r="HBZ29" s="144"/>
      <c r="HCA29" s="145"/>
      <c r="HCB29" s="146"/>
      <c r="HCC29" s="147"/>
      <c r="HCD29" s="148"/>
      <c r="HCE29" s="140"/>
      <c r="HCF29" s="141"/>
      <c r="HCG29" s="142"/>
      <c r="HCH29" s="143"/>
      <c r="HCI29" s="144"/>
      <c r="HCJ29" s="145"/>
      <c r="HCK29" s="146"/>
      <c r="HCL29" s="147"/>
      <c r="HCM29" s="148"/>
      <c r="HCN29" s="140"/>
      <c r="HCO29" s="141"/>
      <c r="HCP29" s="142"/>
      <c r="HCQ29" s="143"/>
      <c r="HCR29" s="144"/>
      <c r="HCS29" s="145"/>
      <c r="HCT29" s="146"/>
      <c r="HCU29" s="147"/>
      <c r="HCV29" s="148"/>
      <c r="HCW29" s="140"/>
      <c r="HCX29" s="141"/>
      <c r="HCY29" s="142"/>
      <c r="HCZ29" s="143"/>
      <c r="HDA29" s="144"/>
      <c r="HDB29" s="145"/>
      <c r="HDC29" s="146"/>
      <c r="HDD29" s="147"/>
      <c r="HDE29" s="148"/>
      <c r="HDF29" s="140"/>
      <c r="HDG29" s="141"/>
      <c r="HDH29" s="142"/>
      <c r="HDI29" s="143"/>
      <c r="HDJ29" s="144"/>
      <c r="HDK29" s="145"/>
      <c r="HDL29" s="146"/>
      <c r="HDM29" s="147"/>
      <c r="HDN29" s="148"/>
      <c r="HDO29" s="140"/>
      <c r="HDP29" s="141"/>
      <c r="HDQ29" s="142"/>
      <c r="HDR29" s="143"/>
      <c r="HDS29" s="144"/>
      <c r="HDT29" s="145"/>
      <c r="HDU29" s="146"/>
      <c r="HDV29" s="147"/>
      <c r="HDW29" s="148"/>
      <c r="HDX29" s="140"/>
      <c r="HDY29" s="141"/>
      <c r="HDZ29" s="142"/>
      <c r="HEA29" s="143"/>
      <c r="HEB29" s="144"/>
      <c r="HEC29" s="145"/>
      <c r="HED29" s="146"/>
      <c r="HEE29" s="147"/>
      <c r="HEF29" s="148"/>
      <c r="HEG29" s="140"/>
      <c r="HEH29" s="141"/>
      <c r="HEI29" s="142"/>
      <c r="HEJ29" s="143"/>
      <c r="HEK29" s="144"/>
      <c r="HEL29" s="145"/>
      <c r="HEM29" s="146"/>
      <c r="HEN29" s="147"/>
      <c r="HEO29" s="148"/>
      <c r="HEP29" s="140"/>
      <c r="HEQ29" s="141"/>
      <c r="HER29" s="142"/>
      <c r="HES29" s="143"/>
      <c r="HET29" s="144"/>
      <c r="HEU29" s="145"/>
      <c r="HEV29" s="146"/>
      <c r="HEW29" s="147"/>
      <c r="HEX29" s="148"/>
      <c r="HEY29" s="140"/>
      <c r="HEZ29" s="141"/>
      <c r="HFA29" s="142"/>
      <c r="HFB29" s="143"/>
      <c r="HFC29" s="144"/>
      <c r="HFD29" s="145"/>
      <c r="HFE29" s="146"/>
      <c r="HFF29" s="147"/>
      <c r="HFG29" s="148"/>
      <c r="HFH29" s="140"/>
      <c r="HFI29" s="141"/>
      <c r="HFJ29" s="142"/>
      <c r="HFK29" s="143"/>
      <c r="HFL29" s="144"/>
      <c r="HFM29" s="145"/>
      <c r="HFN29" s="146"/>
      <c r="HFO29" s="147"/>
      <c r="HFP29" s="148"/>
      <c r="HFQ29" s="140"/>
      <c r="HFR29" s="141"/>
      <c r="HFS29" s="142"/>
      <c r="HFT29" s="143"/>
      <c r="HFU29" s="144"/>
      <c r="HFV29" s="145"/>
      <c r="HFW29" s="146"/>
      <c r="HFX29" s="147"/>
      <c r="HFY29" s="148"/>
      <c r="HFZ29" s="140"/>
      <c r="HGA29" s="141"/>
      <c r="HGB29" s="142"/>
      <c r="HGC29" s="143"/>
      <c r="HGD29" s="144"/>
      <c r="HGE29" s="145"/>
      <c r="HGF29" s="146"/>
      <c r="HGG29" s="147"/>
      <c r="HGH29" s="148"/>
      <c r="HGI29" s="140"/>
      <c r="HGJ29" s="141"/>
      <c r="HGK29" s="142"/>
      <c r="HGL29" s="143"/>
      <c r="HGM29" s="144"/>
      <c r="HGN29" s="145"/>
      <c r="HGO29" s="146"/>
      <c r="HGP29" s="147"/>
      <c r="HGQ29" s="148"/>
      <c r="HGR29" s="140"/>
      <c r="HGS29" s="141"/>
      <c r="HGT29" s="142"/>
      <c r="HGU29" s="143"/>
      <c r="HGV29" s="144"/>
      <c r="HGW29" s="145"/>
      <c r="HGX29" s="146"/>
      <c r="HGY29" s="147"/>
      <c r="HGZ29" s="148"/>
      <c r="HHA29" s="140"/>
      <c r="HHB29" s="141"/>
      <c r="HHC29" s="142"/>
      <c r="HHD29" s="143"/>
      <c r="HHE29" s="144"/>
      <c r="HHF29" s="145"/>
      <c r="HHG29" s="146"/>
      <c r="HHH29" s="147"/>
      <c r="HHI29" s="148"/>
      <c r="HHJ29" s="140"/>
      <c r="HHK29" s="141"/>
      <c r="HHL29" s="142"/>
      <c r="HHM29" s="143"/>
      <c r="HHN29" s="144"/>
      <c r="HHO29" s="145"/>
      <c r="HHP29" s="146"/>
      <c r="HHQ29" s="147"/>
      <c r="HHR29" s="148"/>
      <c r="HHS29" s="140"/>
      <c r="HHT29" s="141"/>
      <c r="HHU29" s="142"/>
      <c r="HHV29" s="143"/>
      <c r="HHW29" s="144"/>
      <c r="HHX29" s="145"/>
      <c r="HHY29" s="146"/>
      <c r="HHZ29" s="147"/>
      <c r="HIA29" s="148"/>
      <c r="HIB29" s="140"/>
      <c r="HIC29" s="141"/>
      <c r="HID29" s="142"/>
      <c r="HIE29" s="143"/>
      <c r="HIF29" s="144"/>
      <c r="HIG29" s="145"/>
      <c r="HIH29" s="146"/>
      <c r="HII29" s="147"/>
      <c r="HIJ29" s="148"/>
      <c r="HIK29" s="140"/>
      <c r="HIL29" s="141"/>
      <c r="HIM29" s="142"/>
      <c r="HIN29" s="143"/>
      <c r="HIO29" s="144"/>
      <c r="HIP29" s="145"/>
      <c r="HIQ29" s="146"/>
      <c r="HIR29" s="147"/>
      <c r="HIS29" s="148"/>
      <c r="HIT29" s="140"/>
      <c r="HIU29" s="141"/>
      <c r="HIV29" s="142"/>
      <c r="HIW29" s="143"/>
      <c r="HIX29" s="144"/>
      <c r="HIY29" s="145"/>
      <c r="HIZ29" s="146"/>
      <c r="HJA29" s="147"/>
      <c r="HJB29" s="148"/>
      <c r="HJC29" s="140"/>
      <c r="HJD29" s="141"/>
      <c r="HJE29" s="142"/>
      <c r="HJF29" s="143"/>
      <c r="HJG29" s="144"/>
      <c r="HJH29" s="145"/>
      <c r="HJI29" s="146"/>
      <c r="HJJ29" s="147"/>
      <c r="HJK29" s="148"/>
      <c r="HJL29" s="140"/>
      <c r="HJM29" s="141"/>
      <c r="HJN29" s="142"/>
      <c r="HJO29" s="143"/>
      <c r="HJP29" s="144"/>
      <c r="HJQ29" s="145"/>
      <c r="HJR29" s="146"/>
      <c r="HJS29" s="147"/>
      <c r="HJT29" s="148"/>
      <c r="HJU29" s="140"/>
      <c r="HJV29" s="141"/>
      <c r="HJW29" s="142"/>
      <c r="HJX29" s="143"/>
      <c r="HJY29" s="144"/>
      <c r="HJZ29" s="145"/>
      <c r="HKA29" s="146"/>
      <c r="HKB29" s="147"/>
      <c r="HKC29" s="148"/>
      <c r="HKD29" s="140"/>
      <c r="HKE29" s="141"/>
      <c r="HKF29" s="142"/>
      <c r="HKG29" s="143"/>
      <c r="HKH29" s="144"/>
      <c r="HKI29" s="145"/>
      <c r="HKJ29" s="146"/>
      <c r="HKK29" s="147"/>
      <c r="HKL29" s="148"/>
      <c r="HKM29" s="140"/>
      <c r="HKN29" s="141"/>
      <c r="HKO29" s="142"/>
      <c r="HKP29" s="143"/>
      <c r="HKQ29" s="144"/>
      <c r="HKR29" s="145"/>
      <c r="HKS29" s="146"/>
      <c r="HKT29" s="147"/>
      <c r="HKU29" s="148"/>
      <c r="HKV29" s="140"/>
      <c r="HKW29" s="141"/>
      <c r="HKX29" s="142"/>
      <c r="HKY29" s="143"/>
      <c r="HKZ29" s="144"/>
      <c r="HLA29" s="145"/>
      <c r="HLB29" s="146"/>
      <c r="HLC29" s="147"/>
      <c r="HLD29" s="148"/>
      <c r="HLE29" s="140"/>
      <c r="HLF29" s="141"/>
      <c r="HLG29" s="142"/>
      <c r="HLH29" s="143"/>
      <c r="HLI29" s="144"/>
      <c r="HLJ29" s="145"/>
      <c r="HLK29" s="146"/>
      <c r="HLL29" s="147"/>
      <c r="HLM29" s="148"/>
      <c r="HLN29" s="140"/>
      <c r="HLO29" s="141"/>
      <c r="HLP29" s="142"/>
      <c r="HLQ29" s="143"/>
      <c r="HLR29" s="144"/>
      <c r="HLS29" s="145"/>
      <c r="HLT29" s="146"/>
      <c r="HLU29" s="147"/>
      <c r="HLV29" s="148"/>
      <c r="HLW29" s="140"/>
      <c r="HLX29" s="141"/>
      <c r="HLY29" s="142"/>
      <c r="HLZ29" s="143"/>
      <c r="HMA29" s="144"/>
      <c r="HMB29" s="145"/>
      <c r="HMC29" s="146"/>
      <c r="HMD29" s="147"/>
      <c r="HME29" s="148"/>
      <c r="HMF29" s="140"/>
      <c r="HMG29" s="141"/>
      <c r="HMH29" s="142"/>
      <c r="HMI29" s="143"/>
      <c r="HMJ29" s="144"/>
      <c r="HMK29" s="145"/>
      <c r="HML29" s="146"/>
      <c r="HMM29" s="147"/>
      <c r="HMN29" s="148"/>
      <c r="HMO29" s="140"/>
      <c r="HMP29" s="141"/>
      <c r="HMQ29" s="142"/>
      <c r="HMR29" s="143"/>
      <c r="HMS29" s="144"/>
      <c r="HMT29" s="145"/>
      <c r="HMU29" s="146"/>
      <c r="HMV29" s="147"/>
      <c r="HMW29" s="148"/>
      <c r="HMX29" s="140"/>
      <c r="HMY29" s="141"/>
      <c r="HMZ29" s="142"/>
      <c r="HNA29" s="143"/>
      <c r="HNB29" s="144"/>
      <c r="HNC29" s="145"/>
      <c r="HND29" s="146"/>
      <c r="HNE29" s="147"/>
      <c r="HNF29" s="148"/>
      <c r="HNG29" s="140"/>
      <c r="HNH29" s="141"/>
      <c r="HNI29" s="142"/>
      <c r="HNJ29" s="143"/>
      <c r="HNK29" s="144"/>
      <c r="HNL29" s="145"/>
      <c r="HNM29" s="146"/>
      <c r="HNN29" s="147"/>
      <c r="HNO29" s="148"/>
      <c r="HNP29" s="140"/>
      <c r="HNQ29" s="141"/>
      <c r="HNR29" s="142"/>
      <c r="HNS29" s="143"/>
      <c r="HNT29" s="144"/>
      <c r="HNU29" s="145"/>
      <c r="HNV29" s="146"/>
      <c r="HNW29" s="147"/>
      <c r="HNX29" s="148"/>
      <c r="HNY29" s="140"/>
      <c r="HNZ29" s="141"/>
      <c r="HOA29" s="142"/>
      <c r="HOB29" s="143"/>
      <c r="HOC29" s="144"/>
      <c r="HOD29" s="145"/>
      <c r="HOE29" s="146"/>
      <c r="HOF29" s="147"/>
      <c r="HOG29" s="148"/>
      <c r="HOH29" s="140"/>
      <c r="HOI29" s="141"/>
      <c r="HOJ29" s="142"/>
      <c r="HOK29" s="143"/>
      <c r="HOL29" s="144"/>
      <c r="HOM29" s="145"/>
      <c r="HON29" s="146"/>
      <c r="HOO29" s="147"/>
      <c r="HOP29" s="148"/>
      <c r="HOQ29" s="140"/>
      <c r="HOR29" s="141"/>
      <c r="HOS29" s="142"/>
      <c r="HOT29" s="143"/>
      <c r="HOU29" s="144"/>
      <c r="HOV29" s="145"/>
      <c r="HOW29" s="146"/>
      <c r="HOX29" s="147"/>
      <c r="HOY29" s="148"/>
      <c r="HOZ29" s="140"/>
      <c r="HPA29" s="141"/>
      <c r="HPB29" s="142"/>
      <c r="HPC29" s="143"/>
      <c r="HPD29" s="144"/>
      <c r="HPE29" s="145"/>
      <c r="HPF29" s="146"/>
      <c r="HPG29" s="147"/>
      <c r="HPH29" s="148"/>
      <c r="HPI29" s="140"/>
      <c r="HPJ29" s="141"/>
      <c r="HPK29" s="142"/>
      <c r="HPL29" s="143"/>
      <c r="HPM29" s="144"/>
      <c r="HPN29" s="145"/>
      <c r="HPO29" s="146"/>
      <c r="HPP29" s="147"/>
      <c r="HPQ29" s="148"/>
      <c r="HPR29" s="140"/>
      <c r="HPS29" s="141"/>
      <c r="HPT29" s="142"/>
      <c r="HPU29" s="143"/>
      <c r="HPV29" s="144"/>
      <c r="HPW29" s="145"/>
      <c r="HPX29" s="146"/>
      <c r="HPY29" s="147"/>
      <c r="HPZ29" s="148"/>
      <c r="HQA29" s="140"/>
      <c r="HQB29" s="141"/>
      <c r="HQC29" s="142"/>
      <c r="HQD29" s="143"/>
      <c r="HQE29" s="144"/>
      <c r="HQF29" s="145"/>
      <c r="HQG29" s="146"/>
      <c r="HQH29" s="147"/>
      <c r="HQI29" s="148"/>
      <c r="HQJ29" s="140"/>
      <c r="HQK29" s="141"/>
      <c r="HQL29" s="142"/>
      <c r="HQM29" s="143"/>
      <c r="HQN29" s="144"/>
      <c r="HQO29" s="145"/>
      <c r="HQP29" s="146"/>
      <c r="HQQ29" s="147"/>
      <c r="HQR29" s="148"/>
      <c r="HQS29" s="140"/>
      <c r="HQT29" s="141"/>
      <c r="HQU29" s="142"/>
      <c r="HQV29" s="143"/>
      <c r="HQW29" s="144"/>
      <c r="HQX29" s="145"/>
      <c r="HQY29" s="146"/>
      <c r="HQZ29" s="147"/>
      <c r="HRA29" s="148"/>
      <c r="HRB29" s="140"/>
      <c r="HRC29" s="141"/>
      <c r="HRD29" s="142"/>
      <c r="HRE29" s="143"/>
      <c r="HRF29" s="144"/>
      <c r="HRG29" s="145"/>
      <c r="HRH29" s="146"/>
      <c r="HRI29" s="147"/>
      <c r="HRJ29" s="148"/>
      <c r="HRK29" s="140"/>
      <c r="HRL29" s="141"/>
      <c r="HRM29" s="142"/>
      <c r="HRN29" s="143"/>
      <c r="HRO29" s="144"/>
      <c r="HRP29" s="145"/>
      <c r="HRQ29" s="146"/>
      <c r="HRR29" s="147"/>
      <c r="HRS29" s="148"/>
      <c r="HRT29" s="140"/>
      <c r="HRU29" s="141"/>
      <c r="HRV29" s="142"/>
      <c r="HRW29" s="143"/>
      <c r="HRX29" s="144"/>
      <c r="HRY29" s="145"/>
      <c r="HRZ29" s="146"/>
      <c r="HSA29" s="147"/>
      <c r="HSB29" s="148"/>
      <c r="HSC29" s="140"/>
      <c r="HSD29" s="141"/>
      <c r="HSE29" s="142"/>
      <c r="HSF29" s="143"/>
      <c r="HSG29" s="144"/>
      <c r="HSH29" s="145"/>
      <c r="HSI29" s="146"/>
      <c r="HSJ29" s="147"/>
      <c r="HSK29" s="148"/>
      <c r="HSL29" s="140"/>
      <c r="HSM29" s="141"/>
      <c r="HSN29" s="142"/>
      <c r="HSO29" s="143"/>
      <c r="HSP29" s="144"/>
      <c r="HSQ29" s="145"/>
      <c r="HSR29" s="146"/>
      <c r="HSS29" s="147"/>
      <c r="HST29" s="148"/>
      <c r="HSU29" s="140"/>
      <c r="HSV29" s="141"/>
      <c r="HSW29" s="142"/>
      <c r="HSX29" s="143"/>
      <c r="HSY29" s="144"/>
      <c r="HSZ29" s="145"/>
      <c r="HTA29" s="146"/>
      <c r="HTB29" s="147"/>
      <c r="HTC29" s="148"/>
      <c r="HTD29" s="140"/>
      <c r="HTE29" s="141"/>
      <c r="HTF29" s="142"/>
      <c r="HTG29" s="143"/>
      <c r="HTH29" s="144"/>
      <c r="HTI29" s="145"/>
      <c r="HTJ29" s="146"/>
      <c r="HTK29" s="147"/>
      <c r="HTL29" s="148"/>
      <c r="HTM29" s="140"/>
      <c r="HTN29" s="141"/>
      <c r="HTO29" s="142"/>
      <c r="HTP29" s="143"/>
      <c r="HTQ29" s="144"/>
      <c r="HTR29" s="145"/>
      <c r="HTS29" s="146"/>
      <c r="HTT29" s="147"/>
      <c r="HTU29" s="148"/>
      <c r="HTV29" s="140"/>
      <c r="HTW29" s="141"/>
      <c r="HTX29" s="142"/>
      <c r="HTY29" s="143"/>
      <c r="HTZ29" s="144"/>
      <c r="HUA29" s="145"/>
      <c r="HUB29" s="146"/>
      <c r="HUC29" s="147"/>
      <c r="HUD29" s="148"/>
      <c r="HUE29" s="140"/>
      <c r="HUF29" s="141"/>
      <c r="HUG29" s="142"/>
      <c r="HUH29" s="143"/>
      <c r="HUI29" s="144"/>
      <c r="HUJ29" s="145"/>
      <c r="HUK29" s="146"/>
      <c r="HUL29" s="147"/>
      <c r="HUM29" s="148"/>
      <c r="HUN29" s="140"/>
      <c r="HUO29" s="141"/>
      <c r="HUP29" s="142"/>
      <c r="HUQ29" s="143"/>
      <c r="HUR29" s="144"/>
      <c r="HUS29" s="145"/>
      <c r="HUT29" s="146"/>
      <c r="HUU29" s="147"/>
      <c r="HUV29" s="148"/>
      <c r="HUW29" s="140"/>
      <c r="HUX29" s="141"/>
      <c r="HUY29" s="142"/>
      <c r="HUZ29" s="143"/>
      <c r="HVA29" s="144"/>
      <c r="HVB29" s="145"/>
      <c r="HVC29" s="146"/>
      <c r="HVD29" s="147"/>
      <c r="HVE29" s="148"/>
      <c r="HVF29" s="140"/>
      <c r="HVG29" s="141"/>
      <c r="HVH29" s="142"/>
      <c r="HVI29" s="143"/>
      <c r="HVJ29" s="144"/>
      <c r="HVK29" s="145"/>
      <c r="HVL29" s="146"/>
      <c r="HVM29" s="147"/>
      <c r="HVN29" s="148"/>
      <c r="HVO29" s="140"/>
      <c r="HVP29" s="141"/>
      <c r="HVQ29" s="142"/>
      <c r="HVR29" s="143"/>
      <c r="HVS29" s="144"/>
      <c r="HVT29" s="145"/>
      <c r="HVU29" s="146"/>
      <c r="HVV29" s="147"/>
      <c r="HVW29" s="148"/>
      <c r="HVX29" s="140"/>
      <c r="HVY29" s="141"/>
      <c r="HVZ29" s="142"/>
      <c r="HWA29" s="143"/>
      <c r="HWB29" s="144"/>
      <c r="HWC29" s="145"/>
      <c r="HWD29" s="146"/>
      <c r="HWE29" s="147"/>
      <c r="HWF29" s="148"/>
      <c r="HWG29" s="140"/>
      <c r="HWH29" s="141"/>
      <c r="HWI29" s="142"/>
      <c r="HWJ29" s="143"/>
      <c r="HWK29" s="144"/>
      <c r="HWL29" s="145"/>
      <c r="HWM29" s="146"/>
      <c r="HWN29" s="147"/>
      <c r="HWO29" s="148"/>
      <c r="HWP29" s="140"/>
      <c r="HWQ29" s="141"/>
      <c r="HWR29" s="142"/>
      <c r="HWS29" s="143"/>
      <c r="HWT29" s="144"/>
      <c r="HWU29" s="145"/>
      <c r="HWV29" s="146"/>
      <c r="HWW29" s="147"/>
      <c r="HWX29" s="148"/>
      <c r="HWY29" s="140"/>
      <c r="HWZ29" s="141"/>
      <c r="HXA29" s="142"/>
      <c r="HXB29" s="143"/>
      <c r="HXC29" s="144"/>
      <c r="HXD29" s="145"/>
      <c r="HXE29" s="146"/>
      <c r="HXF29" s="147"/>
      <c r="HXG29" s="148"/>
      <c r="HXH29" s="140"/>
      <c r="HXI29" s="141"/>
      <c r="HXJ29" s="142"/>
      <c r="HXK29" s="143"/>
      <c r="HXL29" s="144"/>
      <c r="HXM29" s="145"/>
      <c r="HXN29" s="146"/>
      <c r="HXO29" s="147"/>
      <c r="HXP29" s="148"/>
      <c r="HXQ29" s="140"/>
      <c r="HXR29" s="141"/>
      <c r="HXS29" s="142"/>
      <c r="HXT29" s="143"/>
      <c r="HXU29" s="144"/>
      <c r="HXV29" s="145"/>
      <c r="HXW29" s="146"/>
      <c r="HXX29" s="147"/>
      <c r="HXY29" s="148"/>
      <c r="HXZ29" s="140"/>
      <c r="HYA29" s="141"/>
      <c r="HYB29" s="142"/>
      <c r="HYC29" s="143"/>
      <c r="HYD29" s="144"/>
      <c r="HYE29" s="145"/>
      <c r="HYF29" s="146"/>
      <c r="HYG29" s="147"/>
      <c r="HYH29" s="148"/>
      <c r="HYI29" s="140"/>
      <c r="HYJ29" s="141"/>
      <c r="HYK29" s="142"/>
      <c r="HYL29" s="143"/>
      <c r="HYM29" s="144"/>
      <c r="HYN29" s="145"/>
      <c r="HYO29" s="146"/>
      <c r="HYP29" s="147"/>
      <c r="HYQ29" s="148"/>
      <c r="HYR29" s="140"/>
      <c r="HYS29" s="141"/>
      <c r="HYT29" s="142"/>
      <c r="HYU29" s="143"/>
      <c r="HYV29" s="144"/>
      <c r="HYW29" s="145"/>
      <c r="HYX29" s="146"/>
      <c r="HYY29" s="147"/>
      <c r="HYZ29" s="148"/>
      <c r="HZA29" s="140"/>
      <c r="HZB29" s="141"/>
      <c r="HZC29" s="142"/>
      <c r="HZD29" s="143"/>
      <c r="HZE29" s="144"/>
      <c r="HZF29" s="145"/>
      <c r="HZG29" s="146"/>
      <c r="HZH29" s="147"/>
      <c r="HZI29" s="148"/>
      <c r="HZJ29" s="140"/>
      <c r="HZK29" s="141"/>
      <c r="HZL29" s="142"/>
      <c r="HZM29" s="143"/>
      <c r="HZN29" s="144"/>
      <c r="HZO29" s="145"/>
      <c r="HZP29" s="146"/>
      <c r="HZQ29" s="147"/>
      <c r="HZR29" s="148"/>
      <c r="HZS29" s="140"/>
      <c r="HZT29" s="141"/>
      <c r="HZU29" s="142"/>
      <c r="HZV29" s="143"/>
      <c r="HZW29" s="144"/>
      <c r="HZX29" s="145"/>
      <c r="HZY29" s="146"/>
      <c r="HZZ29" s="147"/>
      <c r="IAA29" s="148"/>
      <c r="IAB29" s="140"/>
      <c r="IAC29" s="141"/>
      <c r="IAD29" s="142"/>
      <c r="IAE29" s="143"/>
      <c r="IAF29" s="144"/>
      <c r="IAG29" s="145"/>
      <c r="IAH29" s="146"/>
      <c r="IAI29" s="147"/>
      <c r="IAJ29" s="148"/>
      <c r="IAK29" s="140"/>
      <c r="IAL29" s="141"/>
      <c r="IAM29" s="142"/>
      <c r="IAN29" s="143"/>
      <c r="IAO29" s="144"/>
      <c r="IAP29" s="145"/>
      <c r="IAQ29" s="146"/>
      <c r="IAR29" s="147"/>
      <c r="IAS29" s="148"/>
      <c r="IAT29" s="140"/>
      <c r="IAU29" s="141"/>
      <c r="IAV29" s="142"/>
      <c r="IAW29" s="143"/>
      <c r="IAX29" s="144"/>
      <c r="IAY29" s="145"/>
      <c r="IAZ29" s="146"/>
      <c r="IBA29" s="147"/>
      <c r="IBB29" s="148"/>
      <c r="IBC29" s="140"/>
      <c r="IBD29" s="141"/>
      <c r="IBE29" s="142"/>
      <c r="IBF29" s="143"/>
      <c r="IBG29" s="144"/>
      <c r="IBH29" s="145"/>
      <c r="IBI29" s="146"/>
      <c r="IBJ29" s="147"/>
      <c r="IBK29" s="148"/>
      <c r="IBL29" s="140"/>
      <c r="IBM29" s="141"/>
      <c r="IBN29" s="142"/>
      <c r="IBO29" s="143"/>
      <c r="IBP29" s="144"/>
      <c r="IBQ29" s="145"/>
      <c r="IBR29" s="146"/>
      <c r="IBS29" s="147"/>
      <c r="IBT29" s="148"/>
      <c r="IBU29" s="140"/>
      <c r="IBV29" s="141"/>
      <c r="IBW29" s="142"/>
      <c r="IBX29" s="143"/>
      <c r="IBY29" s="144"/>
      <c r="IBZ29" s="145"/>
      <c r="ICA29" s="146"/>
      <c r="ICB29" s="147"/>
      <c r="ICC29" s="148"/>
      <c r="ICD29" s="140"/>
      <c r="ICE29" s="141"/>
      <c r="ICF29" s="142"/>
      <c r="ICG29" s="143"/>
      <c r="ICH29" s="144"/>
      <c r="ICI29" s="145"/>
      <c r="ICJ29" s="146"/>
      <c r="ICK29" s="147"/>
      <c r="ICL29" s="148"/>
      <c r="ICM29" s="140"/>
      <c r="ICN29" s="141"/>
      <c r="ICO29" s="142"/>
      <c r="ICP29" s="143"/>
      <c r="ICQ29" s="144"/>
      <c r="ICR29" s="145"/>
      <c r="ICS29" s="146"/>
      <c r="ICT29" s="147"/>
      <c r="ICU29" s="148"/>
      <c r="ICV29" s="140"/>
      <c r="ICW29" s="141"/>
      <c r="ICX29" s="142"/>
      <c r="ICY29" s="143"/>
      <c r="ICZ29" s="144"/>
      <c r="IDA29" s="145"/>
      <c r="IDB29" s="146"/>
      <c r="IDC29" s="147"/>
      <c r="IDD29" s="148"/>
      <c r="IDE29" s="140"/>
      <c r="IDF29" s="141"/>
      <c r="IDG29" s="142"/>
      <c r="IDH29" s="143"/>
      <c r="IDI29" s="144"/>
      <c r="IDJ29" s="145"/>
      <c r="IDK29" s="146"/>
      <c r="IDL29" s="147"/>
      <c r="IDM29" s="148"/>
      <c r="IDN29" s="140"/>
      <c r="IDO29" s="141"/>
      <c r="IDP29" s="142"/>
      <c r="IDQ29" s="143"/>
      <c r="IDR29" s="144"/>
      <c r="IDS29" s="145"/>
      <c r="IDT29" s="146"/>
      <c r="IDU29" s="147"/>
      <c r="IDV29" s="148"/>
      <c r="IDW29" s="140"/>
      <c r="IDX29" s="141"/>
      <c r="IDY29" s="142"/>
      <c r="IDZ29" s="143"/>
      <c r="IEA29" s="144"/>
      <c r="IEB29" s="145"/>
      <c r="IEC29" s="146"/>
      <c r="IED29" s="147"/>
      <c r="IEE29" s="148"/>
      <c r="IEF29" s="140"/>
      <c r="IEG29" s="141"/>
      <c r="IEH29" s="142"/>
      <c r="IEI29" s="143"/>
      <c r="IEJ29" s="144"/>
      <c r="IEK29" s="145"/>
      <c r="IEL29" s="146"/>
      <c r="IEM29" s="147"/>
      <c r="IEN29" s="148"/>
      <c r="IEO29" s="140"/>
      <c r="IEP29" s="141"/>
      <c r="IEQ29" s="142"/>
      <c r="IER29" s="143"/>
      <c r="IES29" s="144"/>
      <c r="IET29" s="145"/>
      <c r="IEU29" s="146"/>
      <c r="IEV29" s="147"/>
      <c r="IEW29" s="148"/>
      <c r="IEX29" s="140"/>
      <c r="IEY29" s="141"/>
      <c r="IEZ29" s="142"/>
      <c r="IFA29" s="143"/>
      <c r="IFB29" s="144"/>
      <c r="IFC29" s="145"/>
      <c r="IFD29" s="146"/>
      <c r="IFE29" s="147"/>
      <c r="IFF29" s="148"/>
      <c r="IFG29" s="140"/>
      <c r="IFH29" s="141"/>
      <c r="IFI29" s="142"/>
      <c r="IFJ29" s="143"/>
      <c r="IFK29" s="144"/>
      <c r="IFL29" s="145"/>
      <c r="IFM29" s="146"/>
      <c r="IFN29" s="147"/>
      <c r="IFO29" s="148"/>
      <c r="IFP29" s="140"/>
      <c r="IFQ29" s="141"/>
      <c r="IFR29" s="142"/>
      <c r="IFS29" s="143"/>
      <c r="IFT29" s="144"/>
      <c r="IFU29" s="145"/>
      <c r="IFV29" s="146"/>
      <c r="IFW29" s="147"/>
      <c r="IFX29" s="148"/>
      <c r="IFY29" s="140"/>
      <c r="IFZ29" s="141"/>
      <c r="IGA29" s="142"/>
      <c r="IGB29" s="143"/>
      <c r="IGC29" s="144"/>
      <c r="IGD29" s="145"/>
      <c r="IGE29" s="146"/>
      <c r="IGF29" s="147"/>
      <c r="IGG29" s="148"/>
      <c r="IGH29" s="140"/>
      <c r="IGI29" s="141"/>
      <c r="IGJ29" s="142"/>
      <c r="IGK29" s="143"/>
      <c r="IGL29" s="144"/>
      <c r="IGM29" s="145"/>
      <c r="IGN29" s="146"/>
      <c r="IGO29" s="147"/>
      <c r="IGP29" s="148"/>
      <c r="IGQ29" s="140"/>
      <c r="IGR29" s="141"/>
      <c r="IGS29" s="142"/>
      <c r="IGT29" s="143"/>
      <c r="IGU29" s="144"/>
      <c r="IGV29" s="145"/>
      <c r="IGW29" s="146"/>
      <c r="IGX29" s="147"/>
      <c r="IGY29" s="148"/>
      <c r="IGZ29" s="140"/>
      <c r="IHA29" s="141"/>
      <c r="IHB29" s="142"/>
      <c r="IHC29" s="143"/>
      <c r="IHD29" s="144"/>
      <c r="IHE29" s="145"/>
      <c r="IHF29" s="146"/>
      <c r="IHG29" s="147"/>
      <c r="IHH29" s="148"/>
      <c r="IHI29" s="140"/>
      <c r="IHJ29" s="141"/>
      <c r="IHK29" s="142"/>
      <c r="IHL29" s="143"/>
      <c r="IHM29" s="144"/>
      <c r="IHN29" s="145"/>
      <c r="IHO29" s="146"/>
      <c r="IHP29" s="147"/>
      <c r="IHQ29" s="148"/>
      <c r="IHR29" s="140"/>
      <c r="IHS29" s="141"/>
      <c r="IHT29" s="142"/>
      <c r="IHU29" s="143"/>
      <c r="IHV29" s="144"/>
      <c r="IHW29" s="145"/>
      <c r="IHX29" s="146"/>
      <c r="IHY29" s="147"/>
      <c r="IHZ29" s="148"/>
      <c r="IIA29" s="140"/>
      <c r="IIB29" s="141"/>
      <c r="IIC29" s="142"/>
      <c r="IID29" s="143"/>
      <c r="IIE29" s="144"/>
      <c r="IIF29" s="145"/>
      <c r="IIG29" s="146"/>
      <c r="IIH29" s="147"/>
      <c r="III29" s="148"/>
      <c r="IIJ29" s="140"/>
      <c r="IIK29" s="141"/>
      <c r="IIL29" s="142"/>
      <c r="IIM29" s="143"/>
      <c r="IIN29" s="144"/>
      <c r="IIO29" s="145"/>
      <c r="IIP29" s="146"/>
      <c r="IIQ29" s="147"/>
      <c r="IIR29" s="148"/>
      <c r="IIS29" s="140"/>
      <c r="IIT29" s="141"/>
      <c r="IIU29" s="142"/>
      <c r="IIV29" s="143"/>
      <c r="IIW29" s="144"/>
      <c r="IIX29" s="145"/>
      <c r="IIY29" s="146"/>
      <c r="IIZ29" s="147"/>
      <c r="IJA29" s="148"/>
      <c r="IJB29" s="140"/>
      <c r="IJC29" s="141"/>
      <c r="IJD29" s="142"/>
      <c r="IJE29" s="143"/>
      <c r="IJF29" s="144"/>
      <c r="IJG29" s="145"/>
      <c r="IJH29" s="146"/>
      <c r="IJI29" s="147"/>
      <c r="IJJ29" s="148"/>
      <c r="IJK29" s="140"/>
      <c r="IJL29" s="141"/>
      <c r="IJM29" s="142"/>
      <c r="IJN29" s="143"/>
      <c r="IJO29" s="144"/>
      <c r="IJP29" s="145"/>
      <c r="IJQ29" s="146"/>
      <c r="IJR29" s="147"/>
      <c r="IJS29" s="148"/>
      <c r="IJT29" s="140"/>
      <c r="IJU29" s="141"/>
      <c r="IJV29" s="142"/>
      <c r="IJW29" s="143"/>
      <c r="IJX29" s="144"/>
      <c r="IJY29" s="145"/>
      <c r="IJZ29" s="146"/>
      <c r="IKA29" s="147"/>
      <c r="IKB29" s="148"/>
      <c r="IKC29" s="140"/>
      <c r="IKD29" s="141"/>
      <c r="IKE29" s="142"/>
      <c r="IKF29" s="143"/>
      <c r="IKG29" s="144"/>
      <c r="IKH29" s="145"/>
      <c r="IKI29" s="146"/>
      <c r="IKJ29" s="147"/>
      <c r="IKK29" s="148"/>
      <c r="IKL29" s="140"/>
      <c r="IKM29" s="141"/>
      <c r="IKN29" s="142"/>
      <c r="IKO29" s="143"/>
      <c r="IKP29" s="144"/>
      <c r="IKQ29" s="145"/>
      <c r="IKR29" s="146"/>
      <c r="IKS29" s="147"/>
      <c r="IKT29" s="148"/>
      <c r="IKU29" s="140"/>
      <c r="IKV29" s="141"/>
      <c r="IKW29" s="142"/>
      <c r="IKX29" s="143"/>
      <c r="IKY29" s="144"/>
      <c r="IKZ29" s="145"/>
      <c r="ILA29" s="146"/>
      <c r="ILB29" s="147"/>
      <c r="ILC29" s="148"/>
      <c r="ILD29" s="140"/>
      <c r="ILE29" s="141"/>
      <c r="ILF29" s="142"/>
      <c r="ILG29" s="143"/>
      <c r="ILH29" s="144"/>
      <c r="ILI29" s="145"/>
      <c r="ILJ29" s="146"/>
      <c r="ILK29" s="147"/>
      <c r="ILL29" s="148"/>
      <c r="ILM29" s="140"/>
      <c r="ILN29" s="141"/>
      <c r="ILO29" s="142"/>
      <c r="ILP29" s="143"/>
      <c r="ILQ29" s="144"/>
      <c r="ILR29" s="145"/>
      <c r="ILS29" s="146"/>
      <c r="ILT29" s="147"/>
      <c r="ILU29" s="148"/>
      <c r="ILV29" s="140"/>
      <c r="ILW29" s="141"/>
      <c r="ILX29" s="142"/>
      <c r="ILY29" s="143"/>
      <c r="ILZ29" s="144"/>
      <c r="IMA29" s="145"/>
      <c r="IMB29" s="146"/>
      <c r="IMC29" s="147"/>
      <c r="IMD29" s="148"/>
      <c r="IME29" s="140"/>
      <c r="IMF29" s="141"/>
      <c r="IMG29" s="142"/>
      <c r="IMH29" s="143"/>
      <c r="IMI29" s="144"/>
      <c r="IMJ29" s="145"/>
      <c r="IMK29" s="146"/>
      <c r="IML29" s="147"/>
      <c r="IMM29" s="148"/>
      <c r="IMN29" s="140"/>
      <c r="IMO29" s="141"/>
      <c r="IMP29" s="142"/>
      <c r="IMQ29" s="143"/>
      <c r="IMR29" s="144"/>
      <c r="IMS29" s="145"/>
      <c r="IMT29" s="146"/>
      <c r="IMU29" s="147"/>
      <c r="IMV29" s="148"/>
      <c r="IMW29" s="140"/>
      <c r="IMX29" s="141"/>
      <c r="IMY29" s="142"/>
      <c r="IMZ29" s="143"/>
      <c r="INA29" s="144"/>
      <c r="INB29" s="145"/>
      <c r="INC29" s="146"/>
      <c r="IND29" s="147"/>
      <c r="INE29" s="148"/>
      <c r="INF29" s="140"/>
      <c r="ING29" s="141"/>
      <c r="INH29" s="142"/>
      <c r="INI29" s="143"/>
      <c r="INJ29" s="144"/>
      <c r="INK29" s="145"/>
      <c r="INL29" s="146"/>
      <c r="INM29" s="147"/>
      <c r="INN29" s="148"/>
      <c r="INO29" s="140"/>
      <c r="INP29" s="141"/>
      <c r="INQ29" s="142"/>
      <c r="INR29" s="143"/>
      <c r="INS29" s="144"/>
      <c r="INT29" s="145"/>
      <c r="INU29" s="146"/>
      <c r="INV29" s="147"/>
      <c r="INW29" s="148"/>
      <c r="INX29" s="140"/>
      <c r="INY29" s="141"/>
      <c r="INZ29" s="142"/>
      <c r="IOA29" s="143"/>
      <c r="IOB29" s="144"/>
      <c r="IOC29" s="145"/>
      <c r="IOD29" s="146"/>
      <c r="IOE29" s="147"/>
      <c r="IOF29" s="148"/>
      <c r="IOG29" s="140"/>
      <c r="IOH29" s="141"/>
      <c r="IOI29" s="142"/>
      <c r="IOJ29" s="143"/>
      <c r="IOK29" s="144"/>
      <c r="IOL29" s="145"/>
      <c r="IOM29" s="146"/>
      <c r="ION29" s="147"/>
      <c r="IOO29" s="148"/>
      <c r="IOP29" s="140"/>
      <c r="IOQ29" s="141"/>
      <c r="IOR29" s="142"/>
      <c r="IOS29" s="143"/>
      <c r="IOT29" s="144"/>
      <c r="IOU29" s="145"/>
      <c r="IOV29" s="146"/>
      <c r="IOW29" s="147"/>
      <c r="IOX29" s="148"/>
      <c r="IOY29" s="140"/>
      <c r="IOZ29" s="141"/>
      <c r="IPA29" s="142"/>
      <c r="IPB29" s="143"/>
      <c r="IPC29" s="144"/>
      <c r="IPD29" s="145"/>
      <c r="IPE29" s="146"/>
      <c r="IPF29" s="147"/>
      <c r="IPG29" s="148"/>
      <c r="IPH29" s="140"/>
      <c r="IPI29" s="141"/>
      <c r="IPJ29" s="142"/>
      <c r="IPK29" s="143"/>
      <c r="IPL29" s="144"/>
      <c r="IPM29" s="145"/>
      <c r="IPN29" s="146"/>
      <c r="IPO29" s="147"/>
      <c r="IPP29" s="148"/>
      <c r="IPQ29" s="140"/>
      <c r="IPR29" s="141"/>
      <c r="IPS29" s="142"/>
      <c r="IPT29" s="143"/>
      <c r="IPU29" s="144"/>
      <c r="IPV29" s="145"/>
      <c r="IPW29" s="146"/>
      <c r="IPX29" s="147"/>
      <c r="IPY29" s="148"/>
      <c r="IPZ29" s="140"/>
      <c r="IQA29" s="141"/>
      <c r="IQB29" s="142"/>
      <c r="IQC29" s="143"/>
      <c r="IQD29" s="144"/>
      <c r="IQE29" s="145"/>
      <c r="IQF29" s="146"/>
      <c r="IQG29" s="147"/>
      <c r="IQH29" s="148"/>
      <c r="IQI29" s="140"/>
      <c r="IQJ29" s="141"/>
      <c r="IQK29" s="142"/>
      <c r="IQL29" s="143"/>
      <c r="IQM29" s="144"/>
      <c r="IQN29" s="145"/>
      <c r="IQO29" s="146"/>
      <c r="IQP29" s="147"/>
      <c r="IQQ29" s="148"/>
      <c r="IQR29" s="140"/>
      <c r="IQS29" s="141"/>
      <c r="IQT29" s="142"/>
      <c r="IQU29" s="143"/>
      <c r="IQV29" s="144"/>
      <c r="IQW29" s="145"/>
      <c r="IQX29" s="146"/>
      <c r="IQY29" s="147"/>
      <c r="IQZ29" s="148"/>
      <c r="IRA29" s="140"/>
      <c r="IRB29" s="141"/>
      <c r="IRC29" s="142"/>
      <c r="IRD29" s="143"/>
      <c r="IRE29" s="144"/>
      <c r="IRF29" s="145"/>
      <c r="IRG29" s="146"/>
      <c r="IRH29" s="147"/>
      <c r="IRI29" s="148"/>
      <c r="IRJ29" s="140"/>
      <c r="IRK29" s="141"/>
      <c r="IRL29" s="142"/>
      <c r="IRM29" s="143"/>
      <c r="IRN29" s="144"/>
      <c r="IRO29" s="145"/>
      <c r="IRP29" s="146"/>
      <c r="IRQ29" s="147"/>
      <c r="IRR29" s="148"/>
      <c r="IRS29" s="140"/>
      <c r="IRT29" s="141"/>
      <c r="IRU29" s="142"/>
      <c r="IRV29" s="143"/>
      <c r="IRW29" s="144"/>
      <c r="IRX29" s="145"/>
      <c r="IRY29" s="146"/>
      <c r="IRZ29" s="147"/>
      <c r="ISA29" s="148"/>
      <c r="ISB29" s="140"/>
      <c r="ISC29" s="141"/>
      <c r="ISD29" s="142"/>
      <c r="ISE29" s="143"/>
      <c r="ISF29" s="144"/>
      <c r="ISG29" s="145"/>
      <c r="ISH29" s="146"/>
      <c r="ISI29" s="147"/>
      <c r="ISJ29" s="148"/>
      <c r="ISK29" s="140"/>
      <c r="ISL29" s="141"/>
      <c r="ISM29" s="142"/>
      <c r="ISN29" s="143"/>
      <c r="ISO29" s="144"/>
      <c r="ISP29" s="145"/>
      <c r="ISQ29" s="146"/>
      <c r="ISR29" s="147"/>
      <c r="ISS29" s="148"/>
      <c r="IST29" s="140"/>
      <c r="ISU29" s="141"/>
      <c r="ISV29" s="142"/>
      <c r="ISW29" s="143"/>
      <c r="ISX29" s="144"/>
      <c r="ISY29" s="145"/>
      <c r="ISZ29" s="146"/>
      <c r="ITA29" s="147"/>
      <c r="ITB29" s="148"/>
      <c r="ITC29" s="140"/>
      <c r="ITD29" s="141"/>
      <c r="ITE29" s="142"/>
      <c r="ITF29" s="143"/>
      <c r="ITG29" s="144"/>
      <c r="ITH29" s="145"/>
      <c r="ITI29" s="146"/>
      <c r="ITJ29" s="147"/>
      <c r="ITK29" s="148"/>
      <c r="ITL29" s="140"/>
      <c r="ITM29" s="141"/>
      <c r="ITN29" s="142"/>
      <c r="ITO29" s="143"/>
      <c r="ITP29" s="144"/>
      <c r="ITQ29" s="145"/>
      <c r="ITR29" s="146"/>
      <c r="ITS29" s="147"/>
      <c r="ITT29" s="148"/>
      <c r="ITU29" s="140"/>
      <c r="ITV29" s="141"/>
      <c r="ITW29" s="142"/>
      <c r="ITX29" s="143"/>
      <c r="ITY29" s="144"/>
      <c r="ITZ29" s="145"/>
      <c r="IUA29" s="146"/>
      <c r="IUB29" s="147"/>
      <c r="IUC29" s="148"/>
      <c r="IUD29" s="140"/>
      <c r="IUE29" s="141"/>
      <c r="IUF29" s="142"/>
      <c r="IUG29" s="143"/>
      <c r="IUH29" s="144"/>
      <c r="IUI29" s="145"/>
      <c r="IUJ29" s="146"/>
      <c r="IUK29" s="147"/>
      <c r="IUL29" s="148"/>
      <c r="IUM29" s="140"/>
      <c r="IUN29" s="141"/>
      <c r="IUO29" s="142"/>
      <c r="IUP29" s="143"/>
      <c r="IUQ29" s="144"/>
      <c r="IUR29" s="145"/>
      <c r="IUS29" s="146"/>
      <c r="IUT29" s="147"/>
      <c r="IUU29" s="148"/>
      <c r="IUV29" s="140"/>
      <c r="IUW29" s="141"/>
      <c r="IUX29" s="142"/>
      <c r="IUY29" s="143"/>
      <c r="IUZ29" s="144"/>
      <c r="IVA29" s="145"/>
      <c r="IVB29" s="146"/>
      <c r="IVC29" s="147"/>
      <c r="IVD29" s="148"/>
      <c r="IVE29" s="140"/>
      <c r="IVF29" s="141"/>
      <c r="IVG29" s="142"/>
      <c r="IVH29" s="143"/>
      <c r="IVI29" s="144"/>
      <c r="IVJ29" s="145"/>
      <c r="IVK29" s="146"/>
      <c r="IVL29" s="147"/>
      <c r="IVM29" s="148"/>
      <c r="IVN29" s="140"/>
      <c r="IVO29" s="141"/>
      <c r="IVP29" s="142"/>
      <c r="IVQ29" s="143"/>
      <c r="IVR29" s="144"/>
      <c r="IVS29" s="145"/>
      <c r="IVT29" s="146"/>
      <c r="IVU29" s="147"/>
      <c r="IVV29" s="148"/>
      <c r="IVW29" s="140"/>
      <c r="IVX29" s="141"/>
      <c r="IVY29" s="142"/>
      <c r="IVZ29" s="143"/>
      <c r="IWA29" s="144"/>
      <c r="IWB29" s="145"/>
      <c r="IWC29" s="146"/>
      <c r="IWD29" s="147"/>
      <c r="IWE29" s="148"/>
      <c r="IWF29" s="140"/>
      <c r="IWG29" s="141"/>
      <c r="IWH29" s="142"/>
      <c r="IWI29" s="143"/>
      <c r="IWJ29" s="144"/>
      <c r="IWK29" s="145"/>
      <c r="IWL29" s="146"/>
      <c r="IWM29" s="147"/>
      <c r="IWN29" s="148"/>
      <c r="IWO29" s="140"/>
      <c r="IWP29" s="141"/>
      <c r="IWQ29" s="142"/>
      <c r="IWR29" s="143"/>
      <c r="IWS29" s="144"/>
      <c r="IWT29" s="145"/>
      <c r="IWU29" s="146"/>
      <c r="IWV29" s="147"/>
      <c r="IWW29" s="148"/>
      <c r="IWX29" s="140"/>
      <c r="IWY29" s="141"/>
      <c r="IWZ29" s="142"/>
      <c r="IXA29" s="143"/>
      <c r="IXB29" s="144"/>
      <c r="IXC29" s="145"/>
      <c r="IXD29" s="146"/>
      <c r="IXE29" s="147"/>
      <c r="IXF29" s="148"/>
      <c r="IXG29" s="140"/>
      <c r="IXH29" s="141"/>
      <c r="IXI29" s="142"/>
      <c r="IXJ29" s="143"/>
      <c r="IXK29" s="144"/>
      <c r="IXL29" s="145"/>
      <c r="IXM29" s="146"/>
      <c r="IXN29" s="147"/>
      <c r="IXO29" s="148"/>
      <c r="IXP29" s="140"/>
      <c r="IXQ29" s="141"/>
      <c r="IXR29" s="142"/>
      <c r="IXS29" s="143"/>
      <c r="IXT29" s="144"/>
      <c r="IXU29" s="145"/>
      <c r="IXV29" s="146"/>
      <c r="IXW29" s="147"/>
      <c r="IXX29" s="148"/>
      <c r="IXY29" s="140"/>
      <c r="IXZ29" s="141"/>
      <c r="IYA29" s="142"/>
      <c r="IYB29" s="143"/>
      <c r="IYC29" s="144"/>
      <c r="IYD29" s="145"/>
      <c r="IYE29" s="146"/>
      <c r="IYF29" s="147"/>
      <c r="IYG29" s="148"/>
      <c r="IYH29" s="140"/>
      <c r="IYI29" s="141"/>
      <c r="IYJ29" s="142"/>
      <c r="IYK29" s="143"/>
      <c r="IYL29" s="144"/>
      <c r="IYM29" s="145"/>
      <c r="IYN29" s="146"/>
      <c r="IYO29" s="147"/>
      <c r="IYP29" s="148"/>
      <c r="IYQ29" s="140"/>
      <c r="IYR29" s="141"/>
      <c r="IYS29" s="142"/>
      <c r="IYT29" s="143"/>
      <c r="IYU29" s="144"/>
      <c r="IYV29" s="145"/>
      <c r="IYW29" s="146"/>
      <c r="IYX29" s="147"/>
      <c r="IYY29" s="148"/>
      <c r="IYZ29" s="140"/>
      <c r="IZA29" s="141"/>
      <c r="IZB29" s="142"/>
      <c r="IZC29" s="143"/>
      <c r="IZD29" s="144"/>
      <c r="IZE29" s="145"/>
      <c r="IZF29" s="146"/>
      <c r="IZG29" s="147"/>
      <c r="IZH29" s="148"/>
      <c r="IZI29" s="140"/>
      <c r="IZJ29" s="141"/>
      <c r="IZK29" s="142"/>
      <c r="IZL29" s="143"/>
      <c r="IZM29" s="144"/>
      <c r="IZN29" s="145"/>
      <c r="IZO29" s="146"/>
      <c r="IZP29" s="147"/>
      <c r="IZQ29" s="148"/>
      <c r="IZR29" s="140"/>
      <c r="IZS29" s="141"/>
      <c r="IZT29" s="142"/>
      <c r="IZU29" s="143"/>
      <c r="IZV29" s="144"/>
      <c r="IZW29" s="145"/>
      <c r="IZX29" s="146"/>
      <c r="IZY29" s="147"/>
      <c r="IZZ29" s="148"/>
      <c r="JAA29" s="140"/>
      <c r="JAB29" s="141"/>
      <c r="JAC29" s="142"/>
      <c r="JAD29" s="143"/>
      <c r="JAE29" s="144"/>
      <c r="JAF29" s="145"/>
      <c r="JAG29" s="146"/>
      <c r="JAH29" s="147"/>
      <c r="JAI29" s="148"/>
      <c r="JAJ29" s="140"/>
      <c r="JAK29" s="141"/>
      <c r="JAL29" s="142"/>
      <c r="JAM29" s="143"/>
      <c r="JAN29" s="144"/>
      <c r="JAO29" s="145"/>
      <c r="JAP29" s="146"/>
      <c r="JAQ29" s="147"/>
      <c r="JAR29" s="148"/>
      <c r="JAS29" s="140"/>
      <c r="JAT29" s="141"/>
      <c r="JAU29" s="142"/>
      <c r="JAV29" s="143"/>
      <c r="JAW29" s="144"/>
      <c r="JAX29" s="145"/>
      <c r="JAY29" s="146"/>
      <c r="JAZ29" s="147"/>
      <c r="JBA29" s="148"/>
      <c r="JBB29" s="140"/>
      <c r="JBC29" s="141"/>
      <c r="JBD29" s="142"/>
      <c r="JBE29" s="143"/>
      <c r="JBF29" s="144"/>
      <c r="JBG29" s="145"/>
      <c r="JBH29" s="146"/>
      <c r="JBI29" s="147"/>
      <c r="JBJ29" s="148"/>
      <c r="JBK29" s="140"/>
      <c r="JBL29" s="141"/>
      <c r="JBM29" s="142"/>
      <c r="JBN29" s="143"/>
      <c r="JBO29" s="144"/>
      <c r="JBP29" s="145"/>
      <c r="JBQ29" s="146"/>
      <c r="JBR29" s="147"/>
      <c r="JBS29" s="148"/>
      <c r="JBT29" s="140"/>
      <c r="JBU29" s="141"/>
      <c r="JBV29" s="142"/>
      <c r="JBW29" s="143"/>
      <c r="JBX29" s="144"/>
      <c r="JBY29" s="145"/>
      <c r="JBZ29" s="146"/>
      <c r="JCA29" s="147"/>
      <c r="JCB29" s="148"/>
      <c r="JCC29" s="140"/>
      <c r="JCD29" s="141"/>
      <c r="JCE29" s="142"/>
      <c r="JCF29" s="143"/>
      <c r="JCG29" s="144"/>
      <c r="JCH29" s="145"/>
      <c r="JCI29" s="146"/>
      <c r="JCJ29" s="147"/>
      <c r="JCK29" s="148"/>
      <c r="JCL29" s="140"/>
      <c r="JCM29" s="141"/>
      <c r="JCN29" s="142"/>
      <c r="JCO29" s="143"/>
      <c r="JCP29" s="144"/>
      <c r="JCQ29" s="145"/>
      <c r="JCR29" s="146"/>
      <c r="JCS29" s="147"/>
      <c r="JCT29" s="148"/>
      <c r="JCU29" s="140"/>
      <c r="JCV29" s="141"/>
      <c r="JCW29" s="142"/>
      <c r="JCX29" s="143"/>
      <c r="JCY29" s="144"/>
      <c r="JCZ29" s="145"/>
      <c r="JDA29" s="146"/>
      <c r="JDB29" s="147"/>
      <c r="JDC29" s="148"/>
      <c r="JDD29" s="140"/>
      <c r="JDE29" s="141"/>
      <c r="JDF29" s="142"/>
      <c r="JDG29" s="143"/>
      <c r="JDH29" s="144"/>
      <c r="JDI29" s="145"/>
      <c r="JDJ29" s="146"/>
      <c r="JDK29" s="147"/>
      <c r="JDL29" s="148"/>
      <c r="JDM29" s="140"/>
      <c r="JDN29" s="141"/>
      <c r="JDO29" s="142"/>
      <c r="JDP29" s="143"/>
      <c r="JDQ29" s="144"/>
      <c r="JDR29" s="145"/>
      <c r="JDS29" s="146"/>
      <c r="JDT29" s="147"/>
      <c r="JDU29" s="148"/>
      <c r="JDV29" s="140"/>
      <c r="JDW29" s="141"/>
      <c r="JDX29" s="142"/>
      <c r="JDY29" s="143"/>
      <c r="JDZ29" s="144"/>
      <c r="JEA29" s="145"/>
      <c r="JEB29" s="146"/>
      <c r="JEC29" s="147"/>
      <c r="JED29" s="148"/>
      <c r="JEE29" s="140"/>
      <c r="JEF29" s="141"/>
      <c r="JEG29" s="142"/>
      <c r="JEH29" s="143"/>
      <c r="JEI29" s="144"/>
      <c r="JEJ29" s="145"/>
      <c r="JEK29" s="146"/>
      <c r="JEL29" s="147"/>
      <c r="JEM29" s="148"/>
      <c r="JEN29" s="140"/>
      <c r="JEO29" s="141"/>
      <c r="JEP29" s="142"/>
      <c r="JEQ29" s="143"/>
      <c r="JER29" s="144"/>
      <c r="JES29" s="145"/>
      <c r="JET29" s="146"/>
      <c r="JEU29" s="147"/>
      <c r="JEV29" s="148"/>
      <c r="JEW29" s="140"/>
      <c r="JEX29" s="141"/>
      <c r="JEY29" s="142"/>
      <c r="JEZ29" s="143"/>
      <c r="JFA29" s="144"/>
      <c r="JFB29" s="145"/>
      <c r="JFC29" s="146"/>
      <c r="JFD29" s="147"/>
      <c r="JFE29" s="148"/>
      <c r="JFF29" s="140"/>
      <c r="JFG29" s="141"/>
      <c r="JFH29" s="142"/>
      <c r="JFI29" s="143"/>
      <c r="JFJ29" s="144"/>
      <c r="JFK29" s="145"/>
      <c r="JFL29" s="146"/>
      <c r="JFM29" s="147"/>
      <c r="JFN29" s="148"/>
      <c r="JFO29" s="140"/>
      <c r="JFP29" s="141"/>
      <c r="JFQ29" s="142"/>
      <c r="JFR29" s="143"/>
      <c r="JFS29" s="144"/>
      <c r="JFT29" s="145"/>
      <c r="JFU29" s="146"/>
      <c r="JFV29" s="147"/>
      <c r="JFW29" s="148"/>
      <c r="JFX29" s="140"/>
      <c r="JFY29" s="141"/>
      <c r="JFZ29" s="142"/>
      <c r="JGA29" s="143"/>
      <c r="JGB29" s="144"/>
      <c r="JGC29" s="145"/>
      <c r="JGD29" s="146"/>
      <c r="JGE29" s="147"/>
      <c r="JGF29" s="148"/>
      <c r="JGG29" s="140"/>
      <c r="JGH29" s="141"/>
      <c r="JGI29" s="142"/>
      <c r="JGJ29" s="143"/>
      <c r="JGK29" s="144"/>
      <c r="JGL29" s="145"/>
      <c r="JGM29" s="146"/>
      <c r="JGN29" s="147"/>
      <c r="JGO29" s="148"/>
      <c r="JGP29" s="140"/>
      <c r="JGQ29" s="141"/>
      <c r="JGR29" s="142"/>
      <c r="JGS29" s="143"/>
      <c r="JGT29" s="144"/>
      <c r="JGU29" s="145"/>
      <c r="JGV29" s="146"/>
      <c r="JGW29" s="147"/>
      <c r="JGX29" s="148"/>
      <c r="JGY29" s="140"/>
      <c r="JGZ29" s="141"/>
      <c r="JHA29" s="142"/>
      <c r="JHB29" s="143"/>
      <c r="JHC29" s="144"/>
      <c r="JHD29" s="145"/>
      <c r="JHE29" s="146"/>
      <c r="JHF29" s="147"/>
      <c r="JHG29" s="148"/>
      <c r="JHH29" s="140"/>
      <c r="JHI29" s="141"/>
      <c r="JHJ29" s="142"/>
      <c r="JHK29" s="143"/>
      <c r="JHL29" s="144"/>
      <c r="JHM29" s="145"/>
      <c r="JHN29" s="146"/>
      <c r="JHO29" s="147"/>
      <c r="JHP29" s="148"/>
      <c r="JHQ29" s="140"/>
      <c r="JHR29" s="141"/>
      <c r="JHS29" s="142"/>
      <c r="JHT29" s="143"/>
      <c r="JHU29" s="144"/>
      <c r="JHV29" s="145"/>
      <c r="JHW29" s="146"/>
      <c r="JHX29" s="147"/>
      <c r="JHY29" s="148"/>
      <c r="JHZ29" s="140"/>
      <c r="JIA29" s="141"/>
      <c r="JIB29" s="142"/>
      <c r="JIC29" s="143"/>
      <c r="JID29" s="144"/>
      <c r="JIE29" s="145"/>
      <c r="JIF29" s="146"/>
      <c r="JIG29" s="147"/>
      <c r="JIH29" s="148"/>
      <c r="JII29" s="140"/>
      <c r="JIJ29" s="141"/>
      <c r="JIK29" s="142"/>
      <c r="JIL29" s="143"/>
      <c r="JIM29" s="144"/>
      <c r="JIN29" s="145"/>
      <c r="JIO29" s="146"/>
      <c r="JIP29" s="147"/>
      <c r="JIQ29" s="148"/>
      <c r="JIR29" s="140"/>
      <c r="JIS29" s="141"/>
      <c r="JIT29" s="142"/>
      <c r="JIU29" s="143"/>
      <c r="JIV29" s="144"/>
      <c r="JIW29" s="145"/>
      <c r="JIX29" s="146"/>
      <c r="JIY29" s="147"/>
      <c r="JIZ29" s="148"/>
      <c r="JJA29" s="140"/>
      <c r="JJB29" s="141"/>
      <c r="JJC29" s="142"/>
      <c r="JJD29" s="143"/>
      <c r="JJE29" s="144"/>
      <c r="JJF29" s="145"/>
      <c r="JJG29" s="146"/>
      <c r="JJH29" s="147"/>
      <c r="JJI29" s="148"/>
      <c r="JJJ29" s="140"/>
      <c r="JJK29" s="141"/>
      <c r="JJL29" s="142"/>
      <c r="JJM29" s="143"/>
      <c r="JJN29" s="144"/>
      <c r="JJO29" s="145"/>
      <c r="JJP29" s="146"/>
      <c r="JJQ29" s="147"/>
      <c r="JJR29" s="148"/>
      <c r="JJS29" s="140"/>
      <c r="JJT29" s="141"/>
      <c r="JJU29" s="142"/>
      <c r="JJV29" s="143"/>
      <c r="JJW29" s="144"/>
      <c r="JJX29" s="145"/>
      <c r="JJY29" s="146"/>
      <c r="JJZ29" s="147"/>
      <c r="JKA29" s="148"/>
      <c r="JKB29" s="140"/>
      <c r="JKC29" s="141"/>
      <c r="JKD29" s="142"/>
      <c r="JKE29" s="143"/>
      <c r="JKF29" s="144"/>
      <c r="JKG29" s="145"/>
      <c r="JKH29" s="146"/>
      <c r="JKI29" s="147"/>
      <c r="JKJ29" s="148"/>
      <c r="JKK29" s="140"/>
      <c r="JKL29" s="141"/>
      <c r="JKM29" s="142"/>
      <c r="JKN29" s="143"/>
      <c r="JKO29" s="144"/>
      <c r="JKP29" s="145"/>
      <c r="JKQ29" s="146"/>
      <c r="JKR29" s="147"/>
      <c r="JKS29" s="148"/>
      <c r="JKT29" s="140"/>
      <c r="JKU29" s="141"/>
      <c r="JKV29" s="142"/>
      <c r="JKW29" s="143"/>
      <c r="JKX29" s="144"/>
      <c r="JKY29" s="145"/>
      <c r="JKZ29" s="146"/>
      <c r="JLA29" s="147"/>
      <c r="JLB29" s="148"/>
      <c r="JLC29" s="140"/>
      <c r="JLD29" s="141"/>
      <c r="JLE29" s="142"/>
      <c r="JLF29" s="143"/>
      <c r="JLG29" s="144"/>
      <c r="JLH29" s="145"/>
      <c r="JLI29" s="146"/>
      <c r="JLJ29" s="147"/>
      <c r="JLK29" s="148"/>
      <c r="JLL29" s="140"/>
      <c r="JLM29" s="141"/>
      <c r="JLN29" s="142"/>
      <c r="JLO29" s="143"/>
      <c r="JLP29" s="144"/>
      <c r="JLQ29" s="145"/>
      <c r="JLR29" s="146"/>
      <c r="JLS29" s="147"/>
      <c r="JLT29" s="148"/>
      <c r="JLU29" s="140"/>
      <c r="JLV29" s="141"/>
      <c r="JLW29" s="142"/>
      <c r="JLX29" s="143"/>
      <c r="JLY29" s="144"/>
      <c r="JLZ29" s="145"/>
      <c r="JMA29" s="146"/>
      <c r="JMB29" s="147"/>
      <c r="JMC29" s="148"/>
      <c r="JMD29" s="140"/>
      <c r="JME29" s="141"/>
      <c r="JMF29" s="142"/>
      <c r="JMG29" s="143"/>
      <c r="JMH29" s="144"/>
      <c r="JMI29" s="145"/>
      <c r="JMJ29" s="146"/>
      <c r="JMK29" s="147"/>
      <c r="JML29" s="148"/>
      <c r="JMM29" s="140"/>
      <c r="JMN29" s="141"/>
      <c r="JMO29" s="142"/>
      <c r="JMP29" s="143"/>
      <c r="JMQ29" s="144"/>
      <c r="JMR29" s="145"/>
      <c r="JMS29" s="146"/>
      <c r="JMT29" s="147"/>
      <c r="JMU29" s="148"/>
      <c r="JMV29" s="140"/>
      <c r="JMW29" s="141"/>
      <c r="JMX29" s="142"/>
      <c r="JMY29" s="143"/>
      <c r="JMZ29" s="144"/>
      <c r="JNA29" s="145"/>
      <c r="JNB29" s="146"/>
      <c r="JNC29" s="147"/>
      <c r="JND29" s="148"/>
      <c r="JNE29" s="140"/>
      <c r="JNF29" s="141"/>
      <c r="JNG29" s="142"/>
      <c r="JNH29" s="143"/>
      <c r="JNI29" s="144"/>
      <c r="JNJ29" s="145"/>
      <c r="JNK29" s="146"/>
      <c r="JNL29" s="147"/>
      <c r="JNM29" s="148"/>
      <c r="JNN29" s="140"/>
      <c r="JNO29" s="141"/>
      <c r="JNP29" s="142"/>
      <c r="JNQ29" s="143"/>
      <c r="JNR29" s="144"/>
      <c r="JNS29" s="145"/>
      <c r="JNT29" s="146"/>
      <c r="JNU29" s="147"/>
      <c r="JNV29" s="148"/>
      <c r="JNW29" s="140"/>
      <c r="JNX29" s="141"/>
      <c r="JNY29" s="142"/>
      <c r="JNZ29" s="143"/>
      <c r="JOA29" s="144"/>
      <c r="JOB29" s="145"/>
      <c r="JOC29" s="146"/>
      <c r="JOD29" s="147"/>
      <c r="JOE29" s="148"/>
      <c r="JOF29" s="140"/>
      <c r="JOG29" s="141"/>
      <c r="JOH29" s="142"/>
      <c r="JOI29" s="143"/>
      <c r="JOJ29" s="144"/>
      <c r="JOK29" s="145"/>
      <c r="JOL29" s="146"/>
      <c r="JOM29" s="147"/>
      <c r="JON29" s="148"/>
      <c r="JOO29" s="140"/>
      <c r="JOP29" s="141"/>
      <c r="JOQ29" s="142"/>
      <c r="JOR29" s="143"/>
      <c r="JOS29" s="144"/>
      <c r="JOT29" s="145"/>
      <c r="JOU29" s="146"/>
      <c r="JOV29" s="147"/>
      <c r="JOW29" s="148"/>
      <c r="JOX29" s="140"/>
      <c r="JOY29" s="141"/>
      <c r="JOZ29" s="142"/>
      <c r="JPA29" s="143"/>
      <c r="JPB29" s="144"/>
      <c r="JPC29" s="145"/>
      <c r="JPD29" s="146"/>
      <c r="JPE29" s="147"/>
      <c r="JPF29" s="148"/>
      <c r="JPG29" s="140"/>
      <c r="JPH29" s="141"/>
      <c r="JPI29" s="142"/>
      <c r="JPJ29" s="143"/>
      <c r="JPK29" s="144"/>
      <c r="JPL29" s="145"/>
      <c r="JPM29" s="146"/>
      <c r="JPN29" s="147"/>
      <c r="JPO29" s="148"/>
      <c r="JPP29" s="140"/>
      <c r="JPQ29" s="141"/>
      <c r="JPR29" s="142"/>
      <c r="JPS29" s="143"/>
      <c r="JPT29" s="144"/>
      <c r="JPU29" s="145"/>
      <c r="JPV29" s="146"/>
      <c r="JPW29" s="147"/>
      <c r="JPX29" s="148"/>
      <c r="JPY29" s="140"/>
      <c r="JPZ29" s="141"/>
      <c r="JQA29" s="142"/>
      <c r="JQB29" s="143"/>
      <c r="JQC29" s="144"/>
      <c r="JQD29" s="145"/>
      <c r="JQE29" s="146"/>
      <c r="JQF29" s="147"/>
      <c r="JQG29" s="148"/>
      <c r="JQH29" s="140"/>
      <c r="JQI29" s="141"/>
      <c r="JQJ29" s="142"/>
      <c r="JQK29" s="143"/>
      <c r="JQL29" s="144"/>
      <c r="JQM29" s="145"/>
      <c r="JQN29" s="146"/>
      <c r="JQO29" s="147"/>
      <c r="JQP29" s="148"/>
      <c r="JQQ29" s="140"/>
      <c r="JQR29" s="141"/>
      <c r="JQS29" s="142"/>
      <c r="JQT29" s="143"/>
      <c r="JQU29" s="144"/>
      <c r="JQV29" s="145"/>
      <c r="JQW29" s="146"/>
      <c r="JQX29" s="147"/>
      <c r="JQY29" s="148"/>
      <c r="JQZ29" s="140"/>
      <c r="JRA29" s="141"/>
      <c r="JRB29" s="142"/>
      <c r="JRC29" s="143"/>
      <c r="JRD29" s="144"/>
      <c r="JRE29" s="145"/>
      <c r="JRF29" s="146"/>
      <c r="JRG29" s="147"/>
      <c r="JRH29" s="148"/>
      <c r="JRI29" s="140"/>
      <c r="JRJ29" s="141"/>
      <c r="JRK29" s="142"/>
      <c r="JRL29" s="143"/>
      <c r="JRM29" s="144"/>
      <c r="JRN29" s="145"/>
      <c r="JRO29" s="146"/>
      <c r="JRP29" s="147"/>
      <c r="JRQ29" s="148"/>
      <c r="JRR29" s="140"/>
      <c r="JRS29" s="141"/>
      <c r="JRT29" s="142"/>
      <c r="JRU29" s="143"/>
      <c r="JRV29" s="144"/>
      <c r="JRW29" s="145"/>
      <c r="JRX29" s="146"/>
      <c r="JRY29" s="147"/>
      <c r="JRZ29" s="148"/>
      <c r="JSA29" s="140"/>
      <c r="JSB29" s="141"/>
      <c r="JSC29" s="142"/>
      <c r="JSD29" s="143"/>
      <c r="JSE29" s="144"/>
      <c r="JSF29" s="145"/>
      <c r="JSG29" s="146"/>
      <c r="JSH29" s="147"/>
      <c r="JSI29" s="148"/>
      <c r="JSJ29" s="140"/>
      <c r="JSK29" s="141"/>
      <c r="JSL29" s="142"/>
      <c r="JSM29" s="143"/>
      <c r="JSN29" s="144"/>
      <c r="JSO29" s="145"/>
      <c r="JSP29" s="146"/>
      <c r="JSQ29" s="147"/>
      <c r="JSR29" s="148"/>
      <c r="JSS29" s="140"/>
      <c r="JST29" s="141"/>
      <c r="JSU29" s="142"/>
      <c r="JSV29" s="143"/>
      <c r="JSW29" s="144"/>
      <c r="JSX29" s="145"/>
      <c r="JSY29" s="146"/>
      <c r="JSZ29" s="147"/>
      <c r="JTA29" s="148"/>
      <c r="JTB29" s="140"/>
      <c r="JTC29" s="141"/>
      <c r="JTD29" s="142"/>
      <c r="JTE29" s="143"/>
      <c r="JTF29" s="144"/>
      <c r="JTG29" s="145"/>
      <c r="JTH29" s="146"/>
      <c r="JTI29" s="147"/>
      <c r="JTJ29" s="148"/>
      <c r="JTK29" s="140"/>
      <c r="JTL29" s="141"/>
      <c r="JTM29" s="142"/>
      <c r="JTN29" s="143"/>
      <c r="JTO29" s="144"/>
      <c r="JTP29" s="145"/>
      <c r="JTQ29" s="146"/>
      <c r="JTR29" s="147"/>
      <c r="JTS29" s="148"/>
      <c r="JTT29" s="140"/>
      <c r="JTU29" s="141"/>
      <c r="JTV29" s="142"/>
      <c r="JTW29" s="143"/>
      <c r="JTX29" s="144"/>
      <c r="JTY29" s="145"/>
      <c r="JTZ29" s="146"/>
      <c r="JUA29" s="147"/>
      <c r="JUB29" s="148"/>
      <c r="JUC29" s="140"/>
      <c r="JUD29" s="141"/>
      <c r="JUE29" s="142"/>
      <c r="JUF29" s="143"/>
      <c r="JUG29" s="144"/>
      <c r="JUH29" s="145"/>
      <c r="JUI29" s="146"/>
      <c r="JUJ29" s="147"/>
      <c r="JUK29" s="148"/>
      <c r="JUL29" s="140"/>
      <c r="JUM29" s="141"/>
      <c r="JUN29" s="142"/>
      <c r="JUO29" s="143"/>
      <c r="JUP29" s="144"/>
      <c r="JUQ29" s="145"/>
      <c r="JUR29" s="146"/>
      <c r="JUS29" s="147"/>
      <c r="JUT29" s="148"/>
      <c r="JUU29" s="140"/>
      <c r="JUV29" s="141"/>
      <c r="JUW29" s="142"/>
      <c r="JUX29" s="143"/>
      <c r="JUY29" s="144"/>
      <c r="JUZ29" s="145"/>
      <c r="JVA29" s="146"/>
      <c r="JVB29" s="147"/>
      <c r="JVC29" s="148"/>
      <c r="JVD29" s="140"/>
      <c r="JVE29" s="141"/>
      <c r="JVF29" s="142"/>
      <c r="JVG29" s="143"/>
      <c r="JVH29" s="144"/>
      <c r="JVI29" s="145"/>
      <c r="JVJ29" s="146"/>
      <c r="JVK29" s="147"/>
      <c r="JVL29" s="148"/>
      <c r="JVM29" s="140"/>
      <c r="JVN29" s="141"/>
      <c r="JVO29" s="142"/>
      <c r="JVP29" s="143"/>
      <c r="JVQ29" s="144"/>
      <c r="JVR29" s="145"/>
      <c r="JVS29" s="146"/>
      <c r="JVT29" s="147"/>
      <c r="JVU29" s="148"/>
      <c r="JVV29" s="140"/>
      <c r="JVW29" s="141"/>
      <c r="JVX29" s="142"/>
      <c r="JVY29" s="143"/>
      <c r="JVZ29" s="144"/>
      <c r="JWA29" s="145"/>
      <c r="JWB29" s="146"/>
      <c r="JWC29" s="147"/>
      <c r="JWD29" s="148"/>
      <c r="JWE29" s="140"/>
      <c r="JWF29" s="141"/>
      <c r="JWG29" s="142"/>
      <c r="JWH29" s="143"/>
      <c r="JWI29" s="144"/>
      <c r="JWJ29" s="145"/>
      <c r="JWK29" s="146"/>
      <c r="JWL29" s="147"/>
      <c r="JWM29" s="148"/>
      <c r="JWN29" s="140"/>
      <c r="JWO29" s="141"/>
      <c r="JWP29" s="142"/>
      <c r="JWQ29" s="143"/>
      <c r="JWR29" s="144"/>
      <c r="JWS29" s="145"/>
      <c r="JWT29" s="146"/>
      <c r="JWU29" s="147"/>
      <c r="JWV29" s="148"/>
      <c r="JWW29" s="140"/>
      <c r="JWX29" s="141"/>
      <c r="JWY29" s="142"/>
      <c r="JWZ29" s="143"/>
      <c r="JXA29" s="144"/>
      <c r="JXB29" s="145"/>
      <c r="JXC29" s="146"/>
      <c r="JXD29" s="147"/>
      <c r="JXE29" s="148"/>
      <c r="JXF29" s="140"/>
      <c r="JXG29" s="141"/>
      <c r="JXH29" s="142"/>
      <c r="JXI29" s="143"/>
      <c r="JXJ29" s="144"/>
      <c r="JXK29" s="145"/>
      <c r="JXL29" s="146"/>
      <c r="JXM29" s="147"/>
      <c r="JXN29" s="148"/>
      <c r="JXO29" s="140"/>
      <c r="JXP29" s="141"/>
      <c r="JXQ29" s="142"/>
      <c r="JXR29" s="143"/>
      <c r="JXS29" s="144"/>
      <c r="JXT29" s="145"/>
      <c r="JXU29" s="146"/>
      <c r="JXV29" s="147"/>
      <c r="JXW29" s="148"/>
      <c r="JXX29" s="140"/>
      <c r="JXY29" s="141"/>
      <c r="JXZ29" s="142"/>
      <c r="JYA29" s="143"/>
      <c r="JYB29" s="144"/>
      <c r="JYC29" s="145"/>
      <c r="JYD29" s="146"/>
      <c r="JYE29" s="147"/>
      <c r="JYF29" s="148"/>
      <c r="JYG29" s="140"/>
      <c r="JYH29" s="141"/>
      <c r="JYI29" s="142"/>
      <c r="JYJ29" s="143"/>
      <c r="JYK29" s="144"/>
      <c r="JYL29" s="145"/>
      <c r="JYM29" s="146"/>
      <c r="JYN29" s="147"/>
      <c r="JYO29" s="148"/>
      <c r="JYP29" s="140"/>
      <c r="JYQ29" s="141"/>
      <c r="JYR29" s="142"/>
      <c r="JYS29" s="143"/>
      <c r="JYT29" s="144"/>
      <c r="JYU29" s="145"/>
      <c r="JYV29" s="146"/>
      <c r="JYW29" s="147"/>
      <c r="JYX29" s="148"/>
      <c r="JYY29" s="140"/>
      <c r="JYZ29" s="141"/>
      <c r="JZA29" s="142"/>
      <c r="JZB29" s="143"/>
      <c r="JZC29" s="144"/>
      <c r="JZD29" s="145"/>
      <c r="JZE29" s="146"/>
      <c r="JZF29" s="147"/>
      <c r="JZG29" s="148"/>
      <c r="JZH29" s="140"/>
      <c r="JZI29" s="141"/>
      <c r="JZJ29" s="142"/>
      <c r="JZK29" s="143"/>
      <c r="JZL29" s="144"/>
      <c r="JZM29" s="145"/>
      <c r="JZN29" s="146"/>
      <c r="JZO29" s="147"/>
      <c r="JZP29" s="148"/>
      <c r="JZQ29" s="140"/>
      <c r="JZR29" s="141"/>
      <c r="JZS29" s="142"/>
      <c r="JZT29" s="143"/>
      <c r="JZU29" s="144"/>
      <c r="JZV29" s="145"/>
      <c r="JZW29" s="146"/>
      <c r="JZX29" s="147"/>
      <c r="JZY29" s="148"/>
      <c r="JZZ29" s="140"/>
      <c r="KAA29" s="141"/>
      <c r="KAB29" s="142"/>
      <c r="KAC29" s="143"/>
      <c r="KAD29" s="144"/>
      <c r="KAE29" s="145"/>
      <c r="KAF29" s="146"/>
      <c r="KAG29" s="147"/>
      <c r="KAH29" s="148"/>
      <c r="KAI29" s="140"/>
      <c r="KAJ29" s="141"/>
      <c r="KAK29" s="142"/>
      <c r="KAL29" s="143"/>
      <c r="KAM29" s="144"/>
      <c r="KAN29" s="145"/>
      <c r="KAO29" s="146"/>
      <c r="KAP29" s="147"/>
      <c r="KAQ29" s="148"/>
      <c r="KAR29" s="140"/>
      <c r="KAS29" s="141"/>
      <c r="KAT29" s="142"/>
      <c r="KAU29" s="143"/>
      <c r="KAV29" s="144"/>
      <c r="KAW29" s="145"/>
      <c r="KAX29" s="146"/>
      <c r="KAY29" s="147"/>
      <c r="KAZ29" s="148"/>
      <c r="KBA29" s="140"/>
      <c r="KBB29" s="141"/>
      <c r="KBC29" s="142"/>
      <c r="KBD29" s="143"/>
      <c r="KBE29" s="144"/>
      <c r="KBF29" s="145"/>
      <c r="KBG29" s="146"/>
      <c r="KBH29" s="147"/>
      <c r="KBI29" s="148"/>
      <c r="KBJ29" s="140"/>
      <c r="KBK29" s="141"/>
      <c r="KBL29" s="142"/>
      <c r="KBM29" s="143"/>
      <c r="KBN29" s="144"/>
      <c r="KBO29" s="145"/>
      <c r="KBP29" s="146"/>
      <c r="KBQ29" s="147"/>
      <c r="KBR29" s="148"/>
      <c r="KBS29" s="140"/>
      <c r="KBT29" s="141"/>
      <c r="KBU29" s="142"/>
      <c r="KBV29" s="143"/>
      <c r="KBW29" s="144"/>
      <c r="KBX29" s="145"/>
      <c r="KBY29" s="146"/>
      <c r="KBZ29" s="147"/>
      <c r="KCA29" s="148"/>
      <c r="KCB29" s="140"/>
      <c r="KCC29" s="141"/>
      <c r="KCD29" s="142"/>
      <c r="KCE29" s="143"/>
      <c r="KCF29" s="144"/>
      <c r="KCG29" s="145"/>
      <c r="KCH29" s="146"/>
      <c r="KCI29" s="147"/>
      <c r="KCJ29" s="148"/>
      <c r="KCK29" s="140"/>
      <c r="KCL29" s="141"/>
      <c r="KCM29" s="142"/>
      <c r="KCN29" s="143"/>
      <c r="KCO29" s="144"/>
      <c r="KCP29" s="145"/>
      <c r="KCQ29" s="146"/>
      <c r="KCR29" s="147"/>
      <c r="KCS29" s="148"/>
      <c r="KCT29" s="140"/>
      <c r="KCU29" s="141"/>
      <c r="KCV29" s="142"/>
      <c r="KCW29" s="143"/>
      <c r="KCX29" s="144"/>
      <c r="KCY29" s="145"/>
      <c r="KCZ29" s="146"/>
      <c r="KDA29" s="147"/>
      <c r="KDB29" s="148"/>
      <c r="KDC29" s="140"/>
      <c r="KDD29" s="141"/>
      <c r="KDE29" s="142"/>
      <c r="KDF29" s="143"/>
      <c r="KDG29" s="144"/>
      <c r="KDH29" s="145"/>
      <c r="KDI29" s="146"/>
      <c r="KDJ29" s="147"/>
      <c r="KDK29" s="148"/>
      <c r="KDL29" s="140"/>
      <c r="KDM29" s="141"/>
      <c r="KDN29" s="142"/>
      <c r="KDO29" s="143"/>
      <c r="KDP29" s="144"/>
      <c r="KDQ29" s="145"/>
      <c r="KDR29" s="146"/>
      <c r="KDS29" s="147"/>
      <c r="KDT29" s="148"/>
      <c r="KDU29" s="140"/>
      <c r="KDV29" s="141"/>
      <c r="KDW29" s="142"/>
      <c r="KDX29" s="143"/>
      <c r="KDY29" s="144"/>
      <c r="KDZ29" s="145"/>
      <c r="KEA29" s="146"/>
      <c r="KEB29" s="147"/>
      <c r="KEC29" s="148"/>
      <c r="KED29" s="140"/>
      <c r="KEE29" s="141"/>
      <c r="KEF29" s="142"/>
      <c r="KEG29" s="143"/>
      <c r="KEH29" s="144"/>
      <c r="KEI29" s="145"/>
      <c r="KEJ29" s="146"/>
      <c r="KEK29" s="147"/>
      <c r="KEL29" s="148"/>
      <c r="KEM29" s="140"/>
      <c r="KEN29" s="141"/>
      <c r="KEO29" s="142"/>
      <c r="KEP29" s="143"/>
      <c r="KEQ29" s="144"/>
      <c r="KER29" s="145"/>
      <c r="KES29" s="146"/>
      <c r="KET29" s="147"/>
      <c r="KEU29" s="148"/>
      <c r="KEV29" s="140"/>
      <c r="KEW29" s="141"/>
      <c r="KEX29" s="142"/>
      <c r="KEY29" s="143"/>
      <c r="KEZ29" s="144"/>
      <c r="KFA29" s="145"/>
      <c r="KFB29" s="146"/>
      <c r="KFC29" s="147"/>
      <c r="KFD29" s="148"/>
      <c r="KFE29" s="140"/>
      <c r="KFF29" s="141"/>
      <c r="KFG29" s="142"/>
      <c r="KFH29" s="143"/>
      <c r="KFI29" s="144"/>
      <c r="KFJ29" s="145"/>
      <c r="KFK29" s="146"/>
      <c r="KFL29" s="147"/>
      <c r="KFM29" s="148"/>
      <c r="KFN29" s="140"/>
      <c r="KFO29" s="141"/>
      <c r="KFP29" s="142"/>
      <c r="KFQ29" s="143"/>
      <c r="KFR29" s="144"/>
      <c r="KFS29" s="145"/>
      <c r="KFT29" s="146"/>
      <c r="KFU29" s="147"/>
      <c r="KFV29" s="148"/>
      <c r="KFW29" s="140"/>
      <c r="KFX29" s="141"/>
      <c r="KFY29" s="142"/>
      <c r="KFZ29" s="143"/>
      <c r="KGA29" s="144"/>
      <c r="KGB29" s="145"/>
      <c r="KGC29" s="146"/>
      <c r="KGD29" s="147"/>
      <c r="KGE29" s="148"/>
      <c r="KGF29" s="140"/>
      <c r="KGG29" s="141"/>
      <c r="KGH29" s="142"/>
      <c r="KGI29" s="143"/>
      <c r="KGJ29" s="144"/>
      <c r="KGK29" s="145"/>
      <c r="KGL29" s="146"/>
      <c r="KGM29" s="147"/>
      <c r="KGN29" s="148"/>
      <c r="KGO29" s="140"/>
      <c r="KGP29" s="141"/>
      <c r="KGQ29" s="142"/>
      <c r="KGR29" s="143"/>
      <c r="KGS29" s="144"/>
      <c r="KGT29" s="145"/>
      <c r="KGU29" s="146"/>
      <c r="KGV29" s="147"/>
      <c r="KGW29" s="148"/>
      <c r="KGX29" s="140"/>
      <c r="KGY29" s="141"/>
      <c r="KGZ29" s="142"/>
      <c r="KHA29" s="143"/>
      <c r="KHB29" s="144"/>
      <c r="KHC29" s="145"/>
      <c r="KHD29" s="146"/>
      <c r="KHE29" s="147"/>
      <c r="KHF29" s="148"/>
      <c r="KHG29" s="140"/>
      <c r="KHH29" s="141"/>
      <c r="KHI29" s="142"/>
      <c r="KHJ29" s="143"/>
      <c r="KHK29" s="144"/>
      <c r="KHL29" s="145"/>
      <c r="KHM29" s="146"/>
      <c r="KHN29" s="147"/>
      <c r="KHO29" s="148"/>
      <c r="KHP29" s="140"/>
      <c r="KHQ29" s="141"/>
      <c r="KHR29" s="142"/>
      <c r="KHS29" s="143"/>
      <c r="KHT29" s="144"/>
      <c r="KHU29" s="145"/>
      <c r="KHV29" s="146"/>
      <c r="KHW29" s="147"/>
      <c r="KHX29" s="148"/>
      <c r="KHY29" s="140"/>
      <c r="KHZ29" s="141"/>
      <c r="KIA29" s="142"/>
      <c r="KIB29" s="143"/>
      <c r="KIC29" s="144"/>
      <c r="KID29" s="145"/>
      <c r="KIE29" s="146"/>
      <c r="KIF29" s="147"/>
      <c r="KIG29" s="148"/>
      <c r="KIH29" s="140"/>
      <c r="KII29" s="141"/>
      <c r="KIJ29" s="142"/>
      <c r="KIK29" s="143"/>
      <c r="KIL29" s="144"/>
      <c r="KIM29" s="145"/>
      <c r="KIN29" s="146"/>
      <c r="KIO29" s="147"/>
      <c r="KIP29" s="148"/>
      <c r="KIQ29" s="140"/>
      <c r="KIR29" s="141"/>
      <c r="KIS29" s="142"/>
      <c r="KIT29" s="143"/>
      <c r="KIU29" s="144"/>
      <c r="KIV29" s="145"/>
      <c r="KIW29" s="146"/>
      <c r="KIX29" s="147"/>
      <c r="KIY29" s="148"/>
      <c r="KIZ29" s="140"/>
      <c r="KJA29" s="141"/>
      <c r="KJB29" s="142"/>
      <c r="KJC29" s="143"/>
      <c r="KJD29" s="144"/>
      <c r="KJE29" s="145"/>
      <c r="KJF29" s="146"/>
      <c r="KJG29" s="147"/>
      <c r="KJH29" s="148"/>
      <c r="KJI29" s="140"/>
      <c r="KJJ29" s="141"/>
      <c r="KJK29" s="142"/>
      <c r="KJL29" s="143"/>
      <c r="KJM29" s="144"/>
      <c r="KJN29" s="145"/>
      <c r="KJO29" s="146"/>
      <c r="KJP29" s="147"/>
      <c r="KJQ29" s="148"/>
      <c r="KJR29" s="140"/>
      <c r="KJS29" s="141"/>
      <c r="KJT29" s="142"/>
      <c r="KJU29" s="143"/>
      <c r="KJV29" s="144"/>
      <c r="KJW29" s="145"/>
      <c r="KJX29" s="146"/>
      <c r="KJY29" s="147"/>
      <c r="KJZ29" s="148"/>
      <c r="KKA29" s="140"/>
      <c r="KKB29" s="141"/>
      <c r="KKC29" s="142"/>
      <c r="KKD29" s="143"/>
      <c r="KKE29" s="144"/>
      <c r="KKF29" s="145"/>
      <c r="KKG29" s="146"/>
      <c r="KKH29" s="147"/>
      <c r="KKI29" s="148"/>
      <c r="KKJ29" s="140"/>
      <c r="KKK29" s="141"/>
      <c r="KKL29" s="142"/>
      <c r="KKM29" s="143"/>
      <c r="KKN29" s="144"/>
      <c r="KKO29" s="145"/>
      <c r="KKP29" s="146"/>
      <c r="KKQ29" s="147"/>
      <c r="KKR29" s="148"/>
      <c r="KKS29" s="140"/>
      <c r="KKT29" s="141"/>
      <c r="KKU29" s="142"/>
      <c r="KKV29" s="143"/>
      <c r="KKW29" s="144"/>
      <c r="KKX29" s="145"/>
      <c r="KKY29" s="146"/>
      <c r="KKZ29" s="147"/>
      <c r="KLA29" s="148"/>
      <c r="KLB29" s="140"/>
      <c r="KLC29" s="141"/>
      <c r="KLD29" s="142"/>
      <c r="KLE29" s="143"/>
      <c r="KLF29" s="144"/>
      <c r="KLG29" s="145"/>
      <c r="KLH29" s="146"/>
      <c r="KLI29" s="147"/>
      <c r="KLJ29" s="148"/>
      <c r="KLK29" s="140"/>
      <c r="KLL29" s="141"/>
      <c r="KLM29" s="142"/>
      <c r="KLN29" s="143"/>
      <c r="KLO29" s="144"/>
      <c r="KLP29" s="145"/>
      <c r="KLQ29" s="146"/>
      <c r="KLR29" s="147"/>
      <c r="KLS29" s="148"/>
      <c r="KLT29" s="140"/>
      <c r="KLU29" s="141"/>
      <c r="KLV29" s="142"/>
      <c r="KLW29" s="143"/>
      <c r="KLX29" s="144"/>
      <c r="KLY29" s="145"/>
      <c r="KLZ29" s="146"/>
      <c r="KMA29" s="147"/>
      <c r="KMB29" s="148"/>
      <c r="KMC29" s="140"/>
      <c r="KMD29" s="141"/>
      <c r="KME29" s="142"/>
      <c r="KMF29" s="143"/>
      <c r="KMG29" s="144"/>
      <c r="KMH29" s="145"/>
      <c r="KMI29" s="146"/>
      <c r="KMJ29" s="147"/>
      <c r="KMK29" s="148"/>
      <c r="KML29" s="140"/>
      <c r="KMM29" s="141"/>
      <c r="KMN29" s="142"/>
      <c r="KMO29" s="143"/>
      <c r="KMP29" s="144"/>
      <c r="KMQ29" s="145"/>
      <c r="KMR29" s="146"/>
      <c r="KMS29" s="147"/>
      <c r="KMT29" s="148"/>
      <c r="KMU29" s="140"/>
      <c r="KMV29" s="141"/>
      <c r="KMW29" s="142"/>
      <c r="KMX29" s="143"/>
      <c r="KMY29" s="144"/>
      <c r="KMZ29" s="145"/>
      <c r="KNA29" s="146"/>
      <c r="KNB29" s="147"/>
      <c r="KNC29" s="148"/>
      <c r="KND29" s="140"/>
      <c r="KNE29" s="141"/>
      <c r="KNF29" s="142"/>
      <c r="KNG29" s="143"/>
      <c r="KNH29" s="144"/>
      <c r="KNI29" s="145"/>
      <c r="KNJ29" s="146"/>
      <c r="KNK29" s="147"/>
      <c r="KNL29" s="148"/>
      <c r="KNM29" s="140"/>
      <c r="KNN29" s="141"/>
      <c r="KNO29" s="142"/>
      <c r="KNP29" s="143"/>
      <c r="KNQ29" s="144"/>
      <c r="KNR29" s="145"/>
      <c r="KNS29" s="146"/>
      <c r="KNT29" s="147"/>
      <c r="KNU29" s="148"/>
      <c r="KNV29" s="140"/>
      <c r="KNW29" s="141"/>
      <c r="KNX29" s="142"/>
      <c r="KNY29" s="143"/>
      <c r="KNZ29" s="144"/>
      <c r="KOA29" s="145"/>
      <c r="KOB29" s="146"/>
      <c r="KOC29" s="147"/>
      <c r="KOD29" s="148"/>
      <c r="KOE29" s="140"/>
      <c r="KOF29" s="141"/>
      <c r="KOG29" s="142"/>
      <c r="KOH29" s="143"/>
      <c r="KOI29" s="144"/>
      <c r="KOJ29" s="145"/>
      <c r="KOK29" s="146"/>
      <c r="KOL29" s="147"/>
      <c r="KOM29" s="148"/>
      <c r="KON29" s="140"/>
      <c r="KOO29" s="141"/>
      <c r="KOP29" s="142"/>
      <c r="KOQ29" s="143"/>
      <c r="KOR29" s="144"/>
      <c r="KOS29" s="145"/>
      <c r="KOT29" s="146"/>
      <c r="KOU29" s="147"/>
      <c r="KOV29" s="148"/>
      <c r="KOW29" s="140"/>
      <c r="KOX29" s="141"/>
      <c r="KOY29" s="142"/>
      <c r="KOZ29" s="143"/>
      <c r="KPA29" s="144"/>
      <c r="KPB29" s="145"/>
      <c r="KPC29" s="146"/>
      <c r="KPD29" s="147"/>
      <c r="KPE29" s="148"/>
      <c r="KPF29" s="140"/>
      <c r="KPG29" s="141"/>
      <c r="KPH29" s="142"/>
      <c r="KPI29" s="143"/>
      <c r="KPJ29" s="144"/>
      <c r="KPK29" s="145"/>
      <c r="KPL29" s="146"/>
      <c r="KPM29" s="147"/>
      <c r="KPN29" s="148"/>
      <c r="KPO29" s="140"/>
      <c r="KPP29" s="141"/>
      <c r="KPQ29" s="142"/>
      <c r="KPR29" s="143"/>
      <c r="KPS29" s="144"/>
      <c r="KPT29" s="145"/>
      <c r="KPU29" s="146"/>
      <c r="KPV29" s="147"/>
      <c r="KPW29" s="148"/>
      <c r="KPX29" s="140"/>
      <c r="KPY29" s="141"/>
      <c r="KPZ29" s="142"/>
      <c r="KQA29" s="143"/>
      <c r="KQB29" s="144"/>
      <c r="KQC29" s="145"/>
      <c r="KQD29" s="146"/>
      <c r="KQE29" s="147"/>
      <c r="KQF29" s="148"/>
      <c r="KQG29" s="140"/>
      <c r="KQH29" s="141"/>
      <c r="KQI29" s="142"/>
      <c r="KQJ29" s="143"/>
      <c r="KQK29" s="144"/>
      <c r="KQL29" s="145"/>
      <c r="KQM29" s="146"/>
      <c r="KQN29" s="147"/>
      <c r="KQO29" s="148"/>
      <c r="KQP29" s="140"/>
      <c r="KQQ29" s="141"/>
      <c r="KQR29" s="142"/>
      <c r="KQS29" s="143"/>
      <c r="KQT29" s="144"/>
      <c r="KQU29" s="145"/>
      <c r="KQV29" s="146"/>
      <c r="KQW29" s="147"/>
      <c r="KQX29" s="148"/>
      <c r="KQY29" s="140"/>
      <c r="KQZ29" s="141"/>
      <c r="KRA29" s="142"/>
      <c r="KRB29" s="143"/>
      <c r="KRC29" s="144"/>
      <c r="KRD29" s="145"/>
      <c r="KRE29" s="146"/>
      <c r="KRF29" s="147"/>
      <c r="KRG29" s="148"/>
      <c r="KRH29" s="140"/>
      <c r="KRI29" s="141"/>
      <c r="KRJ29" s="142"/>
      <c r="KRK29" s="143"/>
      <c r="KRL29" s="144"/>
      <c r="KRM29" s="145"/>
      <c r="KRN29" s="146"/>
      <c r="KRO29" s="147"/>
      <c r="KRP29" s="148"/>
      <c r="KRQ29" s="140"/>
      <c r="KRR29" s="141"/>
      <c r="KRS29" s="142"/>
      <c r="KRT29" s="143"/>
      <c r="KRU29" s="144"/>
      <c r="KRV29" s="145"/>
      <c r="KRW29" s="146"/>
      <c r="KRX29" s="147"/>
      <c r="KRY29" s="148"/>
      <c r="KRZ29" s="140"/>
      <c r="KSA29" s="141"/>
      <c r="KSB29" s="142"/>
      <c r="KSC29" s="143"/>
      <c r="KSD29" s="144"/>
      <c r="KSE29" s="145"/>
      <c r="KSF29" s="146"/>
      <c r="KSG29" s="147"/>
      <c r="KSH29" s="148"/>
      <c r="KSI29" s="140"/>
      <c r="KSJ29" s="141"/>
      <c r="KSK29" s="142"/>
      <c r="KSL29" s="143"/>
      <c r="KSM29" s="144"/>
      <c r="KSN29" s="145"/>
      <c r="KSO29" s="146"/>
      <c r="KSP29" s="147"/>
      <c r="KSQ29" s="148"/>
      <c r="KSR29" s="140"/>
      <c r="KSS29" s="141"/>
      <c r="KST29" s="142"/>
      <c r="KSU29" s="143"/>
      <c r="KSV29" s="144"/>
      <c r="KSW29" s="145"/>
      <c r="KSX29" s="146"/>
      <c r="KSY29" s="147"/>
      <c r="KSZ29" s="148"/>
      <c r="KTA29" s="140"/>
      <c r="KTB29" s="141"/>
      <c r="KTC29" s="142"/>
      <c r="KTD29" s="143"/>
      <c r="KTE29" s="144"/>
      <c r="KTF29" s="145"/>
      <c r="KTG29" s="146"/>
      <c r="KTH29" s="147"/>
      <c r="KTI29" s="148"/>
      <c r="KTJ29" s="140"/>
      <c r="KTK29" s="141"/>
      <c r="KTL29" s="142"/>
      <c r="KTM29" s="143"/>
      <c r="KTN29" s="144"/>
      <c r="KTO29" s="145"/>
      <c r="KTP29" s="146"/>
      <c r="KTQ29" s="147"/>
      <c r="KTR29" s="148"/>
      <c r="KTS29" s="140"/>
      <c r="KTT29" s="141"/>
      <c r="KTU29" s="142"/>
      <c r="KTV29" s="143"/>
      <c r="KTW29" s="144"/>
      <c r="KTX29" s="145"/>
      <c r="KTY29" s="146"/>
      <c r="KTZ29" s="147"/>
      <c r="KUA29" s="148"/>
      <c r="KUB29" s="140"/>
      <c r="KUC29" s="141"/>
      <c r="KUD29" s="142"/>
      <c r="KUE29" s="143"/>
      <c r="KUF29" s="144"/>
      <c r="KUG29" s="145"/>
      <c r="KUH29" s="146"/>
      <c r="KUI29" s="147"/>
      <c r="KUJ29" s="148"/>
      <c r="KUK29" s="140"/>
      <c r="KUL29" s="141"/>
      <c r="KUM29" s="142"/>
      <c r="KUN29" s="143"/>
      <c r="KUO29" s="144"/>
      <c r="KUP29" s="145"/>
      <c r="KUQ29" s="146"/>
      <c r="KUR29" s="147"/>
      <c r="KUS29" s="148"/>
      <c r="KUT29" s="140"/>
      <c r="KUU29" s="141"/>
      <c r="KUV29" s="142"/>
      <c r="KUW29" s="143"/>
      <c r="KUX29" s="144"/>
      <c r="KUY29" s="145"/>
      <c r="KUZ29" s="146"/>
      <c r="KVA29" s="147"/>
      <c r="KVB29" s="148"/>
      <c r="KVC29" s="140"/>
      <c r="KVD29" s="141"/>
      <c r="KVE29" s="142"/>
      <c r="KVF29" s="143"/>
      <c r="KVG29" s="144"/>
      <c r="KVH29" s="145"/>
      <c r="KVI29" s="146"/>
      <c r="KVJ29" s="147"/>
      <c r="KVK29" s="148"/>
      <c r="KVL29" s="140"/>
      <c r="KVM29" s="141"/>
      <c r="KVN29" s="142"/>
      <c r="KVO29" s="143"/>
      <c r="KVP29" s="144"/>
      <c r="KVQ29" s="145"/>
      <c r="KVR29" s="146"/>
      <c r="KVS29" s="147"/>
      <c r="KVT29" s="148"/>
      <c r="KVU29" s="140"/>
      <c r="KVV29" s="141"/>
      <c r="KVW29" s="142"/>
      <c r="KVX29" s="143"/>
      <c r="KVY29" s="144"/>
      <c r="KVZ29" s="145"/>
      <c r="KWA29" s="146"/>
      <c r="KWB29" s="147"/>
      <c r="KWC29" s="148"/>
      <c r="KWD29" s="140"/>
      <c r="KWE29" s="141"/>
      <c r="KWF29" s="142"/>
      <c r="KWG29" s="143"/>
      <c r="KWH29" s="144"/>
      <c r="KWI29" s="145"/>
      <c r="KWJ29" s="146"/>
      <c r="KWK29" s="147"/>
      <c r="KWL29" s="148"/>
      <c r="KWM29" s="140"/>
      <c r="KWN29" s="141"/>
      <c r="KWO29" s="142"/>
      <c r="KWP29" s="143"/>
      <c r="KWQ29" s="144"/>
      <c r="KWR29" s="145"/>
      <c r="KWS29" s="146"/>
      <c r="KWT29" s="147"/>
      <c r="KWU29" s="148"/>
      <c r="KWV29" s="140"/>
      <c r="KWW29" s="141"/>
      <c r="KWX29" s="142"/>
      <c r="KWY29" s="143"/>
      <c r="KWZ29" s="144"/>
      <c r="KXA29" s="145"/>
      <c r="KXB29" s="146"/>
      <c r="KXC29" s="147"/>
      <c r="KXD29" s="148"/>
      <c r="KXE29" s="140"/>
      <c r="KXF29" s="141"/>
      <c r="KXG29" s="142"/>
      <c r="KXH29" s="143"/>
      <c r="KXI29" s="144"/>
      <c r="KXJ29" s="145"/>
      <c r="KXK29" s="146"/>
      <c r="KXL29" s="147"/>
      <c r="KXM29" s="148"/>
      <c r="KXN29" s="140"/>
      <c r="KXO29" s="141"/>
      <c r="KXP29" s="142"/>
      <c r="KXQ29" s="143"/>
      <c r="KXR29" s="144"/>
      <c r="KXS29" s="145"/>
      <c r="KXT29" s="146"/>
      <c r="KXU29" s="147"/>
      <c r="KXV29" s="148"/>
      <c r="KXW29" s="140"/>
      <c r="KXX29" s="141"/>
      <c r="KXY29" s="142"/>
      <c r="KXZ29" s="143"/>
      <c r="KYA29" s="144"/>
      <c r="KYB29" s="145"/>
      <c r="KYC29" s="146"/>
      <c r="KYD29" s="147"/>
      <c r="KYE29" s="148"/>
      <c r="KYF29" s="140"/>
      <c r="KYG29" s="141"/>
      <c r="KYH29" s="142"/>
      <c r="KYI29" s="143"/>
      <c r="KYJ29" s="144"/>
      <c r="KYK29" s="145"/>
      <c r="KYL29" s="146"/>
      <c r="KYM29" s="147"/>
      <c r="KYN29" s="148"/>
      <c r="KYO29" s="140"/>
      <c r="KYP29" s="141"/>
      <c r="KYQ29" s="142"/>
      <c r="KYR29" s="143"/>
      <c r="KYS29" s="144"/>
      <c r="KYT29" s="145"/>
      <c r="KYU29" s="146"/>
      <c r="KYV29" s="147"/>
      <c r="KYW29" s="148"/>
      <c r="KYX29" s="140"/>
      <c r="KYY29" s="141"/>
      <c r="KYZ29" s="142"/>
      <c r="KZA29" s="143"/>
      <c r="KZB29" s="144"/>
      <c r="KZC29" s="145"/>
      <c r="KZD29" s="146"/>
      <c r="KZE29" s="147"/>
      <c r="KZF29" s="148"/>
      <c r="KZG29" s="140"/>
      <c r="KZH29" s="141"/>
      <c r="KZI29" s="142"/>
      <c r="KZJ29" s="143"/>
      <c r="KZK29" s="144"/>
      <c r="KZL29" s="145"/>
      <c r="KZM29" s="146"/>
      <c r="KZN29" s="147"/>
      <c r="KZO29" s="148"/>
      <c r="KZP29" s="140"/>
      <c r="KZQ29" s="141"/>
      <c r="KZR29" s="142"/>
      <c r="KZS29" s="143"/>
      <c r="KZT29" s="144"/>
      <c r="KZU29" s="145"/>
      <c r="KZV29" s="146"/>
      <c r="KZW29" s="147"/>
      <c r="KZX29" s="148"/>
      <c r="KZY29" s="140"/>
      <c r="KZZ29" s="141"/>
      <c r="LAA29" s="142"/>
      <c r="LAB29" s="143"/>
      <c r="LAC29" s="144"/>
      <c r="LAD29" s="145"/>
      <c r="LAE29" s="146"/>
      <c r="LAF29" s="147"/>
      <c r="LAG29" s="148"/>
      <c r="LAH29" s="140"/>
      <c r="LAI29" s="141"/>
      <c r="LAJ29" s="142"/>
      <c r="LAK29" s="143"/>
      <c r="LAL29" s="144"/>
      <c r="LAM29" s="145"/>
      <c r="LAN29" s="146"/>
      <c r="LAO29" s="147"/>
      <c r="LAP29" s="148"/>
      <c r="LAQ29" s="140"/>
      <c r="LAR29" s="141"/>
      <c r="LAS29" s="142"/>
      <c r="LAT29" s="143"/>
      <c r="LAU29" s="144"/>
      <c r="LAV29" s="145"/>
      <c r="LAW29" s="146"/>
      <c r="LAX29" s="147"/>
      <c r="LAY29" s="148"/>
      <c r="LAZ29" s="140"/>
      <c r="LBA29" s="141"/>
      <c r="LBB29" s="142"/>
      <c r="LBC29" s="143"/>
      <c r="LBD29" s="144"/>
      <c r="LBE29" s="145"/>
      <c r="LBF29" s="146"/>
      <c r="LBG29" s="147"/>
      <c r="LBH29" s="148"/>
      <c r="LBI29" s="140"/>
      <c r="LBJ29" s="141"/>
      <c r="LBK29" s="142"/>
      <c r="LBL29" s="143"/>
      <c r="LBM29" s="144"/>
      <c r="LBN29" s="145"/>
      <c r="LBO29" s="146"/>
      <c r="LBP29" s="147"/>
      <c r="LBQ29" s="148"/>
      <c r="LBR29" s="140"/>
      <c r="LBS29" s="141"/>
      <c r="LBT29" s="142"/>
      <c r="LBU29" s="143"/>
      <c r="LBV29" s="144"/>
      <c r="LBW29" s="145"/>
      <c r="LBX29" s="146"/>
      <c r="LBY29" s="147"/>
      <c r="LBZ29" s="148"/>
      <c r="LCA29" s="140"/>
      <c r="LCB29" s="141"/>
      <c r="LCC29" s="142"/>
      <c r="LCD29" s="143"/>
      <c r="LCE29" s="144"/>
      <c r="LCF29" s="145"/>
      <c r="LCG29" s="146"/>
      <c r="LCH29" s="147"/>
      <c r="LCI29" s="148"/>
      <c r="LCJ29" s="140"/>
      <c r="LCK29" s="141"/>
      <c r="LCL29" s="142"/>
      <c r="LCM29" s="143"/>
      <c r="LCN29" s="144"/>
      <c r="LCO29" s="145"/>
      <c r="LCP29" s="146"/>
      <c r="LCQ29" s="147"/>
      <c r="LCR29" s="148"/>
      <c r="LCS29" s="140"/>
      <c r="LCT29" s="141"/>
      <c r="LCU29" s="142"/>
      <c r="LCV29" s="143"/>
      <c r="LCW29" s="144"/>
      <c r="LCX29" s="145"/>
      <c r="LCY29" s="146"/>
      <c r="LCZ29" s="147"/>
      <c r="LDA29" s="148"/>
      <c r="LDB29" s="140"/>
      <c r="LDC29" s="141"/>
      <c r="LDD29" s="142"/>
      <c r="LDE29" s="143"/>
      <c r="LDF29" s="144"/>
      <c r="LDG29" s="145"/>
      <c r="LDH29" s="146"/>
      <c r="LDI29" s="147"/>
      <c r="LDJ29" s="148"/>
      <c r="LDK29" s="140"/>
      <c r="LDL29" s="141"/>
      <c r="LDM29" s="142"/>
      <c r="LDN29" s="143"/>
      <c r="LDO29" s="144"/>
      <c r="LDP29" s="145"/>
      <c r="LDQ29" s="146"/>
      <c r="LDR29" s="147"/>
      <c r="LDS29" s="148"/>
      <c r="LDT29" s="140"/>
      <c r="LDU29" s="141"/>
      <c r="LDV29" s="142"/>
      <c r="LDW29" s="143"/>
      <c r="LDX29" s="144"/>
      <c r="LDY29" s="145"/>
      <c r="LDZ29" s="146"/>
      <c r="LEA29" s="147"/>
      <c r="LEB29" s="148"/>
      <c r="LEC29" s="140"/>
      <c r="LED29" s="141"/>
      <c r="LEE29" s="142"/>
      <c r="LEF29" s="143"/>
      <c r="LEG29" s="144"/>
      <c r="LEH29" s="145"/>
      <c r="LEI29" s="146"/>
      <c r="LEJ29" s="147"/>
      <c r="LEK29" s="148"/>
      <c r="LEL29" s="140"/>
      <c r="LEM29" s="141"/>
      <c r="LEN29" s="142"/>
      <c r="LEO29" s="143"/>
      <c r="LEP29" s="144"/>
      <c r="LEQ29" s="145"/>
      <c r="LER29" s="146"/>
      <c r="LES29" s="147"/>
      <c r="LET29" s="148"/>
      <c r="LEU29" s="140"/>
      <c r="LEV29" s="141"/>
      <c r="LEW29" s="142"/>
      <c r="LEX29" s="143"/>
      <c r="LEY29" s="144"/>
      <c r="LEZ29" s="145"/>
      <c r="LFA29" s="146"/>
      <c r="LFB29" s="147"/>
      <c r="LFC29" s="148"/>
      <c r="LFD29" s="140"/>
      <c r="LFE29" s="141"/>
      <c r="LFF29" s="142"/>
      <c r="LFG29" s="143"/>
      <c r="LFH29" s="144"/>
      <c r="LFI29" s="145"/>
      <c r="LFJ29" s="146"/>
      <c r="LFK29" s="147"/>
      <c r="LFL29" s="148"/>
      <c r="LFM29" s="140"/>
      <c r="LFN29" s="141"/>
      <c r="LFO29" s="142"/>
      <c r="LFP29" s="143"/>
      <c r="LFQ29" s="144"/>
      <c r="LFR29" s="145"/>
      <c r="LFS29" s="146"/>
      <c r="LFT29" s="147"/>
      <c r="LFU29" s="148"/>
      <c r="LFV29" s="140"/>
      <c r="LFW29" s="141"/>
      <c r="LFX29" s="142"/>
      <c r="LFY29" s="143"/>
      <c r="LFZ29" s="144"/>
      <c r="LGA29" s="145"/>
      <c r="LGB29" s="146"/>
      <c r="LGC29" s="147"/>
      <c r="LGD29" s="148"/>
      <c r="LGE29" s="140"/>
      <c r="LGF29" s="141"/>
      <c r="LGG29" s="142"/>
      <c r="LGH29" s="143"/>
      <c r="LGI29" s="144"/>
      <c r="LGJ29" s="145"/>
      <c r="LGK29" s="146"/>
      <c r="LGL29" s="147"/>
      <c r="LGM29" s="148"/>
      <c r="LGN29" s="140"/>
      <c r="LGO29" s="141"/>
      <c r="LGP29" s="142"/>
      <c r="LGQ29" s="143"/>
      <c r="LGR29" s="144"/>
      <c r="LGS29" s="145"/>
      <c r="LGT29" s="146"/>
      <c r="LGU29" s="147"/>
      <c r="LGV29" s="148"/>
      <c r="LGW29" s="140"/>
      <c r="LGX29" s="141"/>
      <c r="LGY29" s="142"/>
      <c r="LGZ29" s="143"/>
      <c r="LHA29" s="144"/>
      <c r="LHB29" s="145"/>
      <c r="LHC29" s="146"/>
      <c r="LHD29" s="147"/>
      <c r="LHE29" s="148"/>
      <c r="LHF29" s="140"/>
      <c r="LHG29" s="141"/>
      <c r="LHH29" s="142"/>
      <c r="LHI29" s="143"/>
      <c r="LHJ29" s="144"/>
      <c r="LHK29" s="145"/>
      <c r="LHL29" s="146"/>
      <c r="LHM29" s="147"/>
      <c r="LHN29" s="148"/>
      <c r="LHO29" s="140"/>
      <c r="LHP29" s="141"/>
      <c r="LHQ29" s="142"/>
      <c r="LHR29" s="143"/>
      <c r="LHS29" s="144"/>
      <c r="LHT29" s="145"/>
      <c r="LHU29" s="146"/>
      <c r="LHV29" s="147"/>
      <c r="LHW29" s="148"/>
      <c r="LHX29" s="140"/>
      <c r="LHY29" s="141"/>
      <c r="LHZ29" s="142"/>
      <c r="LIA29" s="143"/>
      <c r="LIB29" s="144"/>
      <c r="LIC29" s="145"/>
      <c r="LID29" s="146"/>
      <c r="LIE29" s="147"/>
      <c r="LIF29" s="148"/>
      <c r="LIG29" s="140"/>
      <c r="LIH29" s="141"/>
      <c r="LII29" s="142"/>
      <c r="LIJ29" s="143"/>
      <c r="LIK29" s="144"/>
      <c r="LIL29" s="145"/>
      <c r="LIM29" s="146"/>
      <c r="LIN29" s="147"/>
      <c r="LIO29" s="148"/>
      <c r="LIP29" s="140"/>
      <c r="LIQ29" s="141"/>
      <c r="LIR29" s="142"/>
      <c r="LIS29" s="143"/>
      <c r="LIT29" s="144"/>
      <c r="LIU29" s="145"/>
      <c r="LIV29" s="146"/>
      <c r="LIW29" s="147"/>
      <c r="LIX29" s="148"/>
      <c r="LIY29" s="140"/>
      <c r="LIZ29" s="141"/>
      <c r="LJA29" s="142"/>
      <c r="LJB29" s="143"/>
      <c r="LJC29" s="144"/>
      <c r="LJD29" s="145"/>
      <c r="LJE29" s="146"/>
      <c r="LJF29" s="147"/>
      <c r="LJG29" s="148"/>
      <c r="LJH29" s="140"/>
      <c r="LJI29" s="141"/>
      <c r="LJJ29" s="142"/>
      <c r="LJK29" s="143"/>
      <c r="LJL29" s="144"/>
      <c r="LJM29" s="145"/>
      <c r="LJN29" s="146"/>
      <c r="LJO29" s="147"/>
      <c r="LJP29" s="148"/>
      <c r="LJQ29" s="140"/>
      <c r="LJR29" s="141"/>
      <c r="LJS29" s="142"/>
      <c r="LJT29" s="143"/>
      <c r="LJU29" s="144"/>
      <c r="LJV29" s="145"/>
      <c r="LJW29" s="146"/>
      <c r="LJX29" s="147"/>
      <c r="LJY29" s="148"/>
      <c r="LJZ29" s="140"/>
      <c r="LKA29" s="141"/>
      <c r="LKB29" s="142"/>
      <c r="LKC29" s="143"/>
      <c r="LKD29" s="144"/>
      <c r="LKE29" s="145"/>
      <c r="LKF29" s="146"/>
      <c r="LKG29" s="147"/>
      <c r="LKH29" s="148"/>
      <c r="LKI29" s="140"/>
      <c r="LKJ29" s="141"/>
      <c r="LKK29" s="142"/>
      <c r="LKL29" s="143"/>
      <c r="LKM29" s="144"/>
      <c r="LKN29" s="145"/>
      <c r="LKO29" s="146"/>
      <c r="LKP29" s="147"/>
      <c r="LKQ29" s="148"/>
      <c r="LKR29" s="140"/>
      <c r="LKS29" s="141"/>
      <c r="LKT29" s="142"/>
      <c r="LKU29" s="143"/>
      <c r="LKV29" s="144"/>
      <c r="LKW29" s="145"/>
      <c r="LKX29" s="146"/>
      <c r="LKY29" s="147"/>
      <c r="LKZ29" s="148"/>
      <c r="LLA29" s="140"/>
      <c r="LLB29" s="141"/>
      <c r="LLC29" s="142"/>
      <c r="LLD29" s="143"/>
      <c r="LLE29" s="144"/>
      <c r="LLF29" s="145"/>
      <c r="LLG29" s="146"/>
      <c r="LLH29" s="147"/>
      <c r="LLI29" s="148"/>
      <c r="LLJ29" s="140"/>
      <c r="LLK29" s="141"/>
      <c r="LLL29" s="142"/>
      <c r="LLM29" s="143"/>
      <c r="LLN29" s="144"/>
      <c r="LLO29" s="145"/>
      <c r="LLP29" s="146"/>
      <c r="LLQ29" s="147"/>
      <c r="LLR29" s="148"/>
      <c r="LLS29" s="140"/>
      <c r="LLT29" s="141"/>
      <c r="LLU29" s="142"/>
      <c r="LLV29" s="143"/>
      <c r="LLW29" s="144"/>
      <c r="LLX29" s="145"/>
      <c r="LLY29" s="146"/>
      <c r="LLZ29" s="147"/>
      <c r="LMA29" s="148"/>
      <c r="LMB29" s="140"/>
      <c r="LMC29" s="141"/>
      <c r="LMD29" s="142"/>
      <c r="LME29" s="143"/>
      <c r="LMF29" s="144"/>
      <c r="LMG29" s="145"/>
      <c r="LMH29" s="146"/>
      <c r="LMI29" s="147"/>
      <c r="LMJ29" s="148"/>
      <c r="LMK29" s="140"/>
      <c r="LML29" s="141"/>
      <c r="LMM29" s="142"/>
      <c r="LMN29" s="143"/>
      <c r="LMO29" s="144"/>
      <c r="LMP29" s="145"/>
      <c r="LMQ29" s="146"/>
      <c r="LMR29" s="147"/>
      <c r="LMS29" s="148"/>
      <c r="LMT29" s="140"/>
      <c r="LMU29" s="141"/>
      <c r="LMV29" s="142"/>
      <c r="LMW29" s="143"/>
      <c r="LMX29" s="144"/>
      <c r="LMY29" s="145"/>
      <c r="LMZ29" s="146"/>
      <c r="LNA29" s="147"/>
      <c r="LNB29" s="148"/>
      <c r="LNC29" s="140"/>
      <c r="LND29" s="141"/>
      <c r="LNE29" s="142"/>
      <c r="LNF29" s="143"/>
      <c r="LNG29" s="144"/>
      <c r="LNH29" s="145"/>
      <c r="LNI29" s="146"/>
      <c r="LNJ29" s="147"/>
      <c r="LNK29" s="148"/>
      <c r="LNL29" s="140"/>
      <c r="LNM29" s="141"/>
      <c r="LNN29" s="142"/>
      <c r="LNO29" s="143"/>
      <c r="LNP29" s="144"/>
      <c r="LNQ29" s="145"/>
      <c r="LNR29" s="146"/>
      <c r="LNS29" s="147"/>
      <c r="LNT29" s="148"/>
      <c r="LNU29" s="140"/>
      <c r="LNV29" s="141"/>
      <c r="LNW29" s="142"/>
      <c r="LNX29" s="143"/>
      <c r="LNY29" s="144"/>
      <c r="LNZ29" s="145"/>
      <c r="LOA29" s="146"/>
      <c r="LOB29" s="147"/>
      <c r="LOC29" s="148"/>
      <c r="LOD29" s="140"/>
      <c r="LOE29" s="141"/>
      <c r="LOF29" s="142"/>
      <c r="LOG29" s="143"/>
      <c r="LOH29" s="144"/>
      <c r="LOI29" s="145"/>
      <c r="LOJ29" s="146"/>
      <c r="LOK29" s="147"/>
      <c r="LOL29" s="148"/>
      <c r="LOM29" s="140"/>
      <c r="LON29" s="141"/>
      <c r="LOO29" s="142"/>
      <c r="LOP29" s="143"/>
      <c r="LOQ29" s="144"/>
      <c r="LOR29" s="145"/>
      <c r="LOS29" s="146"/>
      <c r="LOT29" s="147"/>
      <c r="LOU29" s="148"/>
      <c r="LOV29" s="140"/>
      <c r="LOW29" s="141"/>
      <c r="LOX29" s="142"/>
      <c r="LOY29" s="143"/>
      <c r="LOZ29" s="144"/>
      <c r="LPA29" s="145"/>
      <c r="LPB29" s="146"/>
      <c r="LPC29" s="147"/>
      <c r="LPD29" s="148"/>
      <c r="LPE29" s="140"/>
      <c r="LPF29" s="141"/>
      <c r="LPG29" s="142"/>
      <c r="LPH29" s="143"/>
      <c r="LPI29" s="144"/>
      <c r="LPJ29" s="145"/>
      <c r="LPK29" s="146"/>
      <c r="LPL29" s="147"/>
      <c r="LPM29" s="148"/>
      <c r="LPN29" s="140"/>
      <c r="LPO29" s="141"/>
      <c r="LPP29" s="142"/>
      <c r="LPQ29" s="143"/>
      <c r="LPR29" s="144"/>
      <c r="LPS29" s="145"/>
      <c r="LPT29" s="146"/>
      <c r="LPU29" s="147"/>
      <c r="LPV29" s="148"/>
      <c r="LPW29" s="140"/>
      <c r="LPX29" s="141"/>
      <c r="LPY29" s="142"/>
      <c r="LPZ29" s="143"/>
      <c r="LQA29" s="144"/>
      <c r="LQB29" s="145"/>
      <c r="LQC29" s="146"/>
      <c r="LQD29" s="147"/>
      <c r="LQE29" s="148"/>
      <c r="LQF29" s="140"/>
      <c r="LQG29" s="141"/>
      <c r="LQH29" s="142"/>
      <c r="LQI29" s="143"/>
      <c r="LQJ29" s="144"/>
      <c r="LQK29" s="145"/>
      <c r="LQL29" s="146"/>
      <c r="LQM29" s="147"/>
      <c r="LQN29" s="148"/>
      <c r="LQO29" s="140"/>
      <c r="LQP29" s="141"/>
      <c r="LQQ29" s="142"/>
      <c r="LQR29" s="143"/>
      <c r="LQS29" s="144"/>
      <c r="LQT29" s="145"/>
      <c r="LQU29" s="146"/>
      <c r="LQV29" s="147"/>
      <c r="LQW29" s="148"/>
      <c r="LQX29" s="140"/>
      <c r="LQY29" s="141"/>
      <c r="LQZ29" s="142"/>
      <c r="LRA29" s="143"/>
      <c r="LRB29" s="144"/>
      <c r="LRC29" s="145"/>
      <c r="LRD29" s="146"/>
      <c r="LRE29" s="147"/>
      <c r="LRF29" s="148"/>
      <c r="LRG29" s="140"/>
      <c r="LRH29" s="141"/>
      <c r="LRI29" s="142"/>
      <c r="LRJ29" s="143"/>
      <c r="LRK29" s="144"/>
      <c r="LRL29" s="145"/>
      <c r="LRM29" s="146"/>
      <c r="LRN29" s="147"/>
      <c r="LRO29" s="148"/>
      <c r="LRP29" s="140"/>
      <c r="LRQ29" s="141"/>
      <c r="LRR29" s="142"/>
      <c r="LRS29" s="143"/>
      <c r="LRT29" s="144"/>
      <c r="LRU29" s="145"/>
      <c r="LRV29" s="146"/>
      <c r="LRW29" s="147"/>
      <c r="LRX29" s="148"/>
      <c r="LRY29" s="140"/>
      <c r="LRZ29" s="141"/>
      <c r="LSA29" s="142"/>
      <c r="LSB29" s="143"/>
      <c r="LSC29" s="144"/>
      <c r="LSD29" s="145"/>
      <c r="LSE29" s="146"/>
      <c r="LSF29" s="147"/>
      <c r="LSG29" s="148"/>
      <c r="LSH29" s="140"/>
      <c r="LSI29" s="141"/>
      <c r="LSJ29" s="142"/>
      <c r="LSK29" s="143"/>
      <c r="LSL29" s="144"/>
      <c r="LSM29" s="145"/>
      <c r="LSN29" s="146"/>
      <c r="LSO29" s="147"/>
      <c r="LSP29" s="148"/>
      <c r="LSQ29" s="140"/>
      <c r="LSR29" s="141"/>
      <c r="LSS29" s="142"/>
      <c r="LST29" s="143"/>
      <c r="LSU29" s="144"/>
      <c r="LSV29" s="145"/>
      <c r="LSW29" s="146"/>
      <c r="LSX29" s="147"/>
      <c r="LSY29" s="148"/>
      <c r="LSZ29" s="140"/>
      <c r="LTA29" s="141"/>
      <c r="LTB29" s="142"/>
      <c r="LTC29" s="143"/>
      <c r="LTD29" s="144"/>
      <c r="LTE29" s="145"/>
      <c r="LTF29" s="146"/>
      <c r="LTG29" s="147"/>
      <c r="LTH29" s="148"/>
      <c r="LTI29" s="140"/>
      <c r="LTJ29" s="141"/>
      <c r="LTK29" s="142"/>
      <c r="LTL29" s="143"/>
      <c r="LTM29" s="144"/>
      <c r="LTN29" s="145"/>
      <c r="LTO29" s="146"/>
      <c r="LTP29" s="147"/>
      <c r="LTQ29" s="148"/>
      <c r="LTR29" s="140"/>
      <c r="LTS29" s="141"/>
      <c r="LTT29" s="142"/>
      <c r="LTU29" s="143"/>
      <c r="LTV29" s="144"/>
      <c r="LTW29" s="145"/>
      <c r="LTX29" s="146"/>
      <c r="LTY29" s="147"/>
      <c r="LTZ29" s="148"/>
      <c r="LUA29" s="140"/>
      <c r="LUB29" s="141"/>
      <c r="LUC29" s="142"/>
      <c r="LUD29" s="143"/>
      <c r="LUE29" s="144"/>
      <c r="LUF29" s="145"/>
      <c r="LUG29" s="146"/>
      <c r="LUH29" s="147"/>
      <c r="LUI29" s="148"/>
      <c r="LUJ29" s="140"/>
      <c r="LUK29" s="141"/>
      <c r="LUL29" s="142"/>
      <c r="LUM29" s="143"/>
      <c r="LUN29" s="144"/>
      <c r="LUO29" s="145"/>
      <c r="LUP29" s="146"/>
      <c r="LUQ29" s="147"/>
      <c r="LUR29" s="148"/>
      <c r="LUS29" s="140"/>
      <c r="LUT29" s="141"/>
      <c r="LUU29" s="142"/>
      <c r="LUV29" s="143"/>
      <c r="LUW29" s="144"/>
      <c r="LUX29" s="145"/>
      <c r="LUY29" s="146"/>
      <c r="LUZ29" s="147"/>
      <c r="LVA29" s="148"/>
      <c r="LVB29" s="140"/>
      <c r="LVC29" s="141"/>
      <c r="LVD29" s="142"/>
      <c r="LVE29" s="143"/>
      <c r="LVF29" s="144"/>
      <c r="LVG29" s="145"/>
      <c r="LVH29" s="146"/>
      <c r="LVI29" s="147"/>
      <c r="LVJ29" s="148"/>
      <c r="LVK29" s="140"/>
      <c r="LVL29" s="141"/>
      <c r="LVM29" s="142"/>
      <c r="LVN29" s="143"/>
      <c r="LVO29" s="144"/>
      <c r="LVP29" s="145"/>
      <c r="LVQ29" s="146"/>
      <c r="LVR29" s="147"/>
      <c r="LVS29" s="148"/>
      <c r="LVT29" s="140"/>
      <c r="LVU29" s="141"/>
      <c r="LVV29" s="142"/>
      <c r="LVW29" s="143"/>
      <c r="LVX29" s="144"/>
      <c r="LVY29" s="145"/>
      <c r="LVZ29" s="146"/>
      <c r="LWA29" s="147"/>
      <c r="LWB29" s="148"/>
      <c r="LWC29" s="140"/>
      <c r="LWD29" s="141"/>
      <c r="LWE29" s="142"/>
      <c r="LWF29" s="143"/>
      <c r="LWG29" s="144"/>
      <c r="LWH29" s="145"/>
      <c r="LWI29" s="146"/>
      <c r="LWJ29" s="147"/>
      <c r="LWK29" s="148"/>
      <c r="LWL29" s="140"/>
      <c r="LWM29" s="141"/>
      <c r="LWN29" s="142"/>
      <c r="LWO29" s="143"/>
      <c r="LWP29" s="144"/>
      <c r="LWQ29" s="145"/>
      <c r="LWR29" s="146"/>
      <c r="LWS29" s="147"/>
      <c r="LWT29" s="148"/>
      <c r="LWU29" s="140"/>
      <c r="LWV29" s="141"/>
      <c r="LWW29" s="142"/>
      <c r="LWX29" s="143"/>
      <c r="LWY29" s="144"/>
      <c r="LWZ29" s="145"/>
      <c r="LXA29" s="146"/>
      <c r="LXB29" s="147"/>
      <c r="LXC29" s="148"/>
      <c r="LXD29" s="140"/>
      <c r="LXE29" s="141"/>
      <c r="LXF29" s="142"/>
      <c r="LXG29" s="143"/>
      <c r="LXH29" s="144"/>
      <c r="LXI29" s="145"/>
      <c r="LXJ29" s="146"/>
      <c r="LXK29" s="147"/>
      <c r="LXL29" s="148"/>
      <c r="LXM29" s="140"/>
      <c r="LXN29" s="141"/>
      <c r="LXO29" s="142"/>
      <c r="LXP29" s="143"/>
      <c r="LXQ29" s="144"/>
      <c r="LXR29" s="145"/>
      <c r="LXS29" s="146"/>
      <c r="LXT29" s="147"/>
      <c r="LXU29" s="148"/>
      <c r="LXV29" s="140"/>
      <c r="LXW29" s="141"/>
      <c r="LXX29" s="142"/>
      <c r="LXY29" s="143"/>
      <c r="LXZ29" s="144"/>
      <c r="LYA29" s="145"/>
      <c r="LYB29" s="146"/>
      <c r="LYC29" s="147"/>
      <c r="LYD29" s="148"/>
      <c r="LYE29" s="140"/>
      <c r="LYF29" s="141"/>
      <c r="LYG29" s="142"/>
      <c r="LYH29" s="143"/>
      <c r="LYI29" s="144"/>
      <c r="LYJ29" s="145"/>
      <c r="LYK29" s="146"/>
      <c r="LYL29" s="147"/>
      <c r="LYM29" s="148"/>
      <c r="LYN29" s="140"/>
      <c r="LYO29" s="141"/>
      <c r="LYP29" s="142"/>
      <c r="LYQ29" s="143"/>
      <c r="LYR29" s="144"/>
      <c r="LYS29" s="145"/>
      <c r="LYT29" s="146"/>
      <c r="LYU29" s="147"/>
      <c r="LYV29" s="148"/>
      <c r="LYW29" s="140"/>
      <c r="LYX29" s="141"/>
      <c r="LYY29" s="142"/>
      <c r="LYZ29" s="143"/>
      <c r="LZA29" s="144"/>
      <c r="LZB29" s="145"/>
      <c r="LZC29" s="146"/>
      <c r="LZD29" s="147"/>
      <c r="LZE29" s="148"/>
      <c r="LZF29" s="140"/>
      <c r="LZG29" s="141"/>
      <c r="LZH29" s="142"/>
      <c r="LZI29" s="143"/>
      <c r="LZJ29" s="144"/>
      <c r="LZK29" s="145"/>
      <c r="LZL29" s="146"/>
      <c r="LZM29" s="147"/>
      <c r="LZN29" s="148"/>
      <c r="LZO29" s="140"/>
      <c r="LZP29" s="141"/>
      <c r="LZQ29" s="142"/>
      <c r="LZR29" s="143"/>
      <c r="LZS29" s="144"/>
      <c r="LZT29" s="145"/>
      <c r="LZU29" s="146"/>
      <c r="LZV29" s="147"/>
      <c r="LZW29" s="148"/>
      <c r="LZX29" s="140"/>
      <c r="LZY29" s="141"/>
      <c r="LZZ29" s="142"/>
      <c r="MAA29" s="143"/>
      <c r="MAB29" s="144"/>
      <c r="MAC29" s="145"/>
      <c r="MAD29" s="146"/>
      <c r="MAE29" s="147"/>
      <c r="MAF29" s="148"/>
      <c r="MAG29" s="140"/>
      <c r="MAH29" s="141"/>
      <c r="MAI29" s="142"/>
      <c r="MAJ29" s="143"/>
      <c r="MAK29" s="144"/>
      <c r="MAL29" s="145"/>
      <c r="MAM29" s="146"/>
      <c r="MAN29" s="147"/>
      <c r="MAO29" s="148"/>
      <c r="MAP29" s="140"/>
      <c r="MAQ29" s="141"/>
      <c r="MAR29" s="142"/>
      <c r="MAS29" s="143"/>
      <c r="MAT29" s="144"/>
      <c r="MAU29" s="145"/>
      <c r="MAV29" s="146"/>
      <c r="MAW29" s="147"/>
      <c r="MAX29" s="148"/>
      <c r="MAY29" s="140"/>
      <c r="MAZ29" s="141"/>
      <c r="MBA29" s="142"/>
      <c r="MBB29" s="143"/>
      <c r="MBC29" s="144"/>
      <c r="MBD29" s="145"/>
      <c r="MBE29" s="146"/>
      <c r="MBF29" s="147"/>
      <c r="MBG29" s="148"/>
      <c r="MBH29" s="140"/>
      <c r="MBI29" s="141"/>
      <c r="MBJ29" s="142"/>
      <c r="MBK29" s="143"/>
      <c r="MBL29" s="144"/>
      <c r="MBM29" s="145"/>
      <c r="MBN29" s="146"/>
      <c r="MBO29" s="147"/>
      <c r="MBP29" s="148"/>
      <c r="MBQ29" s="140"/>
      <c r="MBR29" s="141"/>
      <c r="MBS29" s="142"/>
      <c r="MBT29" s="143"/>
      <c r="MBU29" s="144"/>
      <c r="MBV29" s="145"/>
      <c r="MBW29" s="146"/>
      <c r="MBX29" s="147"/>
      <c r="MBY29" s="148"/>
      <c r="MBZ29" s="140"/>
      <c r="MCA29" s="141"/>
      <c r="MCB29" s="142"/>
      <c r="MCC29" s="143"/>
      <c r="MCD29" s="144"/>
      <c r="MCE29" s="145"/>
      <c r="MCF29" s="146"/>
      <c r="MCG29" s="147"/>
      <c r="MCH29" s="148"/>
      <c r="MCI29" s="140"/>
      <c r="MCJ29" s="141"/>
      <c r="MCK29" s="142"/>
      <c r="MCL29" s="143"/>
      <c r="MCM29" s="144"/>
      <c r="MCN29" s="145"/>
      <c r="MCO29" s="146"/>
      <c r="MCP29" s="147"/>
      <c r="MCQ29" s="148"/>
      <c r="MCR29" s="140"/>
      <c r="MCS29" s="141"/>
      <c r="MCT29" s="142"/>
      <c r="MCU29" s="143"/>
      <c r="MCV29" s="144"/>
      <c r="MCW29" s="145"/>
      <c r="MCX29" s="146"/>
      <c r="MCY29" s="147"/>
      <c r="MCZ29" s="148"/>
      <c r="MDA29" s="140"/>
      <c r="MDB29" s="141"/>
      <c r="MDC29" s="142"/>
      <c r="MDD29" s="143"/>
      <c r="MDE29" s="144"/>
      <c r="MDF29" s="145"/>
      <c r="MDG29" s="146"/>
      <c r="MDH29" s="147"/>
      <c r="MDI29" s="148"/>
      <c r="MDJ29" s="140"/>
      <c r="MDK29" s="141"/>
      <c r="MDL29" s="142"/>
      <c r="MDM29" s="143"/>
      <c r="MDN29" s="144"/>
      <c r="MDO29" s="145"/>
      <c r="MDP29" s="146"/>
      <c r="MDQ29" s="147"/>
      <c r="MDR29" s="148"/>
      <c r="MDS29" s="140"/>
      <c r="MDT29" s="141"/>
      <c r="MDU29" s="142"/>
      <c r="MDV29" s="143"/>
      <c r="MDW29" s="144"/>
      <c r="MDX29" s="145"/>
      <c r="MDY29" s="146"/>
      <c r="MDZ29" s="147"/>
      <c r="MEA29" s="148"/>
      <c r="MEB29" s="140"/>
      <c r="MEC29" s="141"/>
      <c r="MED29" s="142"/>
      <c r="MEE29" s="143"/>
      <c r="MEF29" s="144"/>
      <c r="MEG29" s="145"/>
      <c r="MEH29" s="146"/>
      <c r="MEI29" s="147"/>
      <c r="MEJ29" s="148"/>
      <c r="MEK29" s="140"/>
      <c r="MEL29" s="141"/>
      <c r="MEM29" s="142"/>
      <c r="MEN29" s="143"/>
      <c r="MEO29" s="144"/>
      <c r="MEP29" s="145"/>
      <c r="MEQ29" s="146"/>
      <c r="MER29" s="147"/>
      <c r="MES29" s="148"/>
      <c r="MET29" s="140"/>
      <c r="MEU29" s="141"/>
      <c r="MEV29" s="142"/>
      <c r="MEW29" s="143"/>
      <c r="MEX29" s="144"/>
      <c r="MEY29" s="145"/>
      <c r="MEZ29" s="146"/>
      <c r="MFA29" s="147"/>
      <c r="MFB29" s="148"/>
      <c r="MFC29" s="140"/>
      <c r="MFD29" s="141"/>
      <c r="MFE29" s="142"/>
      <c r="MFF29" s="143"/>
      <c r="MFG29" s="144"/>
      <c r="MFH29" s="145"/>
      <c r="MFI29" s="146"/>
      <c r="MFJ29" s="147"/>
      <c r="MFK29" s="148"/>
      <c r="MFL29" s="140"/>
      <c r="MFM29" s="141"/>
      <c r="MFN29" s="142"/>
      <c r="MFO29" s="143"/>
      <c r="MFP29" s="144"/>
      <c r="MFQ29" s="145"/>
      <c r="MFR29" s="146"/>
      <c r="MFS29" s="147"/>
      <c r="MFT29" s="148"/>
      <c r="MFU29" s="140"/>
      <c r="MFV29" s="141"/>
      <c r="MFW29" s="142"/>
      <c r="MFX29" s="143"/>
      <c r="MFY29" s="144"/>
      <c r="MFZ29" s="145"/>
      <c r="MGA29" s="146"/>
      <c r="MGB29" s="147"/>
      <c r="MGC29" s="148"/>
      <c r="MGD29" s="140"/>
      <c r="MGE29" s="141"/>
      <c r="MGF29" s="142"/>
      <c r="MGG29" s="143"/>
      <c r="MGH29" s="144"/>
      <c r="MGI29" s="145"/>
      <c r="MGJ29" s="146"/>
      <c r="MGK29" s="147"/>
      <c r="MGL29" s="148"/>
      <c r="MGM29" s="140"/>
      <c r="MGN29" s="141"/>
      <c r="MGO29" s="142"/>
      <c r="MGP29" s="143"/>
      <c r="MGQ29" s="144"/>
      <c r="MGR29" s="145"/>
      <c r="MGS29" s="146"/>
      <c r="MGT29" s="147"/>
      <c r="MGU29" s="148"/>
      <c r="MGV29" s="140"/>
      <c r="MGW29" s="141"/>
      <c r="MGX29" s="142"/>
      <c r="MGY29" s="143"/>
      <c r="MGZ29" s="144"/>
      <c r="MHA29" s="145"/>
      <c r="MHB29" s="146"/>
      <c r="MHC29" s="147"/>
      <c r="MHD29" s="148"/>
      <c r="MHE29" s="140"/>
      <c r="MHF29" s="141"/>
      <c r="MHG29" s="142"/>
      <c r="MHH29" s="143"/>
      <c r="MHI29" s="144"/>
      <c r="MHJ29" s="145"/>
      <c r="MHK29" s="146"/>
      <c r="MHL29" s="147"/>
      <c r="MHM29" s="148"/>
      <c r="MHN29" s="140"/>
      <c r="MHO29" s="141"/>
      <c r="MHP29" s="142"/>
      <c r="MHQ29" s="143"/>
      <c r="MHR29" s="144"/>
      <c r="MHS29" s="145"/>
      <c r="MHT29" s="146"/>
      <c r="MHU29" s="147"/>
      <c r="MHV29" s="148"/>
      <c r="MHW29" s="140"/>
      <c r="MHX29" s="141"/>
      <c r="MHY29" s="142"/>
      <c r="MHZ29" s="143"/>
      <c r="MIA29" s="144"/>
      <c r="MIB29" s="145"/>
      <c r="MIC29" s="146"/>
      <c r="MID29" s="147"/>
      <c r="MIE29" s="148"/>
      <c r="MIF29" s="140"/>
      <c r="MIG29" s="141"/>
      <c r="MIH29" s="142"/>
      <c r="MII29" s="143"/>
      <c r="MIJ29" s="144"/>
      <c r="MIK29" s="145"/>
      <c r="MIL29" s="146"/>
      <c r="MIM29" s="147"/>
      <c r="MIN29" s="148"/>
      <c r="MIO29" s="140"/>
      <c r="MIP29" s="141"/>
      <c r="MIQ29" s="142"/>
      <c r="MIR29" s="143"/>
      <c r="MIS29" s="144"/>
      <c r="MIT29" s="145"/>
      <c r="MIU29" s="146"/>
      <c r="MIV29" s="147"/>
      <c r="MIW29" s="148"/>
      <c r="MIX29" s="140"/>
      <c r="MIY29" s="141"/>
      <c r="MIZ29" s="142"/>
      <c r="MJA29" s="143"/>
      <c r="MJB29" s="144"/>
      <c r="MJC29" s="145"/>
      <c r="MJD29" s="146"/>
      <c r="MJE29" s="147"/>
      <c r="MJF29" s="148"/>
      <c r="MJG29" s="140"/>
      <c r="MJH29" s="141"/>
      <c r="MJI29" s="142"/>
      <c r="MJJ29" s="143"/>
      <c r="MJK29" s="144"/>
      <c r="MJL29" s="145"/>
      <c r="MJM29" s="146"/>
      <c r="MJN29" s="147"/>
      <c r="MJO29" s="148"/>
      <c r="MJP29" s="140"/>
      <c r="MJQ29" s="141"/>
      <c r="MJR29" s="142"/>
      <c r="MJS29" s="143"/>
      <c r="MJT29" s="144"/>
      <c r="MJU29" s="145"/>
      <c r="MJV29" s="146"/>
      <c r="MJW29" s="147"/>
      <c r="MJX29" s="148"/>
      <c r="MJY29" s="140"/>
      <c r="MJZ29" s="141"/>
      <c r="MKA29" s="142"/>
      <c r="MKB29" s="143"/>
      <c r="MKC29" s="144"/>
      <c r="MKD29" s="145"/>
      <c r="MKE29" s="146"/>
      <c r="MKF29" s="147"/>
      <c r="MKG29" s="148"/>
      <c r="MKH29" s="140"/>
      <c r="MKI29" s="141"/>
      <c r="MKJ29" s="142"/>
      <c r="MKK29" s="143"/>
      <c r="MKL29" s="144"/>
      <c r="MKM29" s="145"/>
      <c r="MKN29" s="146"/>
      <c r="MKO29" s="147"/>
      <c r="MKP29" s="148"/>
      <c r="MKQ29" s="140"/>
      <c r="MKR29" s="141"/>
      <c r="MKS29" s="142"/>
      <c r="MKT29" s="143"/>
      <c r="MKU29" s="144"/>
      <c r="MKV29" s="145"/>
      <c r="MKW29" s="146"/>
      <c r="MKX29" s="147"/>
      <c r="MKY29" s="148"/>
      <c r="MKZ29" s="140"/>
      <c r="MLA29" s="141"/>
      <c r="MLB29" s="142"/>
      <c r="MLC29" s="143"/>
      <c r="MLD29" s="144"/>
      <c r="MLE29" s="145"/>
      <c r="MLF29" s="146"/>
      <c r="MLG29" s="147"/>
      <c r="MLH29" s="148"/>
      <c r="MLI29" s="140"/>
      <c r="MLJ29" s="141"/>
      <c r="MLK29" s="142"/>
      <c r="MLL29" s="143"/>
      <c r="MLM29" s="144"/>
      <c r="MLN29" s="145"/>
      <c r="MLO29" s="146"/>
      <c r="MLP29" s="147"/>
      <c r="MLQ29" s="148"/>
      <c r="MLR29" s="140"/>
      <c r="MLS29" s="141"/>
      <c r="MLT29" s="142"/>
      <c r="MLU29" s="143"/>
      <c r="MLV29" s="144"/>
      <c r="MLW29" s="145"/>
      <c r="MLX29" s="146"/>
      <c r="MLY29" s="147"/>
      <c r="MLZ29" s="148"/>
      <c r="MMA29" s="140"/>
      <c r="MMB29" s="141"/>
      <c r="MMC29" s="142"/>
      <c r="MMD29" s="143"/>
      <c r="MME29" s="144"/>
      <c r="MMF29" s="145"/>
      <c r="MMG29" s="146"/>
      <c r="MMH29" s="147"/>
      <c r="MMI29" s="148"/>
      <c r="MMJ29" s="140"/>
      <c r="MMK29" s="141"/>
      <c r="MML29" s="142"/>
      <c r="MMM29" s="143"/>
      <c r="MMN29" s="144"/>
      <c r="MMO29" s="145"/>
      <c r="MMP29" s="146"/>
      <c r="MMQ29" s="147"/>
      <c r="MMR29" s="148"/>
      <c r="MMS29" s="140"/>
      <c r="MMT29" s="141"/>
      <c r="MMU29" s="142"/>
      <c r="MMV29" s="143"/>
      <c r="MMW29" s="144"/>
      <c r="MMX29" s="145"/>
      <c r="MMY29" s="146"/>
      <c r="MMZ29" s="147"/>
      <c r="MNA29" s="148"/>
      <c r="MNB29" s="140"/>
      <c r="MNC29" s="141"/>
      <c r="MND29" s="142"/>
      <c r="MNE29" s="143"/>
      <c r="MNF29" s="144"/>
      <c r="MNG29" s="145"/>
      <c r="MNH29" s="146"/>
      <c r="MNI29" s="147"/>
      <c r="MNJ29" s="148"/>
      <c r="MNK29" s="140"/>
      <c r="MNL29" s="141"/>
      <c r="MNM29" s="142"/>
      <c r="MNN29" s="143"/>
      <c r="MNO29" s="144"/>
      <c r="MNP29" s="145"/>
      <c r="MNQ29" s="146"/>
      <c r="MNR29" s="147"/>
      <c r="MNS29" s="148"/>
      <c r="MNT29" s="140"/>
      <c r="MNU29" s="141"/>
      <c r="MNV29" s="142"/>
      <c r="MNW29" s="143"/>
      <c r="MNX29" s="144"/>
      <c r="MNY29" s="145"/>
      <c r="MNZ29" s="146"/>
      <c r="MOA29" s="147"/>
      <c r="MOB29" s="148"/>
      <c r="MOC29" s="140"/>
      <c r="MOD29" s="141"/>
      <c r="MOE29" s="142"/>
      <c r="MOF29" s="143"/>
      <c r="MOG29" s="144"/>
      <c r="MOH29" s="145"/>
      <c r="MOI29" s="146"/>
      <c r="MOJ29" s="147"/>
      <c r="MOK29" s="148"/>
      <c r="MOL29" s="140"/>
      <c r="MOM29" s="141"/>
      <c r="MON29" s="142"/>
      <c r="MOO29" s="143"/>
      <c r="MOP29" s="144"/>
      <c r="MOQ29" s="145"/>
      <c r="MOR29" s="146"/>
      <c r="MOS29" s="147"/>
      <c r="MOT29" s="148"/>
      <c r="MOU29" s="140"/>
      <c r="MOV29" s="141"/>
      <c r="MOW29" s="142"/>
      <c r="MOX29" s="143"/>
      <c r="MOY29" s="144"/>
      <c r="MOZ29" s="145"/>
      <c r="MPA29" s="146"/>
      <c r="MPB29" s="147"/>
      <c r="MPC29" s="148"/>
      <c r="MPD29" s="140"/>
      <c r="MPE29" s="141"/>
      <c r="MPF29" s="142"/>
      <c r="MPG29" s="143"/>
      <c r="MPH29" s="144"/>
      <c r="MPI29" s="145"/>
      <c r="MPJ29" s="146"/>
      <c r="MPK29" s="147"/>
      <c r="MPL29" s="148"/>
      <c r="MPM29" s="140"/>
      <c r="MPN29" s="141"/>
      <c r="MPO29" s="142"/>
      <c r="MPP29" s="143"/>
      <c r="MPQ29" s="144"/>
      <c r="MPR29" s="145"/>
      <c r="MPS29" s="146"/>
      <c r="MPT29" s="147"/>
      <c r="MPU29" s="148"/>
      <c r="MPV29" s="140"/>
      <c r="MPW29" s="141"/>
      <c r="MPX29" s="142"/>
      <c r="MPY29" s="143"/>
      <c r="MPZ29" s="144"/>
      <c r="MQA29" s="145"/>
      <c r="MQB29" s="146"/>
      <c r="MQC29" s="147"/>
      <c r="MQD29" s="148"/>
      <c r="MQE29" s="140"/>
      <c r="MQF29" s="141"/>
      <c r="MQG29" s="142"/>
      <c r="MQH29" s="143"/>
      <c r="MQI29" s="144"/>
      <c r="MQJ29" s="145"/>
      <c r="MQK29" s="146"/>
      <c r="MQL29" s="147"/>
      <c r="MQM29" s="148"/>
      <c r="MQN29" s="140"/>
      <c r="MQO29" s="141"/>
      <c r="MQP29" s="142"/>
      <c r="MQQ29" s="143"/>
      <c r="MQR29" s="144"/>
      <c r="MQS29" s="145"/>
      <c r="MQT29" s="146"/>
      <c r="MQU29" s="147"/>
      <c r="MQV29" s="148"/>
      <c r="MQW29" s="140"/>
      <c r="MQX29" s="141"/>
      <c r="MQY29" s="142"/>
      <c r="MQZ29" s="143"/>
      <c r="MRA29" s="144"/>
      <c r="MRB29" s="145"/>
      <c r="MRC29" s="146"/>
      <c r="MRD29" s="147"/>
      <c r="MRE29" s="148"/>
      <c r="MRF29" s="140"/>
      <c r="MRG29" s="141"/>
      <c r="MRH29" s="142"/>
      <c r="MRI29" s="143"/>
      <c r="MRJ29" s="144"/>
      <c r="MRK29" s="145"/>
      <c r="MRL29" s="146"/>
      <c r="MRM29" s="147"/>
      <c r="MRN29" s="148"/>
      <c r="MRO29" s="140"/>
      <c r="MRP29" s="141"/>
      <c r="MRQ29" s="142"/>
      <c r="MRR29" s="143"/>
      <c r="MRS29" s="144"/>
      <c r="MRT29" s="145"/>
      <c r="MRU29" s="146"/>
      <c r="MRV29" s="147"/>
      <c r="MRW29" s="148"/>
      <c r="MRX29" s="140"/>
      <c r="MRY29" s="141"/>
      <c r="MRZ29" s="142"/>
      <c r="MSA29" s="143"/>
      <c r="MSB29" s="144"/>
      <c r="MSC29" s="145"/>
      <c r="MSD29" s="146"/>
      <c r="MSE29" s="147"/>
      <c r="MSF29" s="148"/>
      <c r="MSG29" s="140"/>
      <c r="MSH29" s="141"/>
      <c r="MSI29" s="142"/>
      <c r="MSJ29" s="143"/>
      <c r="MSK29" s="144"/>
      <c r="MSL29" s="145"/>
      <c r="MSM29" s="146"/>
      <c r="MSN29" s="147"/>
      <c r="MSO29" s="148"/>
      <c r="MSP29" s="140"/>
      <c r="MSQ29" s="141"/>
      <c r="MSR29" s="142"/>
      <c r="MSS29" s="143"/>
      <c r="MST29" s="144"/>
      <c r="MSU29" s="145"/>
      <c r="MSV29" s="146"/>
      <c r="MSW29" s="147"/>
      <c r="MSX29" s="148"/>
      <c r="MSY29" s="140"/>
      <c r="MSZ29" s="141"/>
      <c r="MTA29" s="142"/>
      <c r="MTB29" s="143"/>
      <c r="MTC29" s="144"/>
      <c r="MTD29" s="145"/>
      <c r="MTE29" s="146"/>
      <c r="MTF29" s="147"/>
      <c r="MTG29" s="148"/>
      <c r="MTH29" s="140"/>
      <c r="MTI29" s="141"/>
      <c r="MTJ29" s="142"/>
      <c r="MTK29" s="143"/>
      <c r="MTL29" s="144"/>
      <c r="MTM29" s="145"/>
      <c r="MTN29" s="146"/>
      <c r="MTO29" s="147"/>
      <c r="MTP29" s="148"/>
      <c r="MTQ29" s="140"/>
      <c r="MTR29" s="141"/>
      <c r="MTS29" s="142"/>
      <c r="MTT29" s="143"/>
      <c r="MTU29" s="144"/>
      <c r="MTV29" s="145"/>
      <c r="MTW29" s="146"/>
      <c r="MTX29" s="147"/>
      <c r="MTY29" s="148"/>
      <c r="MTZ29" s="140"/>
      <c r="MUA29" s="141"/>
      <c r="MUB29" s="142"/>
      <c r="MUC29" s="143"/>
      <c r="MUD29" s="144"/>
      <c r="MUE29" s="145"/>
      <c r="MUF29" s="146"/>
      <c r="MUG29" s="147"/>
      <c r="MUH29" s="148"/>
      <c r="MUI29" s="140"/>
      <c r="MUJ29" s="141"/>
      <c r="MUK29" s="142"/>
      <c r="MUL29" s="143"/>
      <c r="MUM29" s="144"/>
      <c r="MUN29" s="145"/>
      <c r="MUO29" s="146"/>
      <c r="MUP29" s="147"/>
      <c r="MUQ29" s="148"/>
      <c r="MUR29" s="140"/>
      <c r="MUS29" s="141"/>
      <c r="MUT29" s="142"/>
      <c r="MUU29" s="143"/>
      <c r="MUV29" s="144"/>
      <c r="MUW29" s="145"/>
      <c r="MUX29" s="146"/>
      <c r="MUY29" s="147"/>
      <c r="MUZ29" s="148"/>
      <c r="MVA29" s="140"/>
      <c r="MVB29" s="141"/>
      <c r="MVC29" s="142"/>
      <c r="MVD29" s="143"/>
      <c r="MVE29" s="144"/>
      <c r="MVF29" s="145"/>
      <c r="MVG29" s="146"/>
      <c r="MVH29" s="147"/>
      <c r="MVI29" s="148"/>
      <c r="MVJ29" s="140"/>
      <c r="MVK29" s="141"/>
      <c r="MVL29" s="142"/>
      <c r="MVM29" s="143"/>
      <c r="MVN29" s="144"/>
      <c r="MVO29" s="145"/>
      <c r="MVP29" s="146"/>
      <c r="MVQ29" s="147"/>
      <c r="MVR29" s="148"/>
      <c r="MVS29" s="140"/>
      <c r="MVT29" s="141"/>
      <c r="MVU29" s="142"/>
      <c r="MVV29" s="143"/>
      <c r="MVW29" s="144"/>
      <c r="MVX29" s="145"/>
      <c r="MVY29" s="146"/>
      <c r="MVZ29" s="147"/>
      <c r="MWA29" s="148"/>
      <c r="MWB29" s="140"/>
      <c r="MWC29" s="141"/>
      <c r="MWD29" s="142"/>
      <c r="MWE29" s="143"/>
      <c r="MWF29" s="144"/>
      <c r="MWG29" s="145"/>
      <c r="MWH29" s="146"/>
      <c r="MWI29" s="147"/>
      <c r="MWJ29" s="148"/>
      <c r="MWK29" s="140"/>
      <c r="MWL29" s="141"/>
      <c r="MWM29" s="142"/>
      <c r="MWN29" s="143"/>
      <c r="MWO29" s="144"/>
      <c r="MWP29" s="145"/>
      <c r="MWQ29" s="146"/>
      <c r="MWR29" s="147"/>
      <c r="MWS29" s="148"/>
      <c r="MWT29" s="140"/>
      <c r="MWU29" s="141"/>
      <c r="MWV29" s="142"/>
      <c r="MWW29" s="143"/>
      <c r="MWX29" s="144"/>
      <c r="MWY29" s="145"/>
      <c r="MWZ29" s="146"/>
      <c r="MXA29" s="147"/>
      <c r="MXB29" s="148"/>
      <c r="MXC29" s="140"/>
      <c r="MXD29" s="141"/>
      <c r="MXE29" s="142"/>
      <c r="MXF29" s="143"/>
      <c r="MXG29" s="144"/>
      <c r="MXH29" s="145"/>
      <c r="MXI29" s="146"/>
      <c r="MXJ29" s="147"/>
      <c r="MXK29" s="148"/>
      <c r="MXL29" s="140"/>
      <c r="MXM29" s="141"/>
      <c r="MXN29" s="142"/>
      <c r="MXO29" s="143"/>
      <c r="MXP29" s="144"/>
      <c r="MXQ29" s="145"/>
      <c r="MXR29" s="146"/>
      <c r="MXS29" s="147"/>
      <c r="MXT29" s="148"/>
      <c r="MXU29" s="140"/>
      <c r="MXV29" s="141"/>
      <c r="MXW29" s="142"/>
      <c r="MXX29" s="143"/>
      <c r="MXY29" s="144"/>
      <c r="MXZ29" s="145"/>
      <c r="MYA29" s="146"/>
      <c r="MYB29" s="147"/>
      <c r="MYC29" s="148"/>
      <c r="MYD29" s="140"/>
      <c r="MYE29" s="141"/>
      <c r="MYF29" s="142"/>
      <c r="MYG29" s="143"/>
      <c r="MYH29" s="144"/>
      <c r="MYI29" s="145"/>
      <c r="MYJ29" s="146"/>
      <c r="MYK29" s="147"/>
      <c r="MYL29" s="148"/>
      <c r="MYM29" s="140"/>
      <c r="MYN29" s="141"/>
      <c r="MYO29" s="142"/>
      <c r="MYP29" s="143"/>
      <c r="MYQ29" s="144"/>
      <c r="MYR29" s="145"/>
      <c r="MYS29" s="146"/>
      <c r="MYT29" s="147"/>
      <c r="MYU29" s="148"/>
      <c r="MYV29" s="140"/>
      <c r="MYW29" s="141"/>
      <c r="MYX29" s="142"/>
      <c r="MYY29" s="143"/>
      <c r="MYZ29" s="144"/>
      <c r="MZA29" s="145"/>
      <c r="MZB29" s="146"/>
      <c r="MZC29" s="147"/>
      <c r="MZD29" s="148"/>
      <c r="MZE29" s="140"/>
      <c r="MZF29" s="141"/>
      <c r="MZG29" s="142"/>
      <c r="MZH29" s="143"/>
      <c r="MZI29" s="144"/>
      <c r="MZJ29" s="145"/>
      <c r="MZK29" s="146"/>
      <c r="MZL29" s="147"/>
      <c r="MZM29" s="148"/>
      <c r="MZN29" s="140"/>
      <c r="MZO29" s="141"/>
      <c r="MZP29" s="142"/>
      <c r="MZQ29" s="143"/>
      <c r="MZR29" s="144"/>
      <c r="MZS29" s="145"/>
      <c r="MZT29" s="146"/>
      <c r="MZU29" s="147"/>
      <c r="MZV29" s="148"/>
      <c r="MZW29" s="140"/>
      <c r="MZX29" s="141"/>
      <c r="MZY29" s="142"/>
      <c r="MZZ29" s="143"/>
      <c r="NAA29" s="144"/>
      <c r="NAB29" s="145"/>
      <c r="NAC29" s="146"/>
      <c r="NAD29" s="147"/>
      <c r="NAE29" s="148"/>
      <c r="NAF29" s="140"/>
      <c r="NAG29" s="141"/>
      <c r="NAH29" s="142"/>
      <c r="NAI29" s="143"/>
      <c r="NAJ29" s="144"/>
      <c r="NAK29" s="145"/>
      <c r="NAL29" s="146"/>
      <c r="NAM29" s="147"/>
      <c r="NAN29" s="148"/>
      <c r="NAO29" s="140"/>
      <c r="NAP29" s="141"/>
      <c r="NAQ29" s="142"/>
      <c r="NAR29" s="143"/>
      <c r="NAS29" s="144"/>
      <c r="NAT29" s="145"/>
      <c r="NAU29" s="146"/>
      <c r="NAV29" s="147"/>
      <c r="NAW29" s="148"/>
      <c r="NAX29" s="140"/>
      <c r="NAY29" s="141"/>
      <c r="NAZ29" s="142"/>
      <c r="NBA29" s="143"/>
      <c r="NBB29" s="144"/>
      <c r="NBC29" s="145"/>
      <c r="NBD29" s="146"/>
      <c r="NBE29" s="147"/>
      <c r="NBF29" s="148"/>
      <c r="NBG29" s="140"/>
      <c r="NBH29" s="141"/>
      <c r="NBI29" s="142"/>
      <c r="NBJ29" s="143"/>
      <c r="NBK29" s="144"/>
      <c r="NBL29" s="145"/>
      <c r="NBM29" s="146"/>
      <c r="NBN29" s="147"/>
      <c r="NBO29" s="148"/>
      <c r="NBP29" s="140"/>
      <c r="NBQ29" s="141"/>
      <c r="NBR29" s="142"/>
      <c r="NBS29" s="143"/>
      <c r="NBT29" s="144"/>
      <c r="NBU29" s="145"/>
      <c r="NBV29" s="146"/>
      <c r="NBW29" s="147"/>
      <c r="NBX29" s="148"/>
      <c r="NBY29" s="140"/>
      <c r="NBZ29" s="141"/>
      <c r="NCA29" s="142"/>
      <c r="NCB29" s="143"/>
      <c r="NCC29" s="144"/>
      <c r="NCD29" s="145"/>
      <c r="NCE29" s="146"/>
      <c r="NCF29" s="147"/>
      <c r="NCG29" s="148"/>
      <c r="NCH29" s="140"/>
      <c r="NCI29" s="141"/>
      <c r="NCJ29" s="142"/>
      <c r="NCK29" s="143"/>
      <c r="NCL29" s="144"/>
      <c r="NCM29" s="145"/>
      <c r="NCN29" s="146"/>
      <c r="NCO29" s="147"/>
      <c r="NCP29" s="148"/>
      <c r="NCQ29" s="140"/>
      <c r="NCR29" s="141"/>
      <c r="NCS29" s="142"/>
      <c r="NCT29" s="143"/>
      <c r="NCU29" s="144"/>
      <c r="NCV29" s="145"/>
      <c r="NCW29" s="146"/>
      <c r="NCX29" s="147"/>
      <c r="NCY29" s="148"/>
      <c r="NCZ29" s="140"/>
      <c r="NDA29" s="141"/>
      <c r="NDB29" s="142"/>
      <c r="NDC29" s="143"/>
      <c r="NDD29" s="144"/>
      <c r="NDE29" s="145"/>
      <c r="NDF29" s="146"/>
      <c r="NDG29" s="147"/>
      <c r="NDH29" s="148"/>
      <c r="NDI29" s="140"/>
      <c r="NDJ29" s="141"/>
      <c r="NDK29" s="142"/>
      <c r="NDL29" s="143"/>
      <c r="NDM29" s="144"/>
      <c r="NDN29" s="145"/>
      <c r="NDO29" s="146"/>
      <c r="NDP29" s="147"/>
      <c r="NDQ29" s="148"/>
      <c r="NDR29" s="140"/>
      <c r="NDS29" s="141"/>
      <c r="NDT29" s="142"/>
      <c r="NDU29" s="143"/>
      <c r="NDV29" s="144"/>
      <c r="NDW29" s="145"/>
      <c r="NDX29" s="146"/>
      <c r="NDY29" s="147"/>
      <c r="NDZ29" s="148"/>
      <c r="NEA29" s="140"/>
      <c r="NEB29" s="141"/>
      <c r="NEC29" s="142"/>
      <c r="NED29" s="143"/>
      <c r="NEE29" s="144"/>
      <c r="NEF29" s="145"/>
      <c r="NEG29" s="146"/>
      <c r="NEH29" s="147"/>
      <c r="NEI29" s="148"/>
      <c r="NEJ29" s="140"/>
      <c r="NEK29" s="141"/>
      <c r="NEL29" s="142"/>
      <c r="NEM29" s="143"/>
      <c r="NEN29" s="144"/>
      <c r="NEO29" s="145"/>
      <c r="NEP29" s="146"/>
      <c r="NEQ29" s="147"/>
      <c r="NER29" s="148"/>
      <c r="NES29" s="140"/>
      <c r="NET29" s="141"/>
      <c r="NEU29" s="142"/>
      <c r="NEV29" s="143"/>
      <c r="NEW29" s="144"/>
      <c r="NEX29" s="145"/>
      <c r="NEY29" s="146"/>
      <c r="NEZ29" s="147"/>
      <c r="NFA29" s="148"/>
      <c r="NFB29" s="140"/>
      <c r="NFC29" s="141"/>
      <c r="NFD29" s="142"/>
      <c r="NFE29" s="143"/>
      <c r="NFF29" s="144"/>
      <c r="NFG29" s="145"/>
      <c r="NFH29" s="146"/>
      <c r="NFI29" s="147"/>
      <c r="NFJ29" s="148"/>
      <c r="NFK29" s="140"/>
      <c r="NFL29" s="141"/>
      <c r="NFM29" s="142"/>
      <c r="NFN29" s="143"/>
      <c r="NFO29" s="144"/>
      <c r="NFP29" s="145"/>
      <c r="NFQ29" s="146"/>
      <c r="NFR29" s="147"/>
      <c r="NFS29" s="148"/>
      <c r="NFT29" s="140"/>
      <c r="NFU29" s="141"/>
      <c r="NFV29" s="142"/>
      <c r="NFW29" s="143"/>
      <c r="NFX29" s="144"/>
      <c r="NFY29" s="145"/>
      <c r="NFZ29" s="146"/>
      <c r="NGA29" s="147"/>
      <c r="NGB29" s="148"/>
      <c r="NGC29" s="140"/>
      <c r="NGD29" s="141"/>
      <c r="NGE29" s="142"/>
      <c r="NGF29" s="143"/>
      <c r="NGG29" s="144"/>
      <c r="NGH29" s="145"/>
      <c r="NGI29" s="146"/>
      <c r="NGJ29" s="147"/>
      <c r="NGK29" s="148"/>
      <c r="NGL29" s="140"/>
      <c r="NGM29" s="141"/>
      <c r="NGN29" s="142"/>
      <c r="NGO29" s="143"/>
      <c r="NGP29" s="144"/>
      <c r="NGQ29" s="145"/>
      <c r="NGR29" s="146"/>
      <c r="NGS29" s="147"/>
      <c r="NGT29" s="148"/>
      <c r="NGU29" s="140"/>
      <c r="NGV29" s="141"/>
      <c r="NGW29" s="142"/>
      <c r="NGX29" s="143"/>
      <c r="NGY29" s="144"/>
      <c r="NGZ29" s="145"/>
      <c r="NHA29" s="146"/>
      <c r="NHB29" s="147"/>
      <c r="NHC29" s="148"/>
      <c r="NHD29" s="140"/>
      <c r="NHE29" s="141"/>
      <c r="NHF29" s="142"/>
      <c r="NHG29" s="143"/>
      <c r="NHH29" s="144"/>
      <c r="NHI29" s="145"/>
      <c r="NHJ29" s="146"/>
      <c r="NHK29" s="147"/>
      <c r="NHL29" s="148"/>
      <c r="NHM29" s="140"/>
      <c r="NHN29" s="141"/>
      <c r="NHO29" s="142"/>
      <c r="NHP29" s="143"/>
      <c r="NHQ29" s="144"/>
      <c r="NHR29" s="145"/>
      <c r="NHS29" s="146"/>
      <c r="NHT29" s="147"/>
      <c r="NHU29" s="148"/>
      <c r="NHV29" s="140"/>
      <c r="NHW29" s="141"/>
      <c r="NHX29" s="142"/>
      <c r="NHY29" s="143"/>
      <c r="NHZ29" s="144"/>
      <c r="NIA29" s="145"/>
      <c r="NIB29" s="146"/>
      <c r="NIC29" s="147"/>
      <c r="NID29" s="148"/>
      <c r="NIE29" s="140"/>
      <c r="NIF29" s="141"/>
      <c r="NIG29" s="142"/>
      <c r="NIH29" s="143"/>
      <c r="NII29" s="144"/>
      <c r="NIJ29" s="145"/>
      <c r="NIK29" s="146"/>
      <c r="NIL29" s="147"/>
      <c r="NIM29" s="148"/>
      <c r="NIN29" s="140"/>
      <c r="NIO29" s="141"/>
      <c r="NIP29" s="142"/>
      <c r="NIQ29" s="143"/>
      <c r="NIR29" s="144"/>
      <c r="NIS29" s="145"/>
      <c r="NIT29" s="146"/>
      <c r="NIU29" s="147"/>
      <c r="NIV29" s="148"/>
      <c r="NIW29" s="140"/>
      <c r="NIX29" s="141"/>
      <c r="NIY29" s="142"/>
      <c r="NIZ29" s="143"/>
      <c r="NJA29" s="144"/>
      <c r="NJB29" s="145"/>
      <c r="NJC29" s="146"/>
      <c r="NJD29" s="147"/>
      <c r="NJE29" s="148"/>
      <c r="NJF29" s="140"/>
      <c r="NJG29" s="141"/>
      <c r="NJH29" s="142"/>
      <c r="NJI29" s="143"/>
      <c r="NJJ29" s="144"/>
      <c r="NJK29" s="145"/>
      <c r="NJL29" s="146"/>
      <c r="NJM29" s="147"/>
      <c r="NJN29" s="148"/>
      <c r="NJO29" s="140"/>
      <c r="NJP29" s="141"/>
      <c r="NJQ29" s="142"/>
      <c r="NJR29" s="143"/>
      <c r="NJS29" s="144"/>
      <c r="NJT29" s="145"/>
      <c r="NJU29" s="146"/>
      <c r="NJV29" s="147"/>
      <c r="NJW29" s="148"/>
      <c r="NJX29" s="140"/>
      <c r="NJY29" s="141"/>
      <c r="NJZ29" s="142"/>
      <c r="NKA29" s="143"/>
      <c r="NKB29" s="144"/>
      <c r="NKC29" s="145"/>
      <c r="NKD29" s="146"/>
      <c r="NKE29" s="147"/>
      <c r="NKF29" s="148"/>
      <c r="NKG29" s="140"/>
      <c r="NKH29" s="141"/>
      <c r="NKI29" s="142"/>
      <c r="NKJ29" s="143"/>
      <c r="NKK29" s="144"/>
      <c r="NKL29" s="145"/>
      <c r="NKM29" s="146"/>
      <c r="NKN29" s="147"/>
      <c r="NKO29" s="148"/>
      <c r="NKP29" s="140"/>
      <c r="NKQ29" s="141"/>
      <c r="NKR29" s="142"/>
      <c r="NKS29" s="143"/>
      <c r="NKT29" s="144"/>
      <c r="NKU29" s="145"/>
      <c r="NKV29" s="146"/>
      <c r="NKW29" s="147"/>
      <c r="NKX29" s="148"/>
      <c r="NKY29" s="140"/>
      <c r="NKZ29" s="141"/>
      <c r="NLA29" s="142"/>
      <c r="NLB29" s="143"/>
      <c r="NLC29" s="144"/>
      <c r="NLD29" s="145"/>
      <c r="NLE29" s="146"/>
      <c r="NLF29" s="147"/>
      <c r="NLG29" s="148"/>
      <c r="NLH29" s="140"/>
      <c r="NLI29" s="141"/>
      <c r="NLJ29" s="142"/>
      <c r="NLK29" s="143"/>
      <c r="NLL29" s="144"/>
      <c r="NLM29" s="145"/>
      <c r="NLN29" s="146"/>
      <c r="NLO29" s="147"/>
      <c r="NLP29" s="148"/>
      <c r="NLQ29" s="140"/>
      <c r="NLR29" s="141"/>
      <c r="NLS29" s="142"/>
      <c r="NLT29" s="143"/>
      <c r="NLU29" s="144"/>
      <c r="NLV29" s="145"/>
      <c r="NLW29" s="146"/>
      <c r="NLX29" s="147"/>
      <c r="NLY29" s="148"/>
      <c r="NLZ29" s="140"/>
      <c r="NMA29" s="141"/>
      <c r="NMB29" s="142"/>
      <c r="NMC29" s="143"/>
      <c r="NMD29" s="144"/>
      <c r="NME29" s="145"/>
      <c r="NMF29" s="146"/>
      <c r="NMG29" s="147"/>
      <c r="NMH29" s="148"/>
      <c r="NMI29" s="140"/>
      <c r="NMJ29" s="141"/>
      <c r="NMK29" s="142"/>
      <c r="NML29" s="143"/>
      <c r="NMM29" s="144"/>
      <c r="NMN29" s="145"/>
      <c r="NMO29" s="146"/>
      <c r="NMP29" s="147"/>
      <c r="NMQ29" s="148"/>
      <c r="NMR29" s="140"/>
      <c r="NMS29" s="141"/>
      <c r="NMT29" s="142"/>
      <c r="NMU29" s="143"/>
      <c r="NMV29" s="144"/>
      <c r="NMW29" s="145"/>
      <c r="NMX29" s="146"/>
      <c r="NMY29" s="147"/>
      <c r="NMZ29" s="148"/>
      <c r="NNA29" s="140"/>
      <c r="NNB29" s="141"/>
      <c r="NNC29" s="142"/>
      <c r="NND29" s="143"/>
      <c r="NNE29" s="144"/>
      <c r="NNF29" s="145"/>
      <c r="NNG29" s="146"/>
      <c r="NNH29" s="147"/>
      <c r="NNI29" s="148"/>
      <c r="NNJ29" s="140"/>
      <c r="NNK29" s="141"/>
      <c r="NNL29" s="142"/>
      <c r="NNM29" s="143"/>
      <c r="NNN29" s="144"/>
      <c r="NNO29" s="145"/>
      <c r="NNP29" s="146"/>
      <c r="NNQ29" s="147"/>
      <c r="NNR29" s="148"/>
      <c r="NNS29" s="140"/>
      <c r="NNT29" s="141"/>
      <c r="NNU29" s="142"/>
      <c r="NNV29" s="143"/>
      <c r="NNW29" s="144"/>
      <c r="NNX29" s="145"/>
      <c r="NNY29" s="146"/>
      <c r="NNZ29" s="147"/>
      <c r="NOA29" s="148"/>
      <c r="NOB29" s="140"/>
      <c r="NOC29" s="141"/>
      <c r="NOD29" s="142"/>
      <c r="NOE29" s="143"/>
      <c r="NOF29" s="144"/>
      <c r="NOG29" s="145"/>
      <c r="NOH29" s="146"/>
      <c r="NOI29" s="147"/>
      <c r="NOJ29" s="148"/>
      <c r="NOK29" s="140"/>
      <c r="NOL29" s="141"/>
      <c r="NOM29" s="142"/>
      <c r="NON29" s="143"/>
      <c r="NOO29" s="144"/>
      <c r="NOP29" s="145"/>
      <c r="NOQ29" s="146"/>
      <c r="NOR29" s="147"/>
      <c r="NOS29" s="148"/>
      <c r="NOT29" s="140"/>
      <c r="NOU29" s="141"/>
      <c r="NOV29" s="142"/>
      <c r="NOW29" s="143"/>
      <c r="NOX29" s="144"/>
      <c r="NOY29" s="145"/>
      <c r="NOZ29" s="146"/>
      <c r="NPA29" s="147"/>
      <c r="NPB29" s="148"/>
      <c r="NPC29" s="140"/>
      <c r="NPD29" s="141"/>
      <c r="NPE29" s="142"/>
      <c r="NPF29" s="143"/>
      <c r="NPG29" s="144"/>
      <c r="NPH29" s="145"/>
      <c r="NPI29" s="146"/>
      <c r="NPJ29" s="147"/>
      <c r="NPK29" s="148"/>
      <c r="NPL29" s="140"/>
      <c r="NPM29" s="141"/>
      <c r="NPN29" s="142"/>
      <c r="NPO29" s="143"/>
      <c r="NPP29" s="144"/>
      <c r="NPQ29" s="145"/>
      <c r="NPR29" s="146"/>
      <c r="NPS29" s="147"/>
      <c r="NPT29" s="148"/>
      <c r="NPU29" s="140"/>
      <c r="NPV29" s="141"/>
      <c r="NPW29" s="142"/>
      <c r="NPX29" s="143"/>
      <c r="NPY29" s="144"/>
      <c r="NPZ29" s="145"/>
      <c r="NQA29" s="146"/>
      <c r="NQB29" s="147"/>
      <c r="NQC29" s="148"/>
      <c r="NQD29" s="140"/>
      <c r="NQE29" s="141"/>
      <c r="NQF29" s="142"/>
      <c r="NQG29" s="143"/>
      <c r="NQH29" s="144"/>
      <c r="NQI29" s="145"/>
      <c r="NQJ29" s="146"/>
      <c r="NQK29" s="147"/>
      <c r="NQL29" s="148"/>
      <c r="NQM29" s="140"/>
      <c r="NQN29" s="141"/>
      <c r="NQO29" s="142"/>
      <c r="NQP29" s="143"/>
      <c r="NQQ29" s="144"/>
      <c r="NQR29" s="145"/>
      <c r="NQS29" s="146"/>
      <c r="NQT29" s="147"/>
      <c r="NQU29" s="148"/>
      <c r="NQV29" s="140"/>
      <c r="NQW29" s="141"/>
      <c r="NQX29" s="142"/>
      <c r="NQY29" s="143"/>
      <c r="NQZ29" s="144"/>
      <c r="NRA29" s="145"/>
      <c r="NRB29" s="146"/>
      <c r="NRC29" s="147"/>
      <c r="NRD29" s="148"/>
      <c r="NRE29" s="140"/>
      <c r="NRF29" s="141"/>
      <c r="NRG29" s="142"/>
      <c r="NRH29" s="143"/>
      <c r="NRI29" s="144"/>
      <c r="NRJ29" s="145"/>
      <c r="NRK29" s="146"/>
      <c r="NRL29" s="147"/>
      <c r="NRM29" s="148"/>
      <c r="NRN29" s="140"/>
      <c r="NRO29" s="141"/>
      <c r="NRP29" s="142"/>
      <c r="NRQ29" s="143"/>
      <c r="NRR29" s="144"/>
      <c r="NRS29" s="145"/>
      <c r="NRT29" s="146"/>
      <c r="NRU29" s="147"/>
      <c r="NRV29" s="148"/>
      <c r="NRW29" s="140"/>
      <c r="NRX29" s="141"/>
      <c r="NRY29" s="142"/>
      <c r="NRZ29" s="143"/>
      <c r="NSA29" s="144"/>
      <c r="NSB29" s="145"/>
      <c r="NSC29" s="146"/>
      <c r="NSD29" s="147"/>
      <c r="NSE29" s="148"/>
      <c r="NSF29" s="140"/>
      <c r="NSG29" s="141"/>
      <c r="NSH29" s="142"/>
      <c r="NSI29" s="143"/>
      <c r="NSJ29" s="144"/>
      <c r="NSK29" s="145"/>
      <c r="NSL29" s="146"/>
      <c r="NSM29" s="147"/>
      <c r="NSN29" s="148"/>
      <c r="NSO29" s="140"/>
      <c r="NSP29" s="141"/>
      <c r="NSQ29" s="142"/>
      <c r="NSR29" s="143"/>
      <c r="NSS29" s="144"/>
      <c r="NST29" s="145"/>
      <c r="NSU29" s="146"/>
      <c r="NSV29" s="147"/>
      <c r="NSW29" s="148"/>
      <c r="NSX29" s="140"/>
      <c r="NSY29" s="141"/>
      <c r="NSZ29" s="142"/>
      <c r="NTA29" s="143"/>
      <c r="NTB29" s="144"/>
      <c r="NTC29" s="145"/>
      <c r="NTD29" s="146"/>
      <c r="NTE29" s="147"/>
      <c r="NTF29" s="148"/>
      <c r="NTG29" s="140"/>
      <c r="NTH29" s="141"/>
      <c r="NTI29" s="142"/>
      <c r="NTJ29" s="143"/>
      <c r="NTK29" s="144"/>
      <c r="NTL29" s="145"/>
      <c r="NTM29" s="146"/>
      <c r="NTN29" s="147"/>
      <c r="NTO29" s="148"/>
      <c r="NTP29" s="140"/>
      <c r="NTQ29" s="141"/>
      <c r="NTR29" s="142"/>
      <c r="NTS29" s="143"/>
      <c r="NTT29" s="144"/>
      <c r="NTU29" s="145"/>
      <c r="NTV29" s="146"/>
      <c r="NTW29" s="147"/>
      <c r="NTX29" s="148"/>
      <c r="NTY29" s="140"/>
      <c r="NTZ29" s="141"/>
      <c r="NUA29" s="142"/>
      <c r="NUB29" s="143"/>
      <c r="NUC29" s="144"/>
      <c r="NUD29" s="145"/>
      <c r="NUE29" s="146"/>
      <c r="NUF29" s="147"/>
      <c r="NUG29" s="148"/>
      <c r="NUH29" s="140"/>
      <c r="NUI29" s="141"/>
      <c r="NUJ29" s="142"/>
      <c r="NUK29" s="143"/>
      <c r="NUL29" s="144"/>
      <c r="NUM29" s="145"/>
      <c r="NUN29" s="146"/>
      <c r="NUO29" s="147"/>
      <c r="NUP29" s="148"/>
      <c r="NUQ29" s="140"/>
      <c r="NUR29" s="141"/>
      <c r="NUS29" s="142"/>
      <c r="NUT29" s="143"/>
      <c r="NUU29" s="144"/>
      <c r="NUV29" s="145"/>
      <c r="NUW29" s="146"/>
      <c r="NUX29" s="147"/>
      <c r="NUY29" s="148"/>
      <c r="NUZ29" s="140"/>
      <c r="NVA29" s="141"/>
      <c r="NVB29" s="142"/>
      <c r="NVC29" s="143"/>
      <c r="NVD29" s="144"/>
      <c r="NVE29" s="145"/>
      <c r="NVF29" s="146"/>
      <c r="NVG29" s="147"/>
      <c r="NVH29" s="148"/>
      <c r="NVI29" s="140"/>
      <c r="NVJ29" s="141"/>
      <c r="NVK29" s="142"/>
      <c r="NVL29" s="143"/>
      <c r="NVM29" s="144"/>
      <c r="NVN29" s="145"/>
      <c r="NVO29" s="146"/>
      <c r="NVP29" s="147"/>
      <c r="NVQ29" s="148"/>
      <c r="NVR29" s="140"/>
      <c r="NVS29" s="141"/>
      <c r="NVT29" s="142"/>
      <c r="NVU29" s="143"/>
      <c r="NVV29" s="144"/>
      <c r="NVW29" s="145"/>
      <c r="NVX29" s="146"/>
      <c r="NVY29" s="147"/>
      <c r="NVZ29" s="148"/>
      <c r="NWA29" s="140"/>
      <c r="NWB29" s="141"/>
      <c r="NWC29" s="142"/>
      <c r="NWD29" s="143"/>
      <c r="NWE29" s="144"/>
      <c r="NWF29" s="145"/>
      <c r="NWG29" s="146"/>
      <c r="NWH29" s="147"/>
      <c r="NWI29" s="148"/>
      <c r="NWJ29" s="140"/>
      <c r="NWK29" s="141"/>
      <c r="NWL29" s="142"/>
      <c r="NWM29" s="143"/>
      <c r="NWN29" s="144"/>
      <c r="NWO29" s="145"/>
      <c r="NWP29" s="146"/>
      <c r="NWQ29" s="147"/>
      <c r="NWR29" s="148"/>
      <c r="NWS29" s="140"/>
      <c r="NWT29" s="141"/>
      <c r="NWU29" s="142"/>
      <c r="NWV29" s="143"/>
      <c r="NWW29" s="144"/>
      <c r="NWX29" s="145"/>
      <c r="NWY29" s="146"/>
      <c r="NWZ29" s="147"/>
      <c r="NXA29" s="148"/>
      <c r="NXB29" s="140"/>
      <c r="NXC29" s="141"/>
      <c r="NXD29" s="142"/>
      <c r="NXE29" s="143"/>
      <c r="NXF29" s="144"/>
      <c r="NXG29" s="145"/>
      <c r="NXH29" s="146"/>
      <c r="NXI29" s="147"/>
      <c r="NXJ29" s="148"/>
      <c r="NXK29" s="140"/>
      <c r="NXL29" s="141"/>
      <c r="NXM29" s="142"/>
      <c r="NXN29" s="143"/>
      <c r="NXO29" s="144"/>
      <c r="NXP29" s="145"/>
      <c r="NXQ29" s="146"/>
      <c r="NXR29" s="147"/>
      <c r="NXS29" s="148"/>
      <c r="NXT29" s="140"/>
      <c r="NXU29" s="141"/>
      <c r="NXV29" s="142"/>
      <c r="NXW29" s="143"/>
      <c r="NXX29" s="144"/>
      <c r="NXY29" s="145"/>
      <c r="NXZ29" s="146"/>
      <c r="NYA29" s="147"/>
      <c r="NYB29" s="148"/>
      <c r="NYC29" s="140"/>
      <c r="NYD29" s="141"/>
      <c r="NYE29" s="142"/>
      <c r="NYF29" s="143"/>
      <c r="NYG29" s="144"/>
      <c r="NYH29" s="145"/>
      <c r="NYI29" s="146"/>
      <c r="NYJ29" s="147"/>
      <c r="NYK29" s="148"/>
      <c r="NYL29" s="140"/>
      <c r="NYM29" s="141"/>
      <c r="NYN29" s="142"/>
      <c r="NYO29" s="143"/>
      <c r="NYP29" s="144"/>
      <c r="NYQ29" s="145"/>
      <c r="NYR29" s="146"/>
      <c r="NYS29" s="147"/>
      <c r="NYT29" s="148"/>
      <c r="NYU29" s="140"/>
      <c r="NYV29" s="141"/>
      <c r="NYW29" s="142"/>
      <c r="NYX29" s="143"/>
      <c r="NYY29" s="144"/>
      <c r="NYZ29" s="145"/>
      <c r="NZA29" s="146"/>
      <c r="NZB29" s="147"/>
      <c r="NZC29" s="148"/>
      <c r="NZD29" s="140"/>
      <c r="NZE29" s="141"/>
      <c r="NZF29" s="142"/>
      <c r="NZG29" s="143"/>
      <c r="NZH29" s="144"/>
      <c r="NZI29" s="145"/>
      <c r="NZJ29" s="146"/>
      <c r="NZK29" s="147"/>
      <c r="NZL29" s="148"/>
      <c r="NZM29" s="140"/>
      <c r="NZN29" s="141"/>
      <c r="NZO29" s="142"/>
      <c r="NZP29" s="143"/>
      <c r="NZQ29" s="144"/>
      <c r="NZR29" s="145"/>
      <c r="NZS29" s="146"/>
      <c r="NZT29" s="147"/>
      <c r="NZU29" s="148"/>
      <c r="NZV29" s="140"/>
      <c r="NZW29" s="141"/>
      <c r="NZX29" s="142"/>
      <c r="NZY29" s="143"/>
      <c r="NZZ29" s="144"/>
      <c r="OAA29" s="145"/>
      <c r="OAB29" s="146"/>
      <c r="OAC29" s="147"/>
      <c r="OAD29" s="148"/>
      <c r="OAE29" s="140"/>
      <c r="OAF29" s="141"/>
      <c r="OAG29" s="142"/>
      <c r="OAH29" s="143"/>
      <c r="OAI29" s="144"/>
      <c r="OAJ29" s="145"/>
      <c r="OAK29" s="146"/>
      <c r="OAL29" s="147"/>
      <c r="OAM29" s="148"/>
      <c r="OAN29" s="140"/>
      <c r="OAO29" s="141"/>
      <c r="OAP29" s="142"/>
      <c r="OAQ29" s="143"/>
      <c r="OAR29" s="144"/>
      <c r="OAS29" s="145"/>
      <c r="OAT29" s="146"/>
      <c r="OAU29" s="147"/>
      <c r="OAV29" s="148"/>
      <c r="OAW29" s="140"/>
      <c r="OAX29" s="141"/>
      <c r="OAY29" s="142"/>
      <c r="OAZ29" s="143"/>
      <c r="OBA29" s="144"/>
      <c r="OBB29" s="145"/>
      <c r="OBC29" s="146"/>
      <c r="OBD29" s="147"/>
      <c r="OBE29" s="148"/>
      <c r="OBF29" s="140"/>
      <c r="OBG29" s="141"/>
      <c r="OBH29" s="142"/>
      <c r="OBI29" s="143"/>
      <c r="OBJ29" s="144"/>
      <c r="OBK29" s="145"/>
      <c r="OBL29" s="146"/>
      <c r="OBM29" s="147"/>
      <c r="OBN29" s="148"/>
      <c r="OBO29" s="140"/>
      <c r="OBP29" s="141"/>
      <c r="OBQ29" s="142"/>
      <c r="OBR29" s="143"/>
      <c r="OBS29" s="144"/>
      <c r="OBT29" s="145"/>
      <c r="OBU29" s="146"/>
      <c r="OBV29" s="147"/>
      <c r="OBW29" s="148"/>
      <c r="OBX29" s="140"/>
      <c r="OBY29" s="141"/>
      <c r="OBZ29" s="142"/>
      <c r="OCA29" s="143"/>
      <c r="OCB29" s="144"/>
      <c r="OCC29" s="145"/>
      <c r="OCD29" s="146"/>
      <c r="OCE29" s="147"/>
      <c r="OCF29" s="148"/>
      <c r="OCG29" s="140"/>
      <c r="OCH29" s="141"/>
      <c r="OCI29" s="142"/>
      <c r="OCJ29" s="143"/>
      <c r="OCK29" s="144"/>
      <c r="OCL29" s="145"/>
      <c r="OCM29" s="146"/>
      <c r="OCN29" s="147"/>
      <c r="OCO29" s="148"/>
      <c r="OCP29" s="140"/>
      <c r="OCQ29" s="141"/>
      <c r="OCR29" s="142"/>
      <c r="OCS29" s="143"/>
      <c r="OCT29" s="144"/>
      <c r="OCU29" s="145"/>
      <c r="OCV29" s="146"/>
      <c r="OCW29" s="147"/>
      <c r="OCX29" s="148"/>
      <c r="OCY29" s="140"/>
      <c r="OCZ29" s="141"/>
      <c r="ODA29" s="142"/>
      <c r="ODB29" s="143"/>
      <c r="ODC29" s="144"/>
      <c r="ODD29" s="145"/>
      <c r="ODE29" s="146"/>
      <c r="ODF29" s="147"/>
      <c r="ODG29" s="148"/>
      <c r="ODH29" s="140"/>
      <c r="ODI29" s="141"/>
      <c r="ODJ29" s="142"/>
      <c r="ODK29" s="143"/>
      <c r="ODL29" s="144"/>
      <c r="ODM29" s="145"/>
      <c r="ODN29" s="146"/>
      <c r="ODO29" s="147"/>
      <c r="ODP29" s="148"/>
      <c r="ODQ29" s="140"/>
      <c r="ODR29" s="141"/>
      <c r="ODS29" s="142"/>
      <c r="ODT29" s="143"/>
      <c r="ODU29" s="144"/>
      <c r="ODV29" s="145"/>
      <c r="ODW29" s="146"/>
      <c r="ODX29" s="147"/>
      <c r="ODY29" s="148"/>
      <c r="ODZ29" s="140"/>
      <c r="OEA29" s="141"/>
      <c r="OEB29" s="142"/>
      <c r="OEC29" s="143"/>
      <c r="OED29" s="144"/>
      <c r="OEE29" s="145"/>
      <c r="OEF29" s="146"/>
      <c r="OEG29" s="147"/>
      <c r="OEH29" s="148"/>
      <c r="OEI29" s="140"/>
      <c r="OEJ29" s="141"/>
      <c r="OEK29" s="142"/>
      <c r="OEL29" s="143"/>
      <c r="OEM29" s="144"/>
      <c r="OEN29" s="145"/>
      <c r="OEO29" s="146"/>
      <c r="OEP29" s="147"/>
      <c r="OEQ29" s="148"/>
      <c r="OER29" s="140"/>
      <c r="OES29" s="141"/>
      <c r="OET29" s="142"/>
      <c r="OEU29" s="143"/>
      <c r="OEV29" s="144"/>
      <c r="OEW29" s="145"/>
      <c r="OEX29" s="146"/>
      <c r="OEY29" s="147"/>
      <c r="OEZ29" s="148"/>
      <c r="OFA29" s="140"/>
      <c r="OFB29" s="141"/>
      <c r="OFC29" s="142"/>
      <c r="OFD29" s="143"/>
      <c r="OFE29" s="144"/>
      <c r="OFF29" s="145"/>
      <c r="OFG29" s="146"/>
      <c r="OFH29" s="147"/>
      <c r="OFI29" s="148"/>
      <c r="OFJ29" s="140"/>
      <c r="OFK29" s="141"/>
      <c r="OFL29" s="142"/>
      <c r="OFM29" s="143"/>
      <c r="OFN29" s="144"/>
      <c r="OFO29" s="145"/>
      <c r="OFP29" s="146"/>
      <c r="OFQ29" s="147"/>
      <c r="OFR29" s="148"/>
      <c r="OFS29" s="140"/>
      <c r="OFT29" s="141"/>
      <c r="OFU29" s="142"/>
      <c r="OFV29" s="143"/>
      <c r="OFW29" s="144"/>
      <c r="OFX29" s="145"/>
      <c r="OFY29" s="146"/>
      <c r="OFZ29" s="147"/>
      <c r="OGA29" s="148"/>
      <c r="OGB29" s="140"/>
      <c r="OGC29" s="141"/>
      <c r="OGD29" s="142"/>
      <c r="OGE29" s="143"/>
      <c r="OGF29" s="144"/>
      <c r="OGG29" s="145"/>
      <c r="OGH29" s="146"/>
      <c r="OGI29" s="147"/>
      <c r="OGJ29" s="148"/>
      <c r="OGK29" s="140"/>
      <c r="OGL29" s="141"/>
      <c r="OGM29" s="142"/>
      <c r="OGN29" s="143"/>
      <c r="OGO29" s="144"/>
      <c r="OGP29" s="145"/>
      <c r="OGQ29" s="146"/>
      <c r="OGR29" s="147"/>
      <c r="OGS29" s="148"/>
      <c r="OGT29" s="140"/>
      <c r="OGU29" s="141"/>
      <c r="OGV29" s="142"/>
      <c r="OGW29" s="143"/>
      <c r="OGX29" s="144"/>
      <c r="OGY29" s="145"/>
      <c r="OGZ29" s="146"/>
      <c r="OHA29" s="147"/>
      <c r="OHB29" s="148"/>
      <c r="OHC29" s="140"/>
      <c r="OHD29" s="141"/>
      <c r="OHE29" s="142"/>
      <c r="OHF29" s="143"/>
      <c r="OHG29" s="144"/>
      <c r="OHH29" s="145"/>
      <c r="OHI29" s="146"/>
      <c r="OHJ29" s="147"/>
      <c r="OHK29" s="148"/>
      <c r="OHL29" s="140"/>
      <c r="OHM29" s="141"/>
      <c r="OHN29" s="142"/>
      <c r="OHO29" s="143"/>
      <c r="OHP29" s="144"/>
      <c r="OHQ29" s="145"/>
      <c r="OHR29" s="146"/>
      <c r="OHS29" s="147"/>
      <c r="OHT29" s="148"/>
      <c r="OHU29" s="140"/>
      <c r="OHV29" s="141"/>
      <c r="OHW29" s="142"/>
      <c r="OHX29" s="143"/>
      <c r="OHY29" s="144"/>
      <c r="OHZ29" s="145"/>
      <c r="OIA29" s="146"/>
      <c r="OIB29" s="147"/>
      <c r="OIC29" s="148"/>
      <c r="OID29" s="140"/>
      <c r="OIE29" s="141"/>
      <c r="OIF29" s="142"/>
      <c r="OIG29" s="143"/>
      <c r="OIH29" s="144"/>
      <c r="OII29" s="145"/>
      <c r="OIJ29" s="146"/>
      <c r="OIK29" s="147"/>
      <c r="OIL29" s="148"/>
      <c r="OIM29" s="140"/>
      <c r="OIN29" s="141"/>
      <c r="OIO29" s="142"/>
      <c r="OIP29" s="143"/>
      <c r="OIQ29" s="144"/>
      <c r="OIR29" s="145"/>
      <c r="OIS29" s="146"/>
      <c r="OIT29" s="147"/>
      <c r="OIU29" s="148"/>
      <c r="OIV29" s="140"/>
      <c r="OIW29" s="141"/>
      <c r="OIX29" s="142"/>
      <c r="OIY29" s="143"/>
      <c r="OIZ29" s="144"/>
      <c r="OJA29" s="145"/>
      <c r="OJB29" s="146"/>
      <c r="OJC29" s="147"/>
      <c r="OJD29" s="148"/>
      <c r="OJE29" s="140"/>
      <c r="OJF29" s="141"/>
      <c r="OJG29" s="142"/>
      <c r="OJH29" s="143"/>
      <c r="OJI29" s="144"/>
      <c r="OJJ29" s="145"/>
      <c r="OJK29" s="146"/>
      <c r="OJL29" s="147"/>
      <c r="OJM29" s="148"/>
      <c r="OJN29" s="140"/>
      <c r="OJO29" s="141"/>
      <c r="OJP29" s="142"/>
      <c r="OJQ29" s="143"/>
      <c r="OJR29" s="144"/>
      <c r="OJS29" s="145"/>
      <c r="OJT29" s="146"/>
      <c r="OJU29" s="147"/>
      <c r="OJV29" s="148"/>
      <c r="OJW29" s="140"/>
      <c r="OJX29" s="141"/>
      <c r="OJY29" s="142"/>
      <c r="OJZ29" s="143"/>
      <c r="OKA29" s="144"/>
      <c r="OKB29" s="145"/>
      <c r="OKC29" s="146"/>
      <c r="OKD29" s="147"/>
      <c r="OKE29" s="148"/>
      <c r="OKF29" s="140"/>
      <c r="OKG29" s="141"/>
      <c r="OKH29" s="142"/>
      <c r="OKI29" s="143"/>
      <c r="OKJ29" s="144"/>
      <c r="OKK29" s="145"/>
      <c r="OKL29" s="146"/>
      <c r="OKM29" s="147"/>
      <c r="OKN29" s="148"/>
      <c r="OKO29" s="140"/>
      <c r="OKP29" s="141"/>
      <c r="OKQ29" s="142"/>
      <c r="OKR29" s="143"/>
      <c r="OKS29" s="144"/>
      <c r="OKT29" s="145"/>
      <c r="OKU29" s="146"/>
      <c r="OKV29" s="147"/>
      <c r="OKW29" s="148"/>
      <c r="OKX29" s="140"/>
      <c r="OKY29" s="141"/>
      <c r="OKZ29" s="142"/>
      <c r="OLA29" s="143"/>
      <c r="OLB29" s="144"/>
      <c r="OLC29" s="145"/>
      <c r="OLD29" s="146"/>
      <c r="OLE29" s="147"/>
      <c r="OLF29" s="148"/>
      <c r="OLG29" s="140"/>
      <c r="OLH29" s="141"/>
      <c r="OLI29" s="142"/>
      <c r="OLJ29" s="143"/>
      <c r="OLK29" s="144"/>
      <c r="OLL29" s="145"/>
      <c r="OLM29" s="146"/>
      <c r="OLN29" s="147"/>
      <c r="OLO29" s="148"/>
      <c r="OLP29" s="140"/>
      <c r="OLQ29" s="141"/>
      <c r="OLR29" s="142"/>
      <c r="OLS29" s="143"/>
      <c r="OLT29" s="144"/>
      <c r="OLU29" s="145"/>
      <c r="OLV29" s="146"/>
      <c r="OLW29" s="147"/>
      <c r="OLX29" s="148"/>
      <c r="OLY29" s="140"/>
      <c r="OLZ29" s="141"/>
      <c r="OMA29" s="142"/>
      <c r="OMB29" s="143"/>
      <c r="OMC29" s="144"/>
      <c r="OMD29" s="145"/>
      <c r="OME29" s="146"/>
      <c r="OMF29" s="147"/>
      <c r="OMG29" s="148"/>
      <c r="OMH29" s="140"/>
      <c r="OMI29" s="141"/>
      <c r="OMJ29" s="142"/>
      <c r="OMK29" s="143"/>
      <c r="OML29" s="144"/>
      <c r="OMM29" s="145"/>
      <c r="OMN29" s="146"/>
      <c r="OMO29" s="147"/>
      <c r="OMP29" s="148"/>
      <c r="OMQ29" s="140"/>
      <c r="OMR29" s="141"/>
      <c r="OMS29" s="142"/>
      <c r="OMT29" s="143"/>
      <c r="OMU29" s="144"/>
      <c r="OMV29" s="145"/>
      <c r="OMW29" s="146"/>
      <c r="OMX29" s="147"/>
      <c r="OMY29" s="148"/>
      <c r="OMZ29" s="140"/>
      <c r="ONA29" s="141"/>
      <c r="ONB29" s="142"/>
      <c r="ONC29" s="143"/>
      <c r="OND29" s="144"/>
      <c r="ONE29" s="145"/>
      <c r="ONF29" s="146"/>
      <c r="ONG29" s="147"/>
      <c r="ONH29" s="148"/>
      <c r="ONI29" s="140"/>
      <c r="ONJ29" s="141"/>
      <c r="ONK29" s="142"/>
      <c r="ONL29" s="143"/>
      <c r="ONM29" s="144"/>
      <c r="ONN29" s="145"/>
      <c r="ONO29" s="146"/>
      <c r="ONP29" s="147"/>
      <c r="ONQ29" s="148"/>
      <c r="ONR29" s="140"/>
      <c r="ONS29" s="141"/>
      <c r="ONT29" s="142"/>
      <c r="ONU29" s="143"/>
      <c r="ONV29" s="144"/>
      <c r="ONW29" s="145"/>
      <c r="ONX29" s="146"/>
      <c r="ONY29" s="147"/>
      <c r="ONZ29" s="148"/>
      <c r="OOA29" s="140"/>
      <c r="OOB29" s="141"/>
      <c r="OOC29" s="142"/>
      <c r="OOD29" s="143"/>
      <c r="OOE29" s="144"/>
      <c r="OOF29" s="145"/>
      <c r="OOG29" s="146"/>
      <c r="OOH29" s="147"/>
      <c r="OOI29" s="148"/>
      <c r="OOJ29" s="140"/>
      <c r="OOK29" s="141"/>
      <c r="OOL29" s="142"/>
      <c r="OOM29" s="143"/>
      <c r="OON29" s="144"/>
      <c r="OOO29" s="145"/>
      <c r="OOP29" s="146"/>
      <c r="OOQ29" s="147"/>
      <c r="OOR29" s="148"/>
      <c r="OOS29" s="140"/>
      <c r="OOT29" s="141"/>
      <c r="OOU29" s="142"/>
      <c r="OOV29" s="143"/>
      <c r="OOW29" s="144"/>
      <c r="OOX29" s="145"/>
      <c r="OOY29" s="146"/>
      <c r="OOZ29" s="147"/>
      <c r="OPA29" s="148"/>
      <c r="OPB29" s="140"/>
      <c r="OPC29" s="141"/>
      <c r="OPD29" s="142"/>
      <c r="OPE29" s="143"/>
      <c r="OPF29" s="144"/>
      <c r="OPG29" s="145"/>
      <c r="OPH29" s="146"/>
      <c r="OPI29" s="147"/>
      <c r="OPJ29" s="148"/>
      <c r="OPK29" s="140"/>
      <c r="OPL29" s="141"/>
      <c r="OPM29" s="142"/>
      <c r="OPN29" s="143"/>
      <c r="OPO29" s="144"/>
      <c r="OPP29" s="145"/>
      <c r="OPQ29" s="146"/>
      <c r="OPR29" s="147"/>
      <c r="OPS29" s="148"/>
      <c r="OPT29" s="140"/>
      <c r="OPU29" s="141"/>
      <c r="OPV29" s="142"/>
      <c r="OPW29" s="143"/>
      <c r="OPX29" s="144"/>
      <c r="OPY29" s="145"/>
      <c r="OPZ29" s="146"/>
      <c r="OQA29" s="147"/>
      <c r="OQB29" s="148"/>
      <c r="OQC29" s="140"/>
      <c r="OQD29" s="141"/>
      <c r="OQE29" s="142"/>
      <c r="OQF29" s="143"/>
      <c r="OQG29" s="144"/>
      <c r="OQH29" s="145"/>
      <c r="OQI29" s="146"/>
      <c r="OQJ29" s="147"/>
      <c r="OQK29" s="148"/>
      <c r="OQL29" s="140"/>
      <c r="OQM29" s="141"/>
      <c r="OQN29" s="142"/>
      <c r="OQO29" s="143"/>
      <c r="OQP29" s="144"/>
      <c r="OQQ29" s="145"/>
      <c r="OQR29" s="146"/>
      <c r="OQS29" s="147"/>
      <c r="OQT29" s="148"/>
      <c r="OQU29" s="140"/>
      <c r="OQV29" s="141"/>
      <c r="OQW29" s="142"/>
      <c r="OQX29" s="143"/>
      <c r="OQY29" s="144"/>
      <c r="OQZ29" s="145"/>
      <c r="ORA29" s="146"/>
      <c r="ORB29" s="147"/>
      <c r="ORC29" s="148"/>
      <c r="ORD29" s="140"/>
      <c r="ORE29" s="141"/>
      <c r="ORF29" s="142"/>
      <c r="ORG29" s="143"/>
      <c r="ORH29" s="144"/>
      <c r="ORI29" s="145"/>
      <c r="ORJ29" s="146"/>
      <c r="ORK29" s="147"/>
      <c r="ORL29" s="148"/>
      <c r="ORM29" s="140"/>
      <c r="ORN29" s="141"/>
      <c r="ORO29" s="142"/>
      <c r="ORP29" s="143"/>
      <c r="ORQ29" s="144"/>
      <c r="ORR29" s="145"/>
      <c r="ORS29" s="146"/>
      <c r="ORT29" s="147"/>
      <c r="ORU29" s="148"/>
      <c r="ORV29" s="140"/>
      <c r="ORW29" s="141"/>
      <c r="ORX29" s="142"/>
      <c r="ORY29" s="143"/>
      <c r="ORZ29" s="144"/>
      <c r="OSA29" s="145"/>
      <c r="OSB29" s="146"/>
      <c r="OSC29" s="147"/>
      <c r="OSD29" s="148"/>
      <c r="OSE29" s="140"/>
      <c r="OSF29" s="141"/>
      <c r="OSG29" s="142"/>
      <c r="OSH29" s="143"/>
      <c r="OSI29" s="144"/>
      <c r="OSJ29" s="145"/>
      <c r="OSK29" s="146"/>
      <c r="OSL29" s="147"/>
      <c r="OSM29" s="148"/>
      <c r="OSN29" s="140"/>
      <c r="OSO29" s="141"/>
      <c r="OSP29" s="142"/>
      <c r="OSQ29" s="143"/>
      <c r="OSR29" s="144"/>
      <c r="OSS29" s="145"/>
      <c r="OST29" s="146"/>
      <c r="OSU29" s="147"/>
      <c r="OSV29" s="148"/>
      <c r="OSW29" s="140"/>
      <c r="OSX29" s="141"/>
      <c r="OSY29" s="142"/>
      <c r="OSZ29" s="143"/>
      <c r="OTA29" s="144"/>
      <c r="OTB29" s="145"/>
      <c r="OTC29" s="146"/>
      <c r="OTD29" s="147"/>
      <c r="OTE29" s="148"/>
      <c r="OTF29" s="140"/>
      <c r="OTG29" s="141"/>
      <c r="OTH29" s="142"/>
      <c r="OTI29" s="143"/>
      <c r="OTJ29" s="144"/>
      <c r="OTK29" s="145"/>
      <c r="OTL29" s="146"/>
      <c r="OTM29" s="147"/>
      <c r="OTN29" s="148"/>
      <c r="OTO29" s="140"/>
      <c r="OTP29" s="141"/>
      <c r="OTQ29" s="142"/>
      <c r="OTR29" s="143"/>
      <c r="OTS29" s="144"/>
      <c r="OTT29" s="145"/>
      <c r="OTU29" s="146"/>
      <c r="OTV29" s="147"/>
      <c r="OTW29" s="148"/>
      <c r="OTX29" s="140"/>
      <c r="OTY29" s="141"/>
      <c r="OTZ29" s="142"/>
      <c r="OUA29" s="143"/>
      <c r="OUB29" s="144"/>
      <c r="OUC29" s="145"/>
      <c r="OUD29" s="146"/>
      <c r="OUE29" s="147"/>
      <c r="OUF29" s="148"/>
      <c r="OUG29" s="140"/>
      <c r="OUH29" s="141"/>
      <c r="OUI29" s="142"/>
      <c r="OUJ29" s="143"/>
      <c r="OUK29" s="144"/>
      <c r="OUL29" s="145"/>
      <c r="OUM29" s="146"/>
      <c r="OUN29" s="147"/>
      <c r="OUO29" s="148"/>
      <c r="OUP29" s="140"/>
      <c r="OUQ29" s="141"/>
      <c r="OUR29" s="142"/>
      <c r="OUS29" s="143"/>
      <c r="OUT29" s="144"/>
      <c r="OUU29" s="145"/>
      <c r="OUV29" s="146"/>
      <c r="OUW29" s="147"/>
      <c r="OUX29" s="148"/>
      <c r="OUY29" s="140"/>
      <c r="OUZ29" s="141"/>
      <c r="OVA29" s="142"/>
      <c r="OVB29" s="143"/>
      <c r="OVC29" s="144"/>
      <c r="OVD29" s="145"/>
      <c r="OVE29" s="146"/>
      <c r="OVF29" s="147"/>
      <c r="OVG29" s="148"/>
      <c r="OVH29" s="140"/>
      <c r="OVI29" s="141"/>
      <c r="OVJ29" s="142"/>
      <c r="OVK29" s="143"/>
      <c r="OVL29" s="144"/>
      <c r="OVM29" s="145"/>
      <c r="OVN29" s="146"/>
      <c r="OVO29" s="147"/>
      <c r="OVP29" s="148"/>
      <c r="OVQ29" s="140"/>
      <c r="OVR29" s="141"/>
      <c r="OVS29" s="142"/>
      <c r="OVT29" s="143"/>
      <c r="OVU29" s="144"/>
      <c r="OVV29" s="145"/>
      <c r="OVW29" s="146"/>
      <c r="OVX29" s="147"/>
      <c r="OVY29" s="148"/>
      <c r="OVZ29" s="140"/>
      <c r="OWA29" s="141"/>
      <c r="OWB29" s="142"/>
      <c r="OWC29" s="143"/>
      <c r="OWD29" s="144"/>
      <c r="OWE29" s="145"/>
      <c r="OWF29" s="146"/>
      <c r="OWG29" s="147"/>
      <c r="OWH29" s="148"/>
      <c r="OWI29" s="140"/>
      <c r="OWJ29" s="141"/>
      <c r="OWK29" s="142"/>
      <c r="OWL29" s="143"/>
      <c r="OWM29" s="144"/>
      <c r="OWN29" s="145"/>
      <c r="OWO29" s="146"/>
      <c r="OWP29" s="147"/>
      <c r="OWQ29" s="148"/>
      <c r="OWR29" s="140"/>
      <c r="OWS29" s="141"/>
      <c r="OWT29" s="142"/>
      <c r="OWU29" s="143"/>
      <c r="OWV29" s="144"/>
      <c r="OWW29" s="145"/>
      <c r="OWX29" s="146"/>
      <c r="OWY29" s="147"/>
      <c r="OWZ29" s="148"/>
      <c r="OXA29" s="140"/>
      <c r="OXB29" s="141"/>
      <c r="OXC29" s="142"/>
      <c r="OXD29" s="143"/>
      <c r="OXE29" s="144"/>
      <c r="OXF29" s="145"/>
      <c r="OXG29" s="146"/>
      <c r="OXH29" s="147"/>
      <c r="OXI29" s="148"/>
      <c r="OXJ29" s="140"/>
      <c r="OXK29" s="141"/>
      <c r="OXL29" s="142"/>
      <c r="OXM29" s="143"/>
      <c r="OXN29" s="144"/>
      <c r="OXO29" s="145"/>
      <c r="OXP29" s="146"/>
      <c r="OXQ29" s="147"/>
      <c r="OXR29" s="148"/>
      <c r="OXS29" s="140"/>
      <c r="OXT29" s="141"/>
      <c r="OXU29" s="142"/>
      <c r="OXV29" s="143"/>
      <c r="OXW29" s="144"/>
      <c r="OXX29" s="145"/>
      <c r="OXY29" s="146"/>
      <c r="OXZ29" s="147"/>
      <c r="OYA29" s="148"/>
      <c r="OYB29" s="140"/>
      <c r="OYC29" s="141"/>
      <c r="OYD29" s="142"/>
      <c r="OYE29" s="143"/>
      <c r="OYF29" s="144"/>
      <c r="OYG29" s="145"/>
      <c r="OYH29" s="146"/>
      <c r="OYI29" s="147"/>
      <c r="OYJ29" s="148"/>
      <c r="OYK29" s="140"/>
      <c r="OYL29" s="141"/>
      <c r="OYM29" s="142"/>
      <c r="OYN29" s="143"/>
      <c r="OYO29" s="144"/>
      <c r="OYP29" s="145"/>
      <c r="OYQ29" s="146"/>
      <c r="OYR29" s="147"/>
      <c r="OYS29" s="148"/>
      <c r="OYT29" s="140"/>
      <c r="OYU29" s="141"/>
      <c r="OYV29" s="142"/>
      <c r="OYW29" s="143"/>
      <c r="OYX29" s="144"/>
      <c r="OYY29" s="145"/>
      <c r="OYZ29" s="146"/>
      <c r="OZA29" s="147"/>
      <c r="OZB29" s="148"/>
      <c r="OZC29" s="140"/>
      <c r="OZD29" s="141"/>
      <c r="OZE29" s="142"/>
      <c r="OZF29" s="143"/>
      <c r="OZG29" s="144"/>
      <c r="OZH29" s="145"/>
      <c r="OZI29" s="146"/>
      <c r="OZJ29" s="147"/>
      <c r="OZK29" s="148"/>
      <c r="OZL29" s="140"/>
      <c r="OZM29" s="141"/>
      <c r="OZN29" s="142"/>
      <c r="OZO29" s="143"/>
      <c r="OZP29" s="144"/>
      <c r="OZQ29" s="145"/>
      <c r="OZR29" s="146"/>
      <c r="OZS29" s="147"/>
      <c r="OZT29" s="148"/>
      <c r="OZU29" s="140"/>
      <c r="OZV29" s="141"/>
      <c r="OZW29" s="142"/>
      <c r="OZX29" s="143"/>
      <c r="OZY29" s="144"/>
      <c r="OZZ29" s="145"/>
      <c r="PAA29" s="146"/>
      <c r="PAB29" s="147"/>
      <c r="PAC29" s="148"/>
      <c r="PAD29" s="140"/>
      <c r="PAE29" s="141"/>
      <c r="PAF29" s="142"/>
      <c r="PAG29" s="143"/>
      <c r="PAH29" s="144"/>
      <c r="PAI29" s="145"/>
      <c r="PAJ29" s="146"/>
      <c r="PAK29" s="147"/>
      <c r="PAL29" s="148"/>
      <c r="PAM29" s="140"/>
      <c r="PAN29" s="141"/>
      <c r="PAO29" s="142"/>
      <c r="PAP29" s="143"/>
      <c r="PAQ29" s="144"/>
      <c r="PAR29" s="145"/>
      <c r="PAS29" s="146"/>
      <c r="PAT29" s="147"/>
      <c r="PAU29" s="148"/>
      <c r="PAV29" s="140"/>
      <c r="PAW29" s="141"/>
      <c r="PAX29" s="142"/>
      <c r="PAY29" s="143"/>
      <c r="PAZ29" s="144"/>
      <c r="PBA29" s="145"/>
      <c r="PBB29" s="146"/>
      <c r="PBC29" s="147"/>
      <c r="PBD29" s="148"/>
      <c r="PBE29" s="140"/>
      <c r="PBF29" s="141"/>
      <c r="PBG29" s="142"/>
      <c r="PBH29" s="143"/>
      <c r="PBI29" s="144"/>
      <c r="PBJ29" s="145"/>
      <c r="PBK29" s="146"/>
      <c r="PBL29" s="147"/>
      <c r="PBM29" s="148"/>
      <c r="PBN29" s="140"/>
      <c r="PBO29" s="141"/>
      <c r="PBP29" s="142"/>
      <c r="PBQ29" s="143"/>
      <c r="PBR29" s="144"/>
      <c r="PBS29" s="145"/>
      <c r="PBT29" s="146"/>
      <c r="PBU29" s="147"/>
      <c r="PBV29" s="148"/>
      <c r="PBW29" s="140"/>
      <c r="PBX29" s="141"/>
      <c r="PBY29" s="142"/>
      <c r="PBZ29" s="143"/>
      <c r="PCA29" s="144"/>
      <c r="PCB29" s="145"/>
      <c r="PCC29" s="146"/>
      <c r="PCD29" s="147"/>
      <c r="PCE29" s="148"/>
      <c r="PCF29" s="140"/>
      <c r="PCG29" s="141"/>
      <c r="PCH29" s="142"/>
      <c r="PCI29" s="143"/>
      <c r="PCJ29" s="144"/>
      <c r="PCK29" s="145"/>
      <c r="PCL29" s="146"/>
      <c r="PCM29" s="147"/>
      <c r="PCN29" s="148"/>
      <c r="PCO29" s="140"/>
      <c r="PCP29" s="141"/>
      <c r="PCQ29" s="142"/>
      <c r="PCR29" s="143"/>
      <c r="PCS29" s="144"/>
      <c r="PCT29" s="145"/>
      <c r="PCU29" s="146"/>
      <c r="PCV29" s="147"/>
      <c r="PCW29" s="148"/>
      <c r="PCX29" s="140"/>
      <c r="PCY29" s="141"/>
      <c r="PCZ29" s="142"/>
      <c r="PDA29" s="143"/>
      <c r="PDB29" s="144"/>
      <c r="PDC29" s="145"/>
      <c r="PDD29" s="146"/>
      <c r="PDE29" s="147"/>
      <c r="PDF29" s="148"/>
      <c r="PDG29" s="140"/>
      <c r="PDH29" s="141"/>
      <c r="PDI29" s="142"/>
      <c r="PDJ29" s="143"/>
      <c r="PDK29" s="144"/>
      <c r="PDL29" s="145"/>
      <c r="PDM29" s="146"/>
      <c r="PDN29" s="147"/>
      <c r="PDO29" s="148"/>
      <c r="PDP29" s="140"/>
      <c r="PDQ29" s="141"/>
      <c r="PDR29" s="142"/>
      <c r="PDS29" s="143"/>
      <c r="PDT29" s="144"/>
      <c r="PDU29" s="145"/>
      <c r="PDV29" s="146"/>
      <c r="PDW29" s="147"/>
      <c r="PDX29" s="148"/>
      <c r="PDY29" s="140"/>
      <c r="PDZ29" s="141"/>
      <c r="PEA29" s="142"/>
      <c r="PEB29" s="143"/>
      <c r="PEC29" s="144"/>
      <c r="PED29" s="145"/>
      <c r="PEE29" s="146"/>
      <c r="PEF29" s="147"/>
      <c r="PEG29" s="148"/>
      <c r="PEH29" s="140"/>
      <c r="PEI29" s="141"/>
      <c r="PEJ29" s="142"/>
      <c r="PEK29" s="143"/>
      <c r="PEL29" s="144"/>
      <c r="PEM29" s="145"/>
      <c r="PEN29" s="146"/>
      <c r="PEO29" s="147"/>
      <c r="PEP29" s="148"/>
      <c r="PEQ29" s="140"/>
      <c r="PER29" s="141"/>
      <c r="PES29" s="142"/>
      <c r="PET29" s="143"/>
      <c r="PEU29" s="144"/>
      <c r="PEV29" s="145"/>
      <c r="PEW29" s="146"/>
      <c r="PEX29" s="147"/>
      <c r="PEY29" s="148"/>
      <c r="PEZ29" s="140"/>
      <c r="PFA29" s="141"/>
      <c r="PFB29" s="142"/>
      <c r="PFC29" s="143"/>
      <c r="PFD29" s="144"/>
      <c r="PFE29" s="145"/>
      <c r="PFF29" s="146"/>
      <c r="PFG29" s="147"/>
      <c r="PFH29" s="148"/>
      <c r="PFI29" s="140"/>
      <c r="PFJ29" s="141"/>
      <c r="PFK29" s="142"/>
      <c r="PFL29" s="143"/>
      <c r="PFM29" s="144"/>
      <c r="PFN29" s="145"/>
      <c r="PFO29" s="146"/>
      <c r="PFP29" s="147"/>
      <c r="PFQ29" s="148"/>
      <c r="PFR29" s="140"/>
      <c r="PFS29" s="141"/>
      <c r="PFT29" s="142"/>
      <c r="PFU29" s="143"/>
      <c r="PFV29" s="144"/>
      <c r="PFW29" s="145"/>
      <c r="PFX29" s="146"/>
      <c r="PFY29" s="147"/>
      <c r="PFZ29" s="148"/>
      <c r="PGA29" s="140"/>
      <c r="PGB29" s="141"/>
      <c r="PGC29" s="142"/>
      <c r="PGD29" s="143"/>
      <c r="PGE29" s="144"/>
      <c r="PGF29" s="145"/>
      <c r="PGG29" s="146"/>
      <c r="PGH29" s="147"/>
      <c r="PGI29" s="148"/>
      <c r="PGJ29" s="140"/>
      <c r="PGK29" s="141"/>
      <c r="PGL29" s="142"/>
      <c r="PGM29" s="143"/>
      <c r="PGN29" s="144"/>
      <c r="PGO29" s="145"/>
      <c r="PGP29" s="146"/>
      <c r="PGQ29" s="147"/>
      <c r="PGR29" s="148"/>
      <c r="PGS29" s="140"/>
      <c r="PGT29" s="141"/>
      <c r="PGU29" s="142"/>
      <c r="PGV29" s="143"/>
      <c r="PGW29" s="144"/>
      <c r="PGX29" s="145"/>
      <c r="PGY29" s="146"/>
      <c r="PGZ29" s="147"/>
      <c r="PHA29" s="148"/>
      <c r="PHB29" s="140"/>
      <c r="PHC29" s="141"/>
      <c r="PHD29" s="142"/>
      <c r="PHE29" s="143"/>
      <c r="PHF29" s="144"/>
      <c r="PHG29" s="145"/>
      <c r="PHH29" s="146"/>
      <c r="PHI29" s="147"/>
      <c r="PHJ29" s="148"/>
      <c r="PHK29" s="140"/>
      <c r="PHL29" s="141"/>
      <c r="PHM29" s="142"/>
      <c r="PHN29" s="143"/>
      <c r="PHO29" s="144"/>
      <c r="PHP29" s="145"/>
      <c r="PHQ29" s="146"/>
      <c r="PHR29" s="147"/>
      <c r="PHS29" s="148"/>
      <c r="PHT29" s="140"/>
      <c r="PHU29" s="141"/>
      <c r="PHV29" s="142"/>
      <c r="PHW29" s="143"/>
      <c r="PHX29" s="144"/>
      <c r="PHY29" s="145"/>
      <c r="PHZ29" s="146"/>
      <c r="PIA29" s="147"/>
      <c r="PIB29" s="148"/>
      <c r="PIC29" s="140"/>
      <c r="PID29" s="141"/>
      <c r="PIE29" s="142"/>
      <c r="PIF29" s="143"/>
      <c r="PIG29" s="144"/>
      <c r="PIH29" s="145"/>
      <c r="PII29" s="146"/>
      <c r="PIJ29" s="147"/>
      <c r="PIK29" s="148"/>
      <c r="PIL29" s="140"/>
      <c r="PIM29" s="141"/>
      <c r="PIN29" s="142"/>
      <c r="PIO29" s="143"/>
      <c r="PIP29" s="144"/>
      <c r="PIQ29" s="145"/>
      <c r="PIR29" s="146"/>
      <c r="PIS29" s="147"/>
      <c r="PIT29" s="148"/>
      <c r="PIU29" s="140"/>
      <c r="PIV29" s="141"/>
      <c r="PIW29" s="142"/>
      <c r="PIX29" s="143"/>
      <c r="PIY29" s="144"/>
      <c r="PIZ29" s="145"/>
      <c r="PJA29" s="146"/>
      <c r="PJB29" s="147"/>
      <c r="PJC29" s="148"/>
      <c r="PJD29" s="140"/>
      <c r="PJE29" s="141"/>
      <c r="PJF29" s="142"/>
      <c r="PJG29" s="143"/>
      <c r="PJH29" s="144"/>
      <c r="PJI29" s="145"/>
      <c r="PJJ29" s="146"/>
      <c r="PJK29" s="147"/>
      <c r="PJL29" s="148"/>
      <c r="PJM29" s="140"/>
      <c r="PJN29" s="141"/>
      <c r="PJO29" s="142"/>
      <c r="PJP29" s="143"/>
      <c r="PJQ29" s="144"/>
      <c r="PJR29" s="145"/>
      <c r="PJS29" s="146"/>
      <c r="PJT29" s="147"/>
      <c r="PJU29" s="148"/>
      <c r="PJV29" s="140"/>
      <c r="PJW29" s="141"/>
      <c r="PJX29" s="142"/>
      <c r="PJY29" s="143"/>
      <c r="PJZ29" s="144"/>
      <c r="PKA29" s="145"/>
      <c r="PKB29" s="146"/>
      <c r="PKC29" s="147"/>
      <c r="PKD29" s="148"/>
      <c r="PKE29" s="140"/>
      <c r="PKF29" s="141"/>
      <c r="PKG29" s="142"/>
      <c r="PKH29" s="143"/>
      <c r="PKI29" s="144"/>
      <c r="PKJ29" s="145"/>
      <c r="PKK29" s="146"/>
      <c r="PKL29" s="147"/>
      <c r="PKM29" s="148"/>
      <c r="PKN29" s="140"/>
      <c r="PKO29" s="141"/>
      <c r="PKP29" s="142"/>
      <c r="PKQ29" s="143"/>
      <c r="PKR29" s="144"/>
      <c r="PKS29" s="145"/>
      <c r="PKT29" s="146"/>
      <c r="PKU29" s="147"/>
      <c r="PKV29" s="148"/>
      <c r="PKW29" s="140"/>
      <c r="PKX29" s="141"/>
      <c r="PKY29" s="142"/>
      <c r="PKZ29" s="143"/>
      <c r="PLA29" s="144"/>
      <c r="PLB29" s="145"/>
      <c r="PLC29" s="146"/>
      <c r="PLD29" s="147"/>
      <c r="PLE29" s="148"/>
      <c r="PLF29" s="140"/>
      <c r="PLG29" s="141"/>
      <c r="PLH29" s="142"/>
      <c r="PLI29" s="143"/>
      <c r="PLJ29" s="144"/>
      <c r="PLK29" s="145"/>
      <c r="PLL29" s="146"/>
      <c r="PLM29" s="147"/>
      <c r="PLN29" s="148"/>
      <c r="PLO29" s="140"/>
      <c r="PLP29" s="141"/>
      <c r="PLQ29" s="142"/>
      <c r="PLR29" s="143"/>
      <c r="PLS29" s="144"/>
      <c r="PLT29" s="145"/>
      <c r="PLU29" s="146"/>
      <c r="PLV29" s="147"/>
      <c r="PLW29" s="148"/>
      <c r="PLX29" s="140"/>
      <c r="PLY29" s="141"/>
      <c r="PLZ29" s="142"/>
      <c r="PMA29" s="143"/>
      <c r="PMB29" s="144"/>
      <c r="PMC29" s="145"/>
      <c r="PMD29" s="146"/>
      <c r="PME29" s="147"/>
      <c r="PMF29" s="148"/>
      <c r="PMG29" s="140"/>
      <c r="PMH29" s="141"/>
      <c r="PMI29" s="142"/>
      <c r="PMJ29" s="143"/>
      <c r="PMK29" s="144"/>
      <c r="PML29" s="145"/>
      <c r="PMM29" s="146"/>
      <c r="PMN29" s="147"/>
      <c r="PMO29" s="148"/>
      <c r="PMP29" s="140"/>
      <c r="PMQ29" s="141"/>
      <c r="PMR29" s="142"/>
      <c r="PMS29" s="143"/>
      <c r="PMT29" s="144"/>
      <c r="PMU29" s="145"/>
      <c r="PMV29" s="146"/>
      <c r="PMW29" s="147"/>
      <c r="PMX29" s="148"/>
      <c r="PMY29" s="140"/>
      <c r="PMZ29" s="141"/>
      <c r="PNA29" s="142"/>
      <c r="PNB29" s="143"/>
      <c r="PNC29" s="144"/>
      <c r="PND29" s="145"/>
      <c r="PNE29" s="146"/>
      <c r="PNF29" s="147"/>
      <c r="PNG29" s="148"/>
      <c r="PNH29" s="140"/>
      <c r="PNI29" s="141"/>
      <c r="PNJ29" s="142"/>
      <c r="PNK29" s="143"/>
      <c r="PNL29" s="144"/>
      <c r="PNM29" s="145"/>
      <c r="PNN29" s="146"/>
      <c r="PNO29" s="147"/>
      <c r="PNP29" s="148"/>
      <c r="PNQ29" s="140"/>
      <c r="PNR29" s="141"/>
      <c r="PNS29" s="142"/>
      <c r="PNT29" s="143"/>
      <c r="PNU29" s="144"/>
      <c r="PNV29" s="145"/>
      <c r="PNW29" s="146"/>
      <c r="PNX29" s="147"/>
      <c r="PNY29" s="148"/>
      <c r="PNZ29" s="140"/>
      <c r="POA29" s="141"/>
      <c r="POB29" s="142"/>
      <c r="POC29" s="143"/>
      <c r="POD29" s="144"/>
      <c r="POE29" s="145"/>
      <c r="POF29" s="146"/>
      <c r="POG29" s="147"/>
      <c r="POH29" s="148"/>
      <c r="POI29" s="140"/>
      <c r="POJ29" s="141"/>
      <c r="POK29" s="142"/>
      <c r="POL29" s="143"/>
      <c r="POM29" s="144"/>
      <c r="PON29" s="145"/>
      <c r="POO29" s="146"/>
      <c r="POP29" s="147"/>
      <c r="POQ29" s="148"/>
      <c r="POR29" s="140"/>
      <c r="POS29" s="141"/>
      <c r="POT29" s="142"/>
      <c r="POU29" s="143"/>
      <c r="POV29" s="144"/>
      <c r="POW29" s="145"/>
      <c r="POX29" s="146"/>
      <c r="POY29" s="147"/>
      <c r="POZ29" s="148"/>
      <c r="PPA29" s="140"/>
      <c r="PPB29" s="141"/>
      <c r="PPC29" s="142"/>
      <c r="PPD29" s="143"/>
      <c r="PPE29" s="144"/>
      <c r="PPF29" s="145"/>
      <c r="PPG29" s="146"/>
      <c r="PPH29" s="147"/>
      <c r="PPI29" s="148"/>
      <c r="PPJ29" s="140"/>
      <c r="PPK29" s="141"/>
      <c r="PPL29" s="142"/>
      <c r="PPM29" s="143"/>
      <c r="PPN29" s="144"/>
      <c r="PPO29" s="145"/>
      <c r="PPP29" s="146"/>
      <c r="PPQ29" s="147"/>
      <c r="PPR29" s="148"/>
      <c r="PPS29" s="140"/>
      <c r="PPT29" s="141"/>
      <c r="PPU29" s="142"/>
      <c r="PPV29" s="143"/>
      <c r="PPW29" s="144"/>
      <c r="PPX29" s="145"/>
      <c r="PPY29" s="146"/>
      <c r="PPZ29" s="147"/>
      <c r="PQA29" s="148"/>
      <c r="PQB29" s="140"/>
      <c r="PQC29" s="141"/>
      <c r="PQD29" s="142"/>
      <c r="PQE29" s="143"/>
      <c r="PQF29" s="144"/>
      <c r="PQG29" s="145"/>
      <c r="PQH29" s="146"/>
      <c r="PQI29" s="147"/>
      <c r="PQJ29" s="148"/>
      <c r="PQK29" s="140"/>
      <c r="PQL29" s="141"/>
      <c r="PQM29" s="142"/>
      <c r="PQN29" s="143"/>
      <c r="PQO29" s="144"/>
      <c r="PQP29" s="145"/>
      <c r="PQQ29" s="146"/>
      <c r="PQR29" s="147"/>
      <c r="PQS29" s="148"/>
      <c r="PQT29" s="140"/>
      <c r="PQU29" s="141"/>
      <c r="PQV29" s="142"/>
      <c r="PQW29" s="143"/>
      <c r="PQX29" s="144"/>
      <c r="PQY29" s="145"/>
      <c r="PQZ29" s="146"/>
      <c r="PRA29" s="147"/>
      <c r="PRB29" s="148"/>
      <c r="PRC29" s="140"/>
      <c r="PRD29" s="141"/>
      <c r="PRE29" s="142"/>
      <c r="PRF29" s="143"/>
      <c r="PRG29" s="144"/>
      <c r="PRH29" s="145"/>
      <c r="PRI29" s="146"/>
      <c r="PRJ29" s="147"/>
      <c r="PRK29" s="148"/>
      <c r="PRL29" s="140"/>
      <c r="PRM29" s="141"/>
      <c r="PRN29" s="142"/>
      <c r="PRO29" s="143"/>
      <c r="PRP29" s="144"/>
      <c r="PRQ29" s="145"/>
      <c r="PRR29" s="146"/>
      <c r="PRS29" s="147"/>
      <c r="PRT29" s="148"/>
      <c r="PRU29" s="140"/>
      <c r="PRV29" s="141"/>
      <c r="PRW29" s="142"/>
      <c r="PRX29" s="143"/>
      <c r="PRY29" s="144"/>
      <c r="PRZ29" s="145"/>
      <c r="PSA29" s="146"/>
      <c r="PSB29" s="147"/>
      <c r="PSC29" s="148"/>
      <c r="PSD29" s="140"/>
      <c r="PSE29" s="141"/>
      <c r="PSF29" s="142"/>
      <c r="PSG29" s="143"/>
      <c r="PSH29" s="144"/>
      <c r="PSI29" s="145"/>
      <c r="PSJ29" s="146"/>
      <c r="PSK29" s="147"/>
      <c r="PSL29" s="148"/>
      <c r="PSM29" s="140"/>
      <c r="PSN29" s="141"/>
      <c r="PSO29" s="142"/>
      <c r="PSP29" s="143"/>
      <c r="PSQ29" s="144"/>
      <c r="PSR29" s="145"/>
      <c r="PSS29" s="146"/>
      <c r="PST29" s="147"/>
      <c r="PSU29" s="148"/>
      <c r="PSV29" s="140"/>
      <c r="PSW29" s="141"/>
      <c r="PSX29" s="142"/>
      <c r="PSY29" s="143"/>
      <c r="PSZ29" s="144"/>
      <c r="PTA29" s="145"/>
      <c r="PTB29" s="146"/>
      <c r="PTC29" s="147"/>
      <c r="PTD29" s="148"/>
      <c r="PTE29" s="140"/>
      <c r="PTF29" s="141"/>
      <c r="PTG29" s="142"/>
      <c r="PTH29" s="143"/>
      <c r="PTI29" s="144"/>
      <c r="PTJ29" s="145"/>
      <c r="PTK29" s="146"/>
      <c r="PTL29" s="147"/>
      <c r="PTM29" s="148"/>
      <c r="PTN29" s="140"/>
      <c r="PTO29" s="141"/>
      <c r="PTP29" s="142"/>
      <c r="PTQ29" s="143"/>
      <c r="PTR29" s="144"/>
      <c r="PTS29" s="145"/>
      <c r="PTT29" s="146"/>
      <c r="PTU29" s="147"/>
      <c r="PTV29" s="148"/>
      <c r="PTW29" s="140"/>
      <c r="PTX29" s="141"/>
      <c r="PTY29" s="142"/>
      <c r="PTZ29" s="143"/>
      <c r="PUA29" s="144"/>
      <c r="PUB29" s="145"/>
      <c r="PUC29" s="146"/>
      <c r="PUD29" s="147"/>
      <c r="PUE29" s="148"/>
      <c r="PUF29" s="140"/>
      <c r="PUG29" s="141"/>
      <c r="PUH29" s="142"/>
      <c r="PUI29" s="143"/>
      <c r="PUJ29" s="144"/>
      <c r="PUK29" s="145"/>
      <c r="PUL29" s="146"/>
      <c r="PUM29" s="147"/>
      <c r="PUN29" s="148"/>
      <c r="PUO29" s="140"/>
      <c r="PUP29" s="141"/>
      <c r="PUQ29" s="142"/>
      <c r="PUR29" s="143"/>
      <c r="PUS29" s="144"/>
      <c r="PUT29" s="145"/>
      <c r="PUU29" s="146"/>
      <c r="PUV29" s="147"/>
      <c r="PUW29" s="148"/>
      <c r="PUX29" s="140"/>
      <c r="PUY29" s="141"/>
      <c r="PUZ29" s="142"/>
      <c r="PVA29" s="143"/>
      <c r="PVB29" s="144"/>
      <c r="PVC29" s="145"/>
      <c r="PVD29" s="146"/>
      <c r="PVE29" s="147"/>
      <c r="PVF29" s="148"/>
      <c r="PVG29" s="140"/>
      <c r="PVH29" s="141"/>
      <c r="PVI29" s="142"/>
      <c r="PVJ29" s="143"/>
      <c r="PVK29" s="144"/>
      <c r="PVL29" s="145"/>
      <c r="PVM29" s="146"/>
      <c r="PVN29" s="147"/>
      <c r="PVO29" s="148"/>
      <c r="PVP29" s="140"/>
      <c r="PVQ29" s="141"/>
      <c r="PVR29" s="142"/>
      <c r="PVS29" s="143"/>
      <c r="PVT29" s="144"/>
      <c r="PVU29" s="145"/>
      <c r="PVV29" s="146"/>
      <c r="PVW29" s="147"/>
      <c r="PVX29" s="148"/>
      <c r="PVY29" s="140"/>
      <c r="PVZ29" s="141"/>
      <c r="PWA29" s="142"/>
      <c r="PWB29" s="143"/>
      <c r="PWC29" s="144"/>
      <c r="PWD29" s="145"/>
      <c r="PWE29" s="146"/>
      <c r="PWF29" s="147"/>
      <c r="PWG29" s="148"/>
      <c r="PWH29" s="140"/>
      <c r="PWI29" s="141"/>
      <c r="PWJ29" s="142"/>
      <c r="PWK29" s="143"/>
      <c r="PWL29" s="144"/>
      <c r="PWM29" s="145"/>
      <c r="PWN29" s="146"/>
      <c r="PWO29" s="147"/>
      <c r="PWP29" s="148"/>
      <c r="PWQ29" s="140"/>
      <c r="PWR29" s="141"/>
      <c r="PWS29" s="142"/>
      <c r="PWT29" s="143"/>
      <c r="PWU29" s="144"/>
      <c r="PWV29" s="145"/>
      <c r="PWW29" s="146"/>
      <c r="PWX29" s="147"/>
      <c r="PWY29" s="148"/>
      <c r="PWZ29" s="140"/>
      <c r="PXA29" s="141"/>
      <c r="PXB29" s="142"/>
      <c r="PXC29" s="143"/>
      <c r="PXD29" s="144"/>
      <c r="PXE29" s="145"/>
      <c r="PXF29" s="146"/>
      <c r="PXG29" s="147"/>
      <c r="PXH29" s="148"/>
      <c r="PXI29" s="140"/>
      <c r="PXJ29" s="141"/>
      <c r="PXK29" s="142"/>
      <c r="PXL29" s="143"/>
      <c r="PXM29" s="144"/>
      <c r="PXN29" s="145"/>
      <c r="PXO29" s="146"/>
      <c r="PXP29" s="147"/>
      <c r="PXQ29" s="148"/>
      <c r="PXR29" s="140"/>
      <c r="PXS29" s="141"/>
      <c r="PXT29" s="142"/>
      <c r="PXU29" s="143"/>
      <c r="PXV29" s="144"/>
      <c r="PXW29" s="145"/>
      <c r="PXX29" s="146"/>
      <c r="PXY29" s="147"/>
      <c r="PXZ29" s="148"/>
      <c r="PYA29" s="140"/>
      <c r="PYB29" s="141"/>
      <c r="PYC29" s="142"/>
      <c r="PYD29" s="143"/>
      <c r="PYE29" s="144"/>
      <c r="PYF29" s="145"/>
      <c r="PYG29" s="146"/>
      <c r="PYH29" s="147"/>
      <c r="PYI29" s="148"/>
      <c r="PYJ29" s="140"/>
      <c r="PYK29" s="141"/>
      <c r="PYL29" s="142"/>
      <c r="PYM29" s="143"/>
      <c r="PYN29" s="144"/>
      <c r="PYO29" s="145"/>
      <c r="PYP29" s="146"/>
      <c r="PYQ29" s="147"/>
      <c r="PYR29" s="148"/>
      <c r="PYS29" s="140"/>
      <c r="PYT29" s="141"/>
      <c r="PYU29" s="142"/>
      <c r="PYV29" s="143"/>
      <c r="PYW29" s="144"/>
      <c r="PYX29" s="145"/>
      <c r="PYY29" s="146"/>
      <c r="PYZ29" s="147"/>
      <c r="PZA29" s="148"/>
      <c r="PZB29" s="140"/>
      <c r="PZC29" s="141"/>
      <c r="PZD29" s="142"/>
      <c r="PZE29" s="143"/>
      <c r="PZF29" s="144"/>
      <c r="PZG29" s="145"/>
      <c r="PZH29" s="146"/>
      <c r="PZI29" s="147"/>
      <c r="PZJ29" s="148"/>
      <c r="PZK29" s="140"/>
      <c r="PZL29" s="141"/>
      <c r="PZM29" s="142"/>
      <c r="PZN29" s="143"/>
      <c r="PZO29" s="144"/>
      <c r="PZP29" s="145"/>
      <c r="PZQ29" s="146"/>
      <c r="PZR29" s="147"/>
      <c r="PZS29" s="148"/>
      <c r="PZT29" s="140"/>
      <c r="PZU29" s="141"/>
      <c r="PZV29" s="142"/>
      <c r="PZW29" s="143"/>
      <c r="PZX29" s="144"/>
      <c r="PZY29" s="145"/>
      <c r="PZZ29" s="146"/>
      <c r="QAA29" s="147"/>
      <c r="QAB29" s="148"/>
      <c r="QAC29" s="140"/>
      <c r="QAD29" s="141"/>
      <c r="QAE29" s="142"/>
      <c r="QAF29" s="143"/>
      <c r="QAG29" s="144"/>
      <c r="QAH29" s="145"/>
      <c r="QAI29" s="146"/>
      <c r="QAJ29" s="147"/>
      <c r="QAK29" s="148"/>
      <c r="QAL29" s="140"/>
      <c r="QAM29" s="141"/>
      <c r="QAN29" s="142"/>
      <c r="QAO29" s="143"/>
      <c r="QAP29" s="144"/>
      <c r="QAQ29" s="145"/>
      <c r="QAR29" s="146"/>
      <c r="QAS29" s="147"/>
      <c r="QAT29" s="148"/>
      <c r="QAU29" s="140"/>
      <c r="QAV29" s="141"/>
      <c r="QAW29" s="142"/>
      <c r="QAX29" s="143"/>
      <c r="QAY29" s="144"/>
      <c r="QAZ29" s="145"/>
      <c r="QBA29" s="146"/>
      <c r="QBB29" s="147"/>
      <c r="QBC29" s="148"/>
      <c r="QBD29" s="140"/>
      <c r="QBE29" s="141"/>
      <c r="QBF29" s="142"/>
      <c r="QBG29" s="143"/>
      <c r="QBH29" s="144"/>
      <c r="QBI29" s="145"/>
      <c r="QBJ29" s="146"/>
      <c r="QBK29" s="147"/>
      <c r="QBL29" s="148"/>
      <c r="QBM29" s="140"/>
      <c r="QBN29" s="141"/>
      <c r="QBO29" s="142"/>
      <c r="QBP29" s="143"/>
      <c r="QBQ29" s="144"/>
      <c r="QBR29" s="145"/>
      <c r="QBS29" s="146"/>
      <c r="QBT29" s="147"/>
      <c r="QBU29" s="148"/>
      <c r="QBV29" s="140"/>
      <c r="QBW29" s="141"/>
      <c r="QBX29" s="142"/>
      <c r="QBY29" s="143"/>
      <c r="QBZ29" s="144"/>
      <c r="QCA29" s="145"/>
      <c r="QCB29" s="146"/>
      <c r="QCC29" s="147"/>
      <c r="QCD29" s="148"/>
      <c r="QCE29" s="140"/>
      <c r="QCF29" s="141"/>
      <c r="QCG29" s="142"/>
      <c r="QCH29" s="143"/>
      <c r="QCI29" s="144"/>
      <c r="QCJ29" s="145"/>
      <c r="QCK29" s="146"/>
      <c r="QCL29" s="147"/>
      <c r="QCM29" s="148"/>
      <c r="QCN29" s="140"/>
      <c r="QCO29" s="141"/>
      <c r="QCP29" s="142"/>
      <c r="QCQ29" s="143"/>
      <c r="QCR29" s="144"/>
      <c r="QCS29" s="145"/>
      <c r="QCT29" s="146"/>
      <c r="QCU29" s="147"/>
      <c r="QCV29" s="148"/>
      <c r="QCW29" s="140"/>
      <c r="QCX29" s="141"/>
      <c r="QCY29" s="142"/>
      <c r="QCZ29" s="143"/>
      <c r="QDA29" s="144"/>
      <c r="QDB29" s="145"/>
      <c r="QDC29" s="146"/>
      <c r="QDD29" s="147"/>
      <c r="QDE29" s="148"/>
      <c r="QDF29" s="140"/>
      <c r="QDG29" s="141"/>
      <c r="QDH29" s="142"/>
      <c r="QDI29" s="143"/>
      <c r="QDJ29" s="144"/>
      <c r="QDK29" s="145"/>
      <c r="QDL29" s="146"/>
      <c r="QDM29" s="147"/>
      <c r="QDN29" s="148"/>
      <c r="QDO29" s="140"/>
      <c r="QDP29" s="141"/>
      <c r="QDQ29" s="142"/>
      <c r="QDR29" s="143"/>
      <c r="QDS29" s="144"/>
      <c r="QDT29" s="145"/>
      <c r="QDU29" s="146"/>
      <c r="QDV29" s="147"/>
      <c r="QDW29" s="148"/>
      <c r="QDX29" s="140"/>
      <c r="QDY29" s="141"/>
      <c r="QDZ29" s="142"/>
      <c r="QEA29" s="143"/>
      <c r="QEB29" s="144"/>
      <c r="QEC29" s="145"/>
      <c r="QED29" s="146"/>
      <c r="QEE29" s="147"/>
      <c r="QEF29" s="148"/>
      <c r="QEG29" s="140"/>
      <c r="QEH29" s="141"/>
      <c r="QEI29" s="142"/>
      <c r="QEJ29" s="143"/>
      <c r="QEK29" s="144"/>
      <c r="QEL29" s="145"/>
      <c r="QEM29" s="146"/>
      <c r="QEN29" s="147"/>
      <c r="QEO29" s="148"/>
      <c r="QEP29" s="140"/>
      <c r="QEQ29" s="141"/>
      <c r="QER29" s="142"/>
      <c r="QES29" s="143"/>
      <c r="QET29" s="144"/>
      <c r="QEU29" s="145"/>
      <c r="QEV29" s="146"/>
      <c r="QEW29" s="147"/>
      <c r="QEX29" s="148"/>
      <c r="QEY29" s="140"/>
      <c r="QEZ29" s="141"/>
      <c r="QFA29" s="142"/>
      <c r="QFB29" s="143"/>
      <c r="QFC29" s="144"/>
      <c r="QFD29" s="145"/>
      <c r="QFE29" s="146"/>
      <c r="QFF29" s="147"/>
      <c r="QFG29" s="148"/>
      <c r="QFH29" s="140"/>
      <c r="QFI29" s="141"/>
      <c r="QFJ29" s="142"/>
      <c r="QFK29" s="143"/>
      <c r="QFL29" s="144"/>
      <c r="QFM29" s="145"/>
      <c r="QFN29" s="146"/>
      <c r="QFO29" s="147"/>
      <c r="QFP29" s="148"/>
      <c r="QFQ29" s="140"/>
      <c r="QFR29" s="141"/>
      <c r="QFS29" s="142"/>
      <c r="QFT29" s="143"/>
      <c r="QFU29" s="144"/>
      <c r="QFV29" s="145"/>
      <c r="QFW29" s="146"/>
      <c r="QFX29" s="147"/>
      <c r="QFY29" s="148"/>
      <c r="QFZ29" s="140"/>
      <c r="QGA29" s="141"/>
      <c r="QGB29" s="142"/>
      <c r="QGC29" s="143"/>
      <c r="QGD29" s="144"/>
      <c r="QGE29" s="145"/>
      <c r="QGF29" s="146"/>
      <c r="QGG29" s="147"/>
      <c r="QGH29" s="148"/>
      <c r="QGI29" s="140"/>
      <c r="QGJ29" s="141"/>
      <c r="QGK29" s="142"/>
      <c r="QGL29" s="143"/>
      <c r="QGM29" s="144"/>
      <c r="QGN29" s="145"/>
      <c r="QGO29" s="146"/>
      <c r="QGP29" s="147"/>
      <c r="QGQ29" s="148"/>
      <c r="QGR29" s="140"/>
      <c r="QGS29" s="141"/>
      <c r="QGT29" s="142"/>
      <c r="QGU29" s="143"/>
      <c r="QGV29" s="144"/>
      <c r="QGW29" s="145"/>
      <c r="QGX29" s="146"/>
      <c r="QGY29" s="147"/>
      <c r="QGZ29" s="148"/>
      <c r="QHA29" s="140"/>
      <c r="QHB29" s="141"/>
      <c r="QHC29" s="142"/>
      <c r="QHD29" s="143"/>
      <c r="QHE29" s="144"/>
      <c r="QHF29" s="145"/>
      <c r="QHG29" s="146"/>
      <c r="QHH29" s="147"/>
      <c r="QHI29" s="148"/>
      <c r="QHJ29" s="140"/>
      <c r="QHK29" s="141"/>
      <c r="QHL29" s="142"/>
      <c r="QHM29" s="143"/>
      <c r="QHN29" s="144"/>
      <c r="QHO29" s="145"/>
      <c r="QHP29" s="146"/>
      <c r="QHQ29" s="147"/>
      <c r="QHR29" s="148"/>
      <c r="QHS29" s="140"/>
      <c r="QHT29" s="141"/>
      <c r="QHU29" s="142"/>
      <c r="QHV29" s="143"/>
      <c r="QHW29" s="144"/>
      <c r="QHX29" s="145"/>
      <c r="QHY29" s="146"/>
      <c r="QHZ29" s="147"/>
      <c r="QIA29" s="148"/>
      <c r="QIB29" s="140"/>
      <c r="QIC29" s="141"/>
      <c r="QID29" s="142"/>
      <c r="QIE29" s="143"/>
      <c r="QIF29" s="144"/>
      <c r="QIG29" s="145"/>
      <c r="QIH29" s="146"/>
      <c r="QII29" s="147"/>
      <c r="QIJ29" s="148"/>
      <c r="QIK29" s="140"/>
      <c r="QIL29" s="141"/>
      <c r="QIM29" s="142"/>
      <c r="QIN29" s="143"/>
      <c r="QIO29" s="144"/>
      <c r="QIP29" s="145"/>
      <c r="QIQ29" s="146"/>
      <c r="QIR29" s="147"/>
      <c r="QIS29" s="148"/>
      <c r="QIT29" s="140"/>
      <c r="QIU29" s="141"/>
      <c r="QIV29" s="142"/>
      <c r="QIW29" s="143"/>
      <c r="QIX29" s="144"/>
      <c r="QIY29" s="145"/>
      <c r="QIZ29" s="146"/>
      <c r="QJA29" s="147"/>
      <c r="QJB29" s="148"/>
      <c r="QJC29" s="140"/>
      <c r="QJD29" s="141"/>
      <c r="QJE29" s="142"/>
      <c r="QJF29" s="143"/>
      <c r="QJG29" s="144"/>
      <c r="QJH29" s="145"/>
      <c r="QJI29" s="146"/>
      <c r="QJJ29" s="147"/>
      <c r="QJK29" s="148"/>
      <c r="QJL29" s="140"/>
      <c r="QJM29" s="141"/>
      <c r="QJN29" s="142"/>
      <c r="QJO29" s="143"/>
      <c r="QJP29" s="144"/>
      <c r="QJQ29" s="145"/>
      <c r="QJR29" s="146"/>
      <c r="QJS29" s="147"/>
      <c r="QJT29" s="148"/>
      <c r="QJU29" s="140"/>
      <c r="QJV29" s="141"/>
      <c r="QJW29" s="142"/>
      <c r="QJX29" s="143"/>
      <c r="QJY29" s="144"/>
      <c r="QJZ29" s="145"/>
      <c r="QKA29" s="146"/>
      <c r="QKB29" s="147"/>
      <c r="QKC29" s="148"/>
      <c r="QKD29" s="140"/>
      <c r="QKE29" s="141"/>
      <c r="QKF29" s="142"/>
      <c r="QKG29" s="143"/>
      <c r="QKH29" s="144"/>
      <c r="QKI29" s="145"/>
      <c r="QKJ29" s="146"/>
      <c r="QKK29" s="147"/>
      <c r="QKL29" s="148"/>
      <c r="QKM29" s="140"/>
      <c r="QKN29" s="141"/>
      <c r="QKO29" s="142"/>
      <c r="QKP29" s="143"/>
      <c r="QKQ29" s="144"/>
      <c r="QKR29" s="145"/>
      <c r="QKS29" s="146"/>
      <c r="QKT29" s="147"/>
      <c r="QKU29" s="148"/>
      <c r="QKV29" s="140"/>
      <c r="QKW29" s="141"/>
      <c r="QKX29" s="142"/>
      <c r="QKY29" s="143"/>
      <c r="QKZ29" s="144"/>
      <c r="QLA29" s="145"/>
      <c r="QLB29" s="146"/>
      <c r="QLC29" s="147"/>
      <c r="QLD29" s="148"/>
      <c r="QLE29" s="140"/>
      <c r="QLF29" s="141"/>
      <c r="QLG29" s="142"/>
      <c r="QLH29" s="143"/>
      <c r="QLI29" s="144"/>
      <c r="QLJ29" s="145"/>
      <c r="QLK29" s="146"/>
      <c r="QLL29" s="147"/>
      <c r="QLM29" s="148"/>
      <c r="QLN29" s="140"/>
      <c r="QLO29" s="141"/>
      <c r="QLP29" s="142"/>
      <c r="QLQ29" s="143"/>
      <c r="QLR29" s="144"/>
      <c r="QLS29" s="145"/>
      <c r="QLT29" s="146"/>
      <c r="QLU29" s="147"/>
      <c r="QLV29" s="148"/>
      <c r="QLW29" s="140"/>
      <c r="QLX29" s="141"/>
      <c r="QLY29" s="142"/>
      <c r="QLZ29" s="143"/>
      <c r="QMA29" s="144"/>
      <c r="QMB29" s="145"/>
      <c r="QMC29" s="146"/>
      <c r="QMD29" s="147"/>
      <c r="QME29" s="148"/>
      <c r="QMF29" s="140"/>
      <c r="QMG29" s="141"/>
      <c r="QMH29" s="142"/>
      <c r="QMI29" s="143"/>
      <c r="QMJ29" s="144"/>
      <c r="QMK29" s="145"/>
      <c r="QML29" s="146"/>
      <c r="QMM29" s="147"/>
      <c r="QMN29" s="148"/>
      <c r="QMO29" s="140"/>
      <c r="QMP29" s="141"/>
      <c r="QMQ29" s="142"/>
      <c r="QMR29" s="143"/>
      <c r="QMS29" s="144"/>
      <c r="QMT29" s="145"/>
      <c r="QMU29" s="146"/>
      <c r="QMV29" s="147"/>
      <c r="QMW29" s="148"/>
      <c r="QMX29" s="140"/>
      <c r="QMY29" s="141"/>
      <c r="QMZ29" s="142"/>
      <c r="QNA29" s="143"/>
      <c r="QNB29" s="144"/>
      <c r="QNC29" s="145"/>
      <c r="QND29" s="146"/>
      <c r="QNE29" s="147"/>
      <c r="QNF29" s="148"/>
      <c r="QNG29" s="140"/>
      <c r="QNH29" s="141"/>
      <c r="QNI29" s="142"/>
      <c r="QNJ29" s="143"/>
      <c r="QNK29" s="144"/>
      <c r="QNL29" s="145"/>
      <c r="QNM29" s="146"/>
      <c r="QNN29" s="147"/>
      <c r="QNO29" s="148"/>
      <c r="QNP29" s="140"/>
      <c r="QNQ29" s="141"/>
      <c r="QNR29" s="142"/>
      <c r="QNS29" s="143"/>
      <c r="QNT29" s="144"/>
      <c r="QNU29" s="145"/>
      <c r="QNV29" s="146"/>
      <c r="QNW29" s="147"/>
      <c r="QNX29" s="148"/>
      <c r="QNY29" s="140"/>
      <c r="QNZ29" s="141"/>
      <c r="QOA29" s="142"/>
      <c r="QOB29" s="143"/>
      <c r="QOC29" s="144"/>
      <c r="QOD29" s="145"/>
      <c r="QOE29" s="146"/>
      <c r="QOF29" s="147"/>
      <c r="QOG29" s="148"/>
      <c r="QOH29" s="140"/>
      <c r="QOI29" s="141"/>
      <c r="QOJ29" s="142"/>
      <c r="QOK29" s="143"/>
      <c r="QOL29" s="144"/>
      <c r="QOM29" s="145"/>
      <c r="QON29" s="146"/>
      <c r="QOO29" s="147"/>
      <c r="QOP29" s="148"/>
      <c r="QOQ29" s="140"/>
      <c r="QOR29" s="141"/>
      <c r="QOS29" s="142"/>
      <c r="QOT29" s="143"/>
      <c r="QOU29" s="144"/>
      <c r="QOV29" s="145"/>
      <c r="QOW29" s="146"/>
      <c r="QOX29" s="147"/>
      <c r="QOY29" s="148"/>
      <c r="QOZ29" s="140"/>
      <c r="QPA29" s="141"/>
      <c r="QPB29" s="142"/>
      <c r="QPC29" s="143"/>
      <c r="QPD29" s="144"/>
      <c r="QPE29" s="145"/>
      <c r="QPF29" s="146"/>
      <c r="QPG29" s="147"/>
      <c r="QPH29" s="148"/>
      <c r="QPI29" s="140"/>
      <c r="QPJ29" s="141"/>
      <c r="QPK29" s="142"/>
      <c r="QPL29" s="143"/>
      <c r="QPM29" s="144"/>
      <c r="QPN29" s="145"/>
      <c r="QPO29" s="146"/>
      <c r="QPP29" s="147"/>
      <c r="QPQ29" s="148"/>
      <c r="QPR29" s="140"/>
      <c r="QPS29" s="141"/>
      <c r="QPT29" s="142"/>
      <c r="QPU29" s="143"/>
      <c r="QPV29" s="144"/>
      <c r="QPW29" s="145"/>
      <c r="QPX29" s="146"/>
      <c r="QPY29" s="147"/>
      <c r="QPZ29" s="148"/>
      <c r="QQA29" s="140"/>
      <c r="QQB29" s="141"/>
      <c r="QQC29" s="142"/>
      <c r="QQD29" s="143"/>
      <c r="QQE29" s="144"/>
      <c r="QQF29" s="145"/>
      <c r="QQG29" s="146"/>
      <c r="QQH29" s="147"/>
      <c r="QQI29" s="148"/>
      <c r="QQJ29" s="140"/>
      <c r="QQK29" s="141"/>
      <c r="QQL29" s="142"/>
      <c r="QQM29" s="143"/>
      <c r="QQN29" s="144"/>
      <c r="QQO29" s="145"/>
      <c r="QQP29" s="146"/>
      <c r="QQQ29" s="147"/>
      <c r="QQR29" s="148"/>
      <c r="QQS29" s="140"/>
      <c r="QQT29" s="141"/>
      <c r="QQU29" s="142"/>
      <c r="QQV29" s="143"/>
      <c r="QQW29" s="144"/>
      <c r="QQX29" s="145"/>
      <c r="QQY29" s="146"/>
      <c r="QQZ29" s="147"/>
      <c r="QRA29" s="148"/>
      <c r="QRB29" s="140"/>
      <c r="QRC29" s="141"/>
      <c r="QRD29" s="142"/>
      <c r="QRE29" s="143"/>
      <c r="QRF29" s="144"/>
      <c r="QRG29" s="145"/>
      <c r="QRH29" s="146"/>
      <c r="QRI29" s="147"/>
      <c r="QRJ29" s="148"/>
      <c r="QRK29" s="140"/>
      <c r="QRL29" s="141"/>
      <c r="QRM29" s="142"/>
      <c r="QRN29" s="143"/>
      <c r="QRO29" s="144"/>
      <c r="QRP29" s="145"/>
      <c r="QRQ29" s="146"/>
      <c r="QRR29" s="147"/>
      <c r="QRS29" s="148"/>
      <c r="QRT29" s="140"/>
      <c r="QRU29" s="141"/>
      <c r="QRV29" s="142"/>
      <c r="QRW29" s="143"/>
      <c r="QRX29" s="144"/>
      <c r="QRY29" s="145"/>
      <c r="QRZ29" s="146"/>
      <c r="QSA29" s="147"/>
      <c r="QSB29" s="148"/>
      <c r="QSC29" s="140"/>
      <c r="QSD29" s="141"/>
      <c r="QSE29" s="142"/>
      <c r="QSF29" s="143"/>
      <c r="QSG29" s="144"/>
      <c r="QSH29" s="145"/>
      <c r="QSI29" s="146"/>
      <c r="QSJ29" s="147"/>
      <c r="QSK29" s="148"/>
      <c r="QSL29" s="140"/>
      <c r="QSM29" s="141"/>
      <c r="QSN29" s="142"/>
      <c r="QSO29" s="143"/>
      <c r="QSP29" s="144"/>
      <c r="QSQ29" s="145"/>
      <c r="QSR29" s="146"/>
      <c r="QSS29" s="147"/>
      <c r="QST29" s="148"/>
      <c r="QSU29" s="140"/>
      <c r="QSV29" s="141"/>
      <c r="QSW29" s="142"/>
      <c r="QSX29" s="143"/>
      <c r="QSY29" s="144"/>
      <c r="QSZ29" s="145"/>
      <c r="QTA29" s="146"/>
      <c r="QTB29" s="147"/>
      <c r="QTC29" s="148"/>
      <c r="QTD29" s="140"/>
      <c r="QTE29" s="141"/>
      <c r="QTF29" s="142"/>
      <c r="QTG29" s="143"/>
      <c r="QTH29" s="144"/>
      <c r="QTI29" s="145"/>
      <c r="QTJ29" s="146"/>
      <c r="QTK29" s="147"/>
      <c r="QTL29" s="148"/>
      <c r="QTM29" s="140"/>
      <c r="QTN29" s="141"/>
      <c r="QTO29" s="142"/>
      <c r="QTP29" s="143"/>
      <c r="QTQ29" s="144"/>
      <c r="QTR29" s="145"/>
      <c r="QTS29" s="146"/>
      <c r="QTT29" s="147"/>
      <c r="QTU29" s="148"/>
      <c r="QTV29" s="140"/>
      <c r="QTW29" s="141"/>
      <c r="QTX29" s="142"/>
      <c r="QTY29" s="143"/>
      <c r="QTZ29" s="144"/>
      <c r="QUA29" s="145"/>
      <c r="QUB29" s="146"/>
      <c r="QUC29" s="147"/>
      <c r="QUD29" s="148"/>
      <c r="QUE29" s="140"/>
      <c r="QUF29" s="141"/>
      <c r="QUG29" s="142"/>
      <c r="QUH29" s="143"/>
      <c r="QUI29" s="144"/>
      <c r="QUJ29" s="145"/>
      <c r="QUK29" s="146"/>
      <c r="QUL29" s="147"/>
      <c r="QUM29" s="148"/>
      <c r="QUN29" s="140"/>
      <c r="QUO29" s="141"/>
      <c r="QUP29" s="142"/>
      <c r="QUQ29" s="143"/>
      <c r="QUR29" s="144"/>
      <c r="QUS29" s="145"/>
      <c r="QUT29" s="146"/>
      <c r="QUU29" s="147"/>
      <c r="QUV29" s="148"/>
      <c r="QUW29" s="140"/>
      <c r="QUX29" s="141"/>
      <c r="QUY29" s="142"/>
      <c r="QUZ29" s="143"/>
      <c r="QVA29" s="144"/>
      <c r="QVB29" s="145"/>
      <c r="QVC29" s="146"/>
      <c r="QVD29" s="147"/>
      <c r="QVE29" s="148"/>
      <c r="QVF29" s="140"/>
      <c r="QVG29" s="141"/>
      <c r="QVH29" s="142"/>
      <c r="QVI29" s="143"/>
      <c r="QVJ29" s="144"/>
      <c r="QVK29" s="145"/>
      <c r="QVL29" s="146"/>
      <c r="QVM29" s="147"/>
      <c r="QVN29" s="148"/>
      <c r="QVO29" s="140"/>
      <c r="QVP29" s="141"/>
      <c r="QVQ29" s="142"/>
      <c r="QVR29" s="143"/>
      <c r="QVS29" s="144"/>
      <c r="QVT29" s="145"/>
      <c r="QVU29" s="146"/>
      <c r="QVV29" s="147"/>
      <c r="QVW29" s="148"/>
      <c r="QVX29" s="140"/>
      <c r="QVY29" s="141"/>
      <c r="QVZ29" s="142"/>
      <c r="QWA29" s="143"/>
      <c r="QWB29" s="144"/>
      <c r="QWC29" s="145"/>
      <c r="QWD29" s="146"/>
      <c r="QWE29" s="147"/>
      <c r="QWF29" s="148"/>
      <c r="QWG29" s="140"/>
      <c r="QWH29" s="141"/>
      <c r="QWI29" s="142"/>
      <c r="QWJ29" s="143"/>
      <c r="QWK29" s="144"/>
      <c r="QWL29" s="145"/>
      <c r="QWM29" s="146"/>
      <c r="QWN29" s="147"/>
      <c r="QWO29" s="148"/>
      <c r="QWP29" s="140"/>
      <c r="QWQ29" s="141"/>
      <c r="QWR29" s="142"/>
      <c r="QWS29" s="143"/>
      <c r="QWT29" s="144"/>
      <c r="QWU29" s="145"/>
      <c r="QWV29" s="146"/>
      <c r="QWW29" s="147"/>
      <c r="QWX29" s="148"/>
      <c r="QWY29" s="140"/>
      <c r="QWZ29" s="141"/>
      <c r="QXA29" s="142"/>
      <c r="QXB29" s="143"/>
      <c r="QXC29" s="144"/>
      <c r="QXD29" s="145"/>
      <c r="QXE29" s="146"/>
      <c r="QXF29" s="147"/>
      <c r="QXG29" s="148"/>
      <c r="QXH29" s="140"/>
      <c r="QXI29" s="141"/>
      <c r="QXJ29" s="142"/>
      <c r="QXK29" s="143"/>
      <c r="QXL29" s="144"/>
      <c r="QXM29" s="145"/>
      <c r="QXN29" s="146"/>
      <c r="QXO29" s="147"/>
      <c r="QXP29" s="148"/>
      <c r="QXQ29" s="140"/>
      <c r="QXR29" s="141"/>
      <c r="QXS29" s="142"/>
      <c r="QXT29" s="143"/>
      <c r="QXU29" s="144"/>
      <c r="QXV29" s="145"/>
      <c r="QXW29" s="146"/>
      <c r="QXX29" s="147"/>
      <c r="QXY29" s="148"/>
      <c r="QXZ29" s="140"/>
      <c r="QYA29" s="141"/>
      <c r="QYB29" s="142"/>
      <c r="QYC29" s="143"/>
      <c r="QYD29" s="144"/>
      <c r="QYE29" s="145"/>
      <c r="QYF29" s="146"/>
      <c r="QYG29" s="147"/>
      <c r="QYH29" s="148"/>
      <c r="QYI29" s="140"/>
      <c r="QYJ29" s="141"/>
      <c r="QYK29" s="142"/>
      <c r="QYL29" s="143"/>
      <c r="QYM29" s="144"/>
      <c r="QYN29" s="145"/>
      <c r="QYO29" s="146"/>
      <c r="QYP29" s="147"/>
      <c r="QYQ29" s="148"/>
      <c r="QYR29" s="140"/>
      <c r="QYS29" s="141"/>
      <c r="QYT29" s="142"/>
      <c r="QYU29" s="143"/>
      <c r="QYV29" s="144"/>
      <c r="QYW29" s="145"/>
      <c r="QYX29" s="146"/>
      <c r="QYY29" s="147"/>
      <c r="QYZ29" s="148"/>
      <c r="QZA29" s="140"/>
      <c r="QZB29" s="141"/>
      <c r="QZC29" s="142"/>
      <c r="QZD29" s="143"/>
      <c r="QZE29" s="144"/>
      <c r="QZF29" s="145"/>
      <c r="QZG29" s="146"/>
      <c r="QZH29" s="147"/>
      <c r="QZI29" s="148"/>
      <c r="QZJ29" s="140"/>
      <c r="QZK29" s="141"/>
      <c r="QZL29" s="142"/>
      <c r="QZM29" s="143"/>
      <c r="QZN29" s="144"/>
      <c r="QZO29" s="145"/>
      <c r="QZP29" s="146"/>
      <c r="QZQ29" s="147"/>
      <c r="QZR29" s="148"/>
      <c r="QZS29" s="140"/>
      <c r="QZT29" s="141"/>
      <c r="QZU29" s="142"/>
      <c r="QZV29" s="143"/>
      <c r="QZW29" s="144"/>
      <c r="QZX29" s="145"/>
      <c r="QZY29" s="146"/>
      <c r="QZZ29" s="147"/>
      <c r="RAA29" s="148"/>
      <c r="RAB29" s="140"/>
      <c r="RAC29" s="141"/>
      <c r="RAD29" s="142"/>
      <c r="RAE29" s="143"/>
      <c r="RAF29" s="144"/>
      <c r="RAG29" s="145"/>
      <c r="RAH29" s="146"/>
      <c r="RAI29" s="147"/>
      <c r="RAJ29" s="148"/>
      <c r="RAK29" s="140"/>
      <c r="RAL29" s="141"/>
      <c r="RAM29" s="142"/>
      <c r="RAN29" s="143"/>
      <c r="RAO29" s="144"/>
      <c r="RAP29" s="145"/>
      <c r="RAQ29" s="146"/>
      <c r="RAR29" s="147"/>
      <c r="RAS29" s="148"/>
      <c r="RAT29" s="140"/>
      <c r="RAU29" s="141"/>
      <c r="RAV29" s="142"/>
      <c r="RAW29" s="143"/>
      <c r="RAX29" s="144"/>
      <c r="RAY29" s="145"/>
      <c r="RAZ29" s="146"/>
      <c r="RBA29" s="147"/>
      <c r="RBB29" s="148"/>
      <c r="RBC29" s="140"/>
      <c r="RBD29" s="141"/>
      <c r="RBE29" s="142"/>
      <c r="RBF29" s="143"/>
      <c r="RBG29" s="144"/>
      <c r="RBH29" s="145"/>
      <c r="RBI29" s="146"/>
      <c r="RBJ29" s="147"/>
      <c r="RBK29" s="148"/>
      <c r="RBL29" s="140"/>
      <c r="RBM29" s="141"/>
      <c r="RBN29" s="142"/>
      <c r="RBO29" s="143"/>
      <c r="RBP29" s="144"/>
      <c r="RBQ29" s="145"/>
      <c r="RBR29" s="146"/>
      <c r="RBS29" s="147"/>
      <c r="RBT29" s="148"/>
      <c r="RBU29" s="140"/>
      <c r="RBV29" s="141"/>
      <c r="RBW29" s="142"/>
      <c r="RBX29" s="143"/>
      <c r="RBY29" s="144"/>
      <c r="RBZ29" s="145"/>
      <c r="RCA29" s="146"/>
      <c r="RCB29" s="147"/>
      <c r="RCC29" s="148"/>
      <c r="RCD29" s="140"/>
      <c r="RCE29" s="141"/>
      <c r="RCF29" s="142"/>
      <c r="RCG29" s="143"/>
      <c r="RCH29" s="144"/>
      <c r="RCI29" s="145"/>
      <c r="RCJ29" s="146"/>
      <c r="RCK29" s="147"/>
      <c r="RCL29" s="148"/>
      <c r="RCM29" s="140"/>
      <c r="RCN29" s="141"/>
      <c r="RCO29" s="142"/>
      <c r="RCP29" s="143"/>
      <c r="RCQ29" s="144"/>
      <c r="RCR29" s="145"/>
      <c r="RCS29" s="146"/>
      <c r="RCT29" s="147"/>
      <c r="RCU29" s="148"/>
      <c r="RCV29" s="140"/>
      <c r="RCW29" s="141"/>
      <c r="RCX29" s="142"/>
      <c r="RCY29" s="143"/>
      <c r="RCZ29" s="144"/>
      <c r="RDA29" s="145"/>
      <c r="RDB29" s="146"/>
      <c r="RDC29" s="147"/>
      <c r="RDD29" s="148"/>
      <c r="RDE29" s="140"/>
      <c r="RDF29" s="141"/>
      <c r="RDG29" s="142"/>
      <c r="RDH29" s="143"/>
      <c r="RDI29" s="144"/>
      <c r="RDJ29" s="145"/>
      <c r="RDK29" s="146"/>
      <c r="RDL29" s="147"/>
      <c r="RDM29" s="148"/>
      <c r="RDN29" s="140"/>
      <c r="RDO29" s="141"/>
      <c r="RDP29" s="142"/>
      <c r="RDQ29" s="143"/>
      <c r="RDR29" s="144"/>
      <c r="RDS29" s="145"/>
      <c r="RDT29" s="146"/>
      <c r="RDU29" s="147"/>
      <c r="RDV29" s="148"/>
      <c r="RDW29" s="140"/>
      <c r="RDX29" s="141"/>
      <c r="RDY29" s="142"/>
      <c r="RDZ29" s="143"/>
      <c r="REA29" s="144"/>
      <c r="REB29" s="145"/>
      <c r="REC29" s="146"/>
      <c r="RED29" s="147"/>
      <c r="REE29" s="148"/>
      <c r="REF29" s="140"/>
      <c r="REG29" s="141"/>
      <c r="REH29" s="142"/>
      <c r="REI29" s="143"/>
      <c r="REJ29" s="144"/>
      <c r="REK29" s="145"/>
      <c r="REL29" s="146"/>
      <c r="REM29" s="147"/>
      <c r="REN29" s="148"/>
      <c r="REO29" s="140"/>
      <c r="REP29" s="141"/>
      <c r="REQ29" s="142"/>
      <c r="RER29" s="143"/>
      <c r="RES29" s="144"/>
      <c r="RET29" s="145"/>
      <c r="REU29" s="146"/>
      <c r="REV29" s="147"/>
      <c r="REW29" s="148"/>
      <c r="REX29" s="140"/>
      <c r="REY29" s="141"/>
      <c r="REZ29" s="142"/>
      <c r="RFA29" s="143"/>
      <c r="RFB29" s="144"/>
      <c r="RFC29" s="145"/>
      <c r="RFD29" s="146"/>
      <c r="RFE29" s="147"/>
      <c r="RFF29" s="148"/>
      <c r="RFG29" s="140"/>
      <c r="RFH29" s="141"/>
      <c r="RFI29" s="142"/>
      <c r="RFJ29" s="143"/>
      <c r="RFK29" s="144"/>
      <c r="RFL29" s="145"/>
      <c r="RFM29" s="146"/>
      <c r="RFN29" s="147"/>
      <c r="RFO29" s="148"/>
      <c r="RFP29" s="140"/>
      <c r="RFQ29" s="141"/>
      <c r="RFR29" s="142"/>
      <c r="RFS29" s="143"/>
      <c r="RFT29" s="144"/>
      <c r="RFU29" s="145"/>
      <c r="RFV29" s="146"/>
      <c r="RFW29" s="147"/>
      <c r="RFX29" s="148"/>
      <c r="RFY29" s="140"/>
      <c r="RFZ29" s="141"/>
      <c r="RGA29" s="142"/>
      <c r="RGB29" s="143"/>
      <c r="RGC29" s="144"/>
      <c r="RGD29" s="145"/>
      <c r="RGE29" s="146"/>
      <c r="RGF29" s="147"/>
      <c r="RGG29" s="148"/>
      <c r="RGH29" s="140"/>
      <c r="RGI29" s="141"/>
      <c r="RGJ29" s="142"/>
      <c r="RGK29" s="143"/>
      <c r="RGL29" s="144"/>
      <c r="RGM29" s="145"/>
      <c r="RGN29" s="146"/>
      <c r="RGO29" s="147"/>
      <c r="RGP29" s="148"/>
      <c r="RGQ29" s="140"/>
      <c r="RGR29" s="141"/>
      <c r="RGS29" s="142"/>
      <c r="RGT29" s="143"/>
      <c r="RGU29" s="144"/>
      <c r="RGV29" s="145"/>
      <c r="RGW29" s="146"/>
      <c r="RGX29" s="147"/>
      <c r="RGY29" s="148"/>
      <c r="RGZ29" s="140"/>
      <c r="RHA29" s="141"/>
      <c r="RHB29" s="142"/>
      <c r="RHC29" s="143"/>
      <c r="RHD29" s="144"/>
      <c r="RHE29" s="145"/>
      <c r="RHF29" s="146"/>
      <c r="RHG29" s="147"/>
      <c r="RHH29" s="148"/>
      <c r="RHI29" s="140"/>
      <c r="RHJ29" s="141"/>
      <c r="RHK29" s="142"/>
      <c r="RHL29" s="143"/>
      <c r="RHM29" s="144"/>
      <c r="RHN29" s="145"/>
      <c r="RHO29" s="146"/>
      <c r="RHP29" s="147"/>
      <c r="RHQ29" s="148"/>
      <c r="RHR29" s="140"/>
      <c r="RHS29" s="141"/>
      <c r="RHT29" s="142"/>
      <c r="RHU29" s="143"/>
      <c r="RHV29" s="144"/>
      <c r="RHW29" s="145"/>
      <c r="RHX29" s="146"/>
      <c r="RHY29" s="147"/>
      <c r="RHZ29" s="148"/>
      <c r="RIA29" s="140"/>
      <c r="RIB29" s="141"/>
      <c r="RIC29" s="142"/>
      <c r="RID29" s="143"/>
      <c r="RIE29" s="144"/>
      <c r="RIF29" s="145"/>
      <c r="RIG29" s="146"/>
      <c r="RIH29" s="147"/>
      <c r="RII29" s="148"/>
      <c r="RIJ29" s="140"/>
      <c r="RIK29" s="141"/>
      <c r="RIL29" s="142"/>
      <c r="RIM29" s="143"/>
      <c r="RIN29" s="144"/>
      <c r="RIO29" s="145"/>
      <c r="RIP29" s="146"/>
      <c r="RIQ29" s="147"/>
      <c r="RIR29" s="148"/>
      <c r="RIS29" s="140"/>
      <c r="RIT29" s="141"/>
      <c r="RIU29" s="142"/>
      <c r="RIV29" s="143"/>
      <c r="RIW29" s="144"/>
      <c r="RIX29" s="145"/>
      <c r="RIY29" s="146"/>
      <c r="RIZ29" s="147"/>
      <c r="RJA29" s="148"/>
      <c r="RJB29" s="140"/>
      <c r="RJC29" s="141"/>
      <c r="RJD29" s="142"/>
      <c r="RJE29" s="143"/>
      <c r="RJF29" s="144"/>
      <c r="RJG29" s="145"/>
      <c r="RJH29" s="146"/>
      <c r="RJI29" s="147"/>
      <c r="RJJ29" s="148"/>
      <c r="RJK29" s="140"/>
      <c r="RJL29" s="141"/>
      <c r="RJM29" s="142"/>
      <c r="RJN29" s="143"/>
      <c r="RJO29" s="144"/>
      <c r="RJP29" s="145"/>
      <c r="RJQ29" s="146"/>
      <c r="RJR29" s="147"/>
      <c r="RJS29" s="148"/>
      <c r="RJT29" s="140"/>
      <c r="RJU29" s="141"/>
      <c r="RJV29" s="142"/>
      <c r="RJW29" s="143"/>
      <c r="RJX29" s="144"/>
      <c r="RJY29" s="145"/>
      <c r="RJZ29" s="146"/>
      <c r="RKA29" s="147"/>
      <c r="RKB29" s="148"/>
      <c r="RKC29" s="140"/>
      <c r="RKD29" s="141"/>
      <c r="RKE29" s="142"/>
      <c r="RKF29" s="143"/>
      <c r="RKG29" s="144"/>
      <c r="RKH29" s="145"/>
      <c r="RKI29" s="146"/>
      <c r="RKJ29" s="147"/>
      <c r="RKK29" s="148"/>
      <c r="RKL29" s="140"/>
      <c r="RKM29" s="141"/>
      <c r="RKN29" s="142"/>
      <c r="RKO29" s="143"/>
      <c r="RKP29" s="144"/>
      <c r="RKQ29" s="145"/>
      <c r="RKR29" s="146"/>
      <c r="RKS29" s="147"/>
      <c r="RKT29" s="148"/>
      <c r="RKU29" s="140"/>
      <c r="RKV29" s="141"/>
      <c r="RKW29" s="142"/>
      <c r="RKX29" s="143"/>
      <c r="RKY29" s="144"/>
      <c r="RKZ29" s="145"/>
      <c r="RLA29" s="146"/>
      <c r="RLB29" s="147"/>
      <c r="RLC29" s="148"/>
      <c r="RLD29" s="140"/>
      <c r="RLE29" s="141"/>
      <c r="RLF29" s="142"/>
      <c r="RLG29" s="143"/>
      <c r="RLH29" s="144"/>
      <c r="RLI29" s="145"/>
      <c r="RLJ29" s="146"/>
      <c r="RLK29" s="147"/>
      <c r="RLL29" s="148"/>
      <c r="RLM29" s="140"/>
      <c r="RLN29" s="141"/>
      <c r="RLO29" s="142"/>
      <c r="RLP29" s="143"/>
      <c r="RLQ29" s="144"/>
      <c r="RLR29" s="145"/>
      <c r="RLS29" s="146"/>
      <c r="RLT29" s="147"/>
      <c r="RLU29" s="148"/>
      <c r="RLV29" s="140"/>
      <c r="RLW29" s="141"/>
      <c r="RLX29" s="142"/>
      <c r="RLY29" s="143"/>
      <c r="RLZ29" s="144"/>
      <c r="RMA29" s="145"/>
      <c r="RMB29" s="146"/>
      <c r="RMC29" s="147"/>
      <c r="RMD29" s="148"/>
      <c r="RME29" s="140"/>
      <c r="RMF29" s="141"/>
      <c r="RMG29" s="142"/>
      <c r="RMH29" s="143"/>
      <c r="RMI29" s="144"/>
      <c r="RMJ29" s="145"/>
      <c r="RMK29" s="146"/>
      <c r="RML29" s="147"/>
      <c r="RMM29" s="148"/>
      <c r="RMN29" s="140"/>
      <c r="RMO29" s="141"/>
      <c r="RMP29" s="142"/>
      <c r="RMQ29" s="143"/>
      <c r="RMR29" s="144"/>
      <c r="RMS29" s="145"/>
      <c r="RMT29" s="146"/>
      <c r="RMU29" s="147"/>
      <c r="RMV29" s="148"/>
      <c r="RMW29" s="140"/>
      <c r="RMX29" s="141"/>
      <c r="RMY29" s="142"/>
      <c r="RMZ29" s="143"/>
      <c r="RNA29" s="144"/>
      <c r="RNB29" s="145"/>
      <c r="RNC29" s="146"/>
      <c r="RND29" s="147"/>
      <c r="RNE29" s="148"/>
      <c r="RNF29" s="140"/>
      <c r="RNG29" s="141"/>
      <c r="RNH29" s="142"/>
      <c r="RNI29" s="143"/>
      <c r="RNJ29" s="144"/>
      <c r="RNK29" s="145"/>
      <c r="RNL29" s="146"/>
      <c r="RNM29" s="147"/>
      <c r="RNN29" s="148"/>
      <c r="RNO29" s="140"/>
      <c r="RNP29" s="141"/>
      <c r="RNQ29" s="142"/>
      <c r="RNR29" s="143"/>
      <c r="RNS29" s="144"/>
      <c r="RNT29" s="145"/>
      <c r="RNU29" s="146"/>
      <c r="RNV29" s="147"/>
      <c r="RNW29" s="148"/>
      <c r="RNX29" s="140"/>
      <c r="RNY29" s="141"/>
      <c r="RNZ29" s="142"/>
      <c r="ROA29" s="143"/>
      <c r="ROB29" s="144"/>
      <c r="ROC29" s="145"/>
      <c r="ROD29" s="146"/>
      <c r="ROE29" s="147"/>
      <c r="ROF29" s="148"/>
      <c r="ROG29" s="140"/>
      <c r="ROH29" s="141"/>
      <c r="ROI29" s="142"/>
      <c r="ROJ29" s="143"/>
      <c r="ROK29" s="144"/>
      <c r="ROL29" s="145"/>
      <c r="ROM29" s="146"/>
      <c r="RON29" s="147"/>
      <c r="ROO29" s="148"/>
      <c r="ROP29" s="140"/>
      <c r="ROQ29" s="141"/>
      <c r="ROR29" s="142"/>
      <c r="ROS29" s="143"/>
      <c r="ROT29" s="144"/>
      <c r="ROU29" s="145"/>
      <c r="ROV29" s="146"/>
      <c r="ROW29" s="147"/>
      <c r="ROX29" s="148"/>
      <c r="ROY29" s="140"/>
      <c r="ROZ29" s="141"/>
      <c r="RPA29" s="142"/>
      <c r="RPB29" s="143"/>
      <c r="RPC29" s="144"/>
      <c r="RPD29" s="145"/>
      <c r="RPE29" s="146"/>
      <c r="RPF29" s="147"/>
      <c r="RPG29" s="148"/>
      <c r="RPH29" s="140"/>
      <c r="RPI29" s="141"/>
      <c r="RPJ29" s="142"/>
      <c r="RPK29" s="143"/>
      <c r="RPL29" s="144"/>
      <c r="RPM29" s="145"/>
      <c r="RPN29" s="146"/>
      <c r="RPO29" s="147"/>
      <c r="RPP29" s="148"/>
      <c r="RPQ29" s="140"/>
      <c r="RPR29" s="141"/>
      <c r="RPS29" s="142"/>
      <c r="RPT29" s="143"/>
      <c r="RPU29" s="144"/>
      <c r="RPV29" s="145"/>
      <c r="RPW29" s="146"/>
      <c r="RPX29" s="147"/>
      <c r="RPY29" s="148"/>
      <c r="RPZ29" s="140"/>
      <c r="RQA29" s="141"/>
      <c r="RQB29" s="142"/>
      <c r="RQC29" s="143"/>
      <c r="RQD29" s="144"/>
      <c r="RQE29" s="145"/>
      <c r="RQF29" s="146"/>
      <c r="RQG29" s="147"/>
      <c r="RQH29" s="148"/>
      <c r="RQI29" s="140"/>
      <c r="RQJ29" s="141"/>
      <c r="RQK29" s="142"/>
      <c r="RQL29" s="143"/>
      <c r="RQM29" s="144"/>
      <c r="RQN29" s="145"/>
      <c r="RQO29" s="146"/>
      <c r="RQP29" s="147"/>
      <c r="RQQ29" s="148"/>
      <c r="RQR29" s="140"/>
      <c r="RQS29" s="141"/>
      <c r="RQT29" s="142"/>
      <c r="RQU29" s="143"/>
      <c r="RQV29" s="144"/>
      <c r="RQW29" s="145"/>
      <c r="RQX29" s="146"/>
      <c r="RQY29" s="147"/>
      <c r="RQZ29" s="148"/>
      <c r="RRA29" s="140"/>
      <c r="RRB29" s="141"/>
      <c r="RRC29" s="142"/>
      <c r="RRD29" s="143"/>
      <c r="RRE29" s="144"/>
      <c r="RRF29" s="145"/>
      <c r="RRG29" s="146"/>
      <c r="RRH29" s="147"/>
      <c r="RRI29" s="148"/>
      <c r="RRJ29" s="140"/>
      <c r="RRK29" s="141"/>
      <c r="RRL29" s="142"/>
      <c r="RRM29" s="143"/>
      <c r="RRN29" s="144"/>
      <c r="RRO29" s="145"/>
      <c r="RRP29" s="146"/>
      <c r="RRQ29" s="147"/>
      <c r="RRR29" s="148"/>
      <c r="RRS29" s="140"/>
      <c r="RRT29" s="141"/>
      <c r="RRU29" s="142"/>
      <c r="RRV29" s="143"/>
      <c r="RRW29" s="144"/>
      <c r="RRX29" s="145"/>
      <c r="RRY29" s="146"/>
      <c r="RRZ29" s="147"/>
      <c r="RSA29" s="148"/>
      <c r="RSB29" s="140"/>
      <c r="RSC29" s="141"/>
      <c r="RSD29" s="142"/>
      <c r="RSE29" s="143"/>
      <c r="RSF29" s="144"/>
      <c r="RSG29" s="145"/>
      <c r="RSH29" s="146"/>
      <c r="RSI29" s="147"/>
      <c r="RSJ29" s="148"/>
      <c r="RSK29" s="140"/>
      <c r="RSL29" s="141"/>
      <c r="RSM29" s="142"/>
      <c r="RSN29" s="143"/>
      <c r="RSO29" s="144"/>
      <c r="RSP29" s="145"/>
      <c r="RSQ29" s="146"/>
      <c r="RSR29" s="147"/>
      <c r="RSS29" s="148"/>
      <c r="RST29" s="140"/>
      <c r="RSU29" s="141"/>
      <c r="RSV29" s="142"/>
      <c r="RSW29" s="143"/>
      <c r="RSX29" s="144"/>
      <c r="RSY29" s="145"/>
      <c r="RSZ29" s="146"/>
      <c r="RTA29" s="147"/>
      <c r="RTB29" s="148"/>
      <c r="RTC29" s="140"/>
      <c r="RTD29" s="141"/>
      <c r="RTE29" s="142"/>
      <c r="RTF29" s="143"/>
      <c r="RTG29" s="144"/>
      <c r="RTH29" s="145"/>
      <c r="RTI29" s="146"/>
      <c r="RTJ29" s="147"/>
      <c r="RTK29" s="148"/>
      <c r="RTL29" s="140"/>
      <c r="RTM29" s="141"/>
      <c r="RTN29" s="142"/>
      <c r="RTO29" s="143"/>
      <c r="RTP29" s="144"/>
      <c r="RTQ29" s="145"/>
      <c r="RTR29" s="146"/>
      <c r="RTS29" s="147"/>
      <c r="RTT29" s="148"/>
      <c r="RTU29" s="140"/>
      <c r="RTV29" s="141"/>
      <c r="RTW29" s="142"/>
      <c r="RTX29" s="143"/>
      <c r="RTY29" s="144"/>
      <c r="RTZ29" s="145"/>
      <c r="RUA29" s="146"/>
      <c r="RUB29" s="147"/>
      <c r="RUC29" s="148"/>
      <c r="RUD29" s="140"/>
      <c r="RUE29" s="141"/>
      <c r="RUF29" s="142"/>
      <c r="RUG29" s="143"/>
      <c r="RUH29" s="144"/>
      <c r="RUI29" s="145"/>
      <c r="RUJ29" s="146"/>
      <c r="RUK29" s="147"/>
      <c r="RUL29" s="148"/>
      <c r="RUM29" s="140"/>
      <c r="RUN29" s="141"/>
      <c r="RUO29" s="142"/>
      <c r="RUP29" s="143"/>
      <c r="RUQ29" s="144"/>
      <c r="RUR29" s="145"/>
      <c r="RUS29" s="146"/>
      <c r="RUT29" s="147"/>
      <c r="RUU29" s="148"/>
      <c r="RUV29" s="140"/>
      <c r="RUW29" s="141"/>
      <c r="RUX29" s="142"/>
      <c r="RUY29" s="143"/>
      <c r="RUZ29" s="144"/>
      <c r="RVA29" s="145"/>
      <c r="RVB29" s="146"/>
      <c r="RVC29" s="147"/>
      <c r="RVD29" s="148"/>
      <c r="RVE29" s="140"/>
      <c r="RVF29" s="141"/>
      <c r="RVG29" s="142"/>
      <c r="RVH29" s="143"/>
      <c r="RVI29" s="144"/>
      <c r="RVJ29" s="145"/>
      <c r="RVK29" s="146"/>
      <c r="RVL29" s="147"/>
      <c r="RVM29" s="148"/>
      <c r="RVN29" s="140"/>
      <c r="RVO29" s="141"/>
      <c r="RVP29" s="142"/>
      <c r="RVQ29" s="143"/>
      <c r="RVR29" s="144"/>
      <c r="RVS29" s="145"/>
      <c r="RVT29" s="146"/>
      <c r="RVU29" s="147"/>
      <c r="RVV29" s="148"/>
      <c r="RVW29" s="140"/>
      <c r="RVX29" s="141"/>
      <c r="RVY29" s="142"/>
      <c r="RVZ29" s="143"/>
      <c r="RWA29" s="144"/>
      <c r="RWB29" s="145"/>
      <c r="RWC29" s="146"/>
      <c r="RWD29" s="147"/>
      <c r="RWE29" s="148"/>
      <c r="RWF29" s="140"/>
      <c r="RWG29" s="141"/>
      <c r="RWH29" s="142"/>
      <c r="RWI29" s="143"/>
      <c r="RWJ29" s="144"/>
      <c r="RWK29" s="145"/>
      <c r="RWL29" s="146"/>
      <c r="RWM29" s="147"/>
      <c r="RWN29" s="148"/>
      <c r="RWO29" s="140"/>
      <c r="RWP29" s="141"/>
      <c r="RWQ29" s="142"/>
      <c r="RWR29" s="143"/>
      <c r="RWS29" s="144"/>
      <c r="RWT29" s="145"/>
      <c r="RWU29" s="146"/>
      <c r="RWV29" s="147"/>
      <c r="RWW29" s="148"/>
      <c r="RWX29" s="140"/>
      <c r="RWY29" s="141"/>
      <c r="RWZ29" s="142"/>
      <c r="RXA29" s="143"/>
      <c r="RXB29" s="144"/>
      <c r="RXC29" s="145"/>
      <c r="RXD29" s="146"/>
      <c r="RXE29" s="147"/>
      <c r="RXF29" s="148"/>
      <c r="RXG29" s="140"/>
      <c r="RXH29" s="141"/>
      <c r="RXI29" s="142"/>
      <c r="RXJ29" s="143"/>
      <c r="RXK29" s="144"/>
      <c r="RXL29" s="145"/>
      <c r="RXM29" s="146"/>
      <c r="RXN29" s="147"/>
      <c r="RXO29" s="148"/>
      <c r="RXP29" s="140"/>
      <c r="RXQ29" s="141"/>
      <c r="RXR29" s="142"/>
      <c r="RXS29" s="143"/>
      <c r="RXT29" s="144"/>
      <c r="RXU29" s="145"/>
      <c r="RXV29" s="146"/>
      <c r="RXW29" s="147"/>
      <c r="RXX29" s="148"/>
      <c r="RXY29" s="140"/>
      <c r="RXZ29" s="141"/>
      <c r="RYA29" s="142"/>
      <c r="RYB29" s="143"/>
      <c r="RYC29" s="144"/>
      <c r="RYD29" s="145"/>
      <c r="RYE29" s="146"/>
      <c r="RYF29" s="147"/>
      <c r="RYG29" s="148"/>
      <c r="RYH29" s="140"/>
      <c r="RYI29" s="141"/>
      <c r="RYJ29" s="142"/>
      <c r="RYK29" s="143"/>
      <c r="RYL29" s="144"/>
      <c r="RYM29" s="145"/>
      <c r="RYN29" s="146"/>
      <c r="RYO29" s="147"/>
      <c r="RYP29" s="148"/>
      <c r="RYQ29" s="140"/>
      <c r="RYR29" s="141"/>
      <c r="RYS29" s="142"/>
      <c r="RYT29" s="143"/>
      <c r="RYU29" s="144"/>
      <c r="RYV29" s="145"/>
      <c r="RYW29" s="146"/>
      <c r="RYX29" s="147"/>
      <c r="RYY29" s="148"/>
      <c r="RYZ29" s="140"/>
      <c r="RZA29" s="141"/>
      <c r="RZB29" s="142"/>
      <c r="RZC29" s="143"/>
      <c r="RZD29" s="144"/>
      <c r="RZE29" s="145"/>
      <c r="RZF29" s="146"/>
      <c r="RZG29" s="147"/>
      <c r="RZH29" s="148"/>
      <c r="RZI29" s="140"/>
      <c r="RZJ29" s="141"/>
      <c r="RZK29" s="142"/>
      <c r="RZL29" s="143"/>
      <c r="RZM29" s="144"/>
      <c r="RZN29" s="145"/>
      <c r="RZO29" s="146"/>
      <c r="RZP29" s="147"/>
      <c r="RZQ29" s="148"/>
      <c r="RZR29" s="140"/>
      <c r="RZS29" s="141"/>
      <c r="RZT29" s="142"/>
      <c r="RZU29" s="143"/>
      <c r="RZV29" s="144"/>
      <c r="RZW29" s="145"/>
      <c r="RZX29" s="146"/>
      <c r="RZY29" s="147"/>
      <c r="RZZ29" s="148"/>
      <c r="SAA29" s="140"/>
      <c r="SAB29" s="141"/>
      <c r="SAC29" s="142"/>
      <c r="SAD29" s="143"/>
      <c r="SAE29" s="144"/>
      <c r="SAF29" s="145"/>
      <c r="SAG29" s="146"/>
      <c r="SAH29" s="147"/>
      <c r="SAI29" s="148"/>
      <c r="SAJ29" s="140"/>
      <c r="SAK29" s="141"/>
      <c r="SAL29" s="142"/>
      <c r="SAM29" s="143"/>
      <c r="SAN29" s="144"/>
      <c r="SAO29" s="145"/>
      <c r="SAP29" s="146"/>
      <c r="SAQ29" s="147"/>
      <c r="SAR29" s="148"/>
      <c r="SAS29" s="140"/>
      <c r="SAT29" s="141"/>
      <c r="SAU29" s="142"/>
      <c r="SAV29" s="143"/>
      <c r="SAW29" s="144"/>
      <c r="SAX29" s="145"/>
      <c r="SAY29" s="146"/>
      <c r="SAZ29" s="147"/>
      <c r="SBA29" s="148"/>
      <c r="SBB29" s="140"/>
      <c r="SBC29" s="141"/>
      <c r="SBD29" s="142"/>
      <c r="SBE29" s="143"/>
      <c r="SBF29" s="144"/>
      <c r="SBG29" s="145"/>
      <c r="SBH29" s="146"/>
      <c r="SBI29" s="147"/>
      <c r="SBJ29" s="148"/>
      <c r="SBK29" s="140"/>
      <c r="SBL29" s="141"/>
      <c r="SBM29" s="142"/>
      <c r="SBN29" s="143"/>
      <c r="SBO29" s="144"/>
      <c r="SBP29" s="145"/>
      <c r="SBQ29" s="146"/>
      <c r="SBR29" s="147"/>
      <c r="SBS29" s="148"/>
      <c r="SBT29" s="140"/>
      <c r="SBU29" s="141"/>
      <c r="SBV29" s="142"/>
      <c r="SBW29" s="143"/>
      <c r="SBX29" s="144"/>
      <c r="SBY29" s="145"/>
      <c r="SBZ29" s="146"/>
      <c r="SCA29" s="147"/>
      <c r="SCB29" s="148"/>
      <c r="SCC29" s="140"/>
      <c r="SCD29" s="141"/>
      <c r="SCE29" s="142"/>
      <c r="SCF29" s="143"/>
      <c r="SCG29" s="144"/>
      <c r="SCH29" s="145"/>
      <c r="SCI29" s="146"/>
      <c r="SCJ29" s="147"/>
      <c r="SCK29" s="148"/>
      <c r="SCL29" s="140"/>
      <c r="SCM29" s="141"/>
      <c r="SCN29" s="142"/>
      <c r="SCO29" s="143"/>
      <c r="SCP29" s="144"/>
      <c r="SCQ29" s="145"/>
      <c r="SCR29" s="146"/>
      <c r="SCS29" s="147"/>
      <c r="SCT29" s="148"/>
      <c r="SCU29" s="140"/>
      <c r="SCV29" s="141"/>
      <c r="SCW29" s="142"/>
      <c r="SCX29" s="143"/>
      <c r="SCY29" s="144"/>
      <c r="SCZ29" s="145"/>
      <c r="SDA29" s="146"/>
      <c r="SDB29" s="147"/>
      <c r="SDC29" s="148"/>
      <c r="SDD29" s="140"/>
      <c r="SDE29" s="141"/>
      <c r="SDF29" s="142"/>
      <c r="SDG29" s="143"/>
      <c r="SDH29" s="144"/>
      <c r="SDI29" s="145"/>
      <c r="SDJ29" s="146"/>
      <c r="SDK29" s="147"/>
      <c r="SDL29" s="148"/>
      <c r="SDM29" s="140"/>
      <c r="SDN29" s="141"/>
      <c r="SDO29" s="142"/>
      <c r="SDP29" s="143"/>
      <c r="SDQ29" s="144"/>
      <c r="SDR29" s="145"/>
      <c r="SDS29" s="146"/>
      <c r="SDT29" s="147"/>
      <c r="SDU29" s="148"/>
      <c r="SDV29" s="140"/>
      <c r="SDW29" s="141"/>
      <c r="SDX29" s="142"/>
      <c r="SDY29" s="143"/>
      <c r="SDZ29" s="144"/>
      <c r="SEA29" s="145"/>
      <c r="SEB29" s="146"/>
      <c r="SEC29" s="147"/>
      <c r="SED29" s="148"/>
      <c r="SEE29" s="140"/>
      <c r="SEF29" s="141"/>
      <c r="SEG29" s="142"/>
      <c r="SEH29" s="143"/>
      <c r="SEI29" s="144"/>
      <c r="SEJ29" s="145"/>
      <c r="SEK29" s="146"/>
      <c r="SEL29" s="147"/>
      <c r="SEM29" s="148"/>
      <c r="SEN29" s="140"/>
      <c r="SEO29" s="141"/>
      <c r="SEP29" s="142"/>
      <c r="SEQ29" s="143"/>
      <c r="SER29" s="144"/>
      <c r="SES29" s="145"/>
      <c r="SET29" s="146"/>
      <c r="SEU29" s="147"/>
      <c r="SEV29" s="148"/>
      <c r="SEW29" s="140"/>
      <c r="SEX29" s="141"/>
      <c r="SEY29" s="142"/>
      <c r="SEZ29" s="143"/>
      <c r="SFA29" s="144"/>
      <c r="SFB29" s="145"/>
      <c r="SFC29" s="146"/>
      <c r="SFD29" s="147"/>
      <c r="SFE29" s="148"/>
      <c r="SFF29" s="140"/>
      <c r="SFG29" s="141"/>
      <c r="SFH29" s="142"/>
      <c r="SFI29" s="143"/>
      <c r="SFJ29" s="144"/>
      <c r="SFK29" s="145"/>
      <c r="SFL29" s="146"/>
      <c r="SFM29" s="147"/>
      <c r="SFN29" s="148"/>
      <c r="SFO29" s="140"/>
      <c r="SFP29" s="141"/>
      <c r="SFQ29" s="142"/>
      <c r="SFR29" s="143"/>
      <c r="SFS29" s="144"/>
      <c r="SFT29" s="145"/>
      <c r="SFU29" s="146"/>
      <c r="SFV29" s="147"/>
      <c r="SFW29" s="148"/>
      <c r="SFX29" s="140"/>
      <c r="SFY29" s="141"/>
      <c r="SFZ29" s="142"/>
      <c r="SGA29" s="143"/>
      <c r="SGB29" s="144"/>
      <c r="SGC29" s="145"/>
      <c r="SGD29" s="146"/>
      <c r="SGE29" s="147"/>
      <c r="SGF29" s="148"/>
      <c r="SGG29" s="140"/>
      <c r="SGH29" s="141"/>
      <c r="SGI29" s="142"/>
      <c r="SGJ29" s="143"/>
      <c r="SGK29" s="144"/>
      <c r="SGL29" s="145"/>
      <c r="SGM29" s="146"/>
      <c r="SGN29" s="147"/>
      <c r="SGO29" s="148"/>
      <c r="SGP29" s="140"/>
      <c r="SGQ29" s="141"/>
      <c r="SGR29" s="142"/>
      <c r="SGS29" s="143"/>
      <c r="SGT29" s="144"/>
      <c r="SGU29" s="145"/>
      <c r="SGV29" s="146"/>
      <c r="SGW29" s="147"/>
      <c r="SGX29" s="148"/>
      <c r="SGY29" s="140"/>
      <c r="SGZ29" s="141"/>
      <c r="SHA29" s="142"/>
      <c r="SHB29" s="143"/>
      <c r="SHC29" s="144"/>
      <c r="SHD29" s="145"/>
      <c r="SHE29" s="146"/>
      <c r="SHF29" s="147"/>
      <c r="SHG29" s="148"/>
      <c r="SHH29" s="140"/>
      <c r="SHI29" s="141"/>
      <c r="SHJ29" s="142"/>
      <c r="SHK29" s="143"/>
      <c r="SHL29" s="144"/>
      <c r="SHM29" s="145"/>
      <c r="SHN29" s="146"/>
      <c r="SHO29" s="147"/>
      <c r="SHP29" s="148"/>
      <c r="SHQ29" s="140"/>
      <c r="SHR29" s="141"/>
      <c r="SHS29" s="142"/>
      <c r="SHT29" s="143"/>
      <c r="SHU29" s="144"/>
      <c r="SHV29" s="145"/>
      <c r="SHW29" s="146"/>
      <c r="SHX29" s="147"/>
      <c r="SHY29" s="148"/>
      <c r="SHZ29" s="140"/>
      <c r="SIA29" s="141"/>
      <c r="SIB29" s="142"/>
      <c r="SIC29" s="143"/>
      <c r="SID29" s="144"/>
      <c r="SIE29" s="145"/>
      <c r="SIF29" s="146"/>
      <c r="SIG29" s="147"/>
      <c r="SIH29" s="148"/>
      <c r="SII29" s="140"/>
      <c r="SIJ29" s="141"/>
      <c r="SIK29" s="142"/>
      <c r="SIL29" s="143"/>
      <c r="SIM29" s="144"/>
      <c r="SIN29" s="145"/>
      <c r="SIO29" s="146"/>
      <c r="SIP29" s="147"/>
      <c r="SIQ29" s="148"/>
      <c r="SIR29" s="140"/>
      <c r="SIS29" s="141"/>
      <c r="SIT29" s="142"/>
      <c r="SIU29" s="143"/>
      <c r="SIV29" s="144"/>
      <c r="SIW29" s="145"/>
      <c r="SIX29" s="146"/>
      <c r="SIY29" s="147"/>
      <c r="SIZ29" s="148"/>
      <c r="SJA29" s="140"/>
      <c r="SJB29" s="141"/>
      <c r="SJC29" s="142"/>
      <c r="SJD29" s="143"/>
      <c r="SJE29" s="144"/>
      <c r="SJF29" s="145"/>
      <c r="SJG29" s="146"/>
      <c r="SJH29" s="147"/>
      <c r="SJI29" s="148"/>
      <c r="SJJ29" s="140"/>
      <c r="SJK29" s="141"/>
      <c r="SJL29" s="142"/>
      <c r="SJM29" s="143"/>
      <c r="SJN29" s="144"/>
      <c r="SJO29" s="145"/>
      <c r="SJP29" s="146"/>
      <c r="SJQ29" s="147"/>
      <c r="SJR29" s="148"/>
      <c r="SJS29" s="140"/>
      <c r="SJT29" s="141"/>
      <c r="SJU29" s="142"/>
      <c r="SJV29" s="143"/>
      <c r="SJW29" s="144"/>
      <c r="SJX29" s="145"/>
      <c r="SJY29" s="146"/>
      <c r="SJZ29" s="147"/>
      <c r="SKA29" s="148"/>
      <c r="SKB29" s="140"/>
      <c r="SKC29" s="141"/>
      <c r="SKD29" s="142"/>
      <c r="SKE29" s="143"/>
      <c r="SKF29" s="144"/>
      <c r="SKG29" s="145"/>
      <c r="SKH29" s="146"/>
      <c r="SKI29" s="147"/>
      <c r="SKJ29" s="148"/>
      <c r="SKK29" s="140"/>
      <c r="SKL29" s="141"/>
      <c r="SKM29" s="142"/>
      <c r="SKN29" s="143"/>
      <c r="SKO29" s="144"/>
      <c r="SKP29" s="145"/>
      <c r="SKQ29" s="146"/>
      <c r="SKR29" s="147"/>
      <c r="SKS29" s="148"/>
      <c r="SKT29" s="140"/>
      <c r="SKU29" s="141"/>
      <c r="SKV29" s="142"/>
      <c r="SKW29" s="143"/>
      <c r="SKX29" s="144"/>
      <c r="SKY29" s="145"/>
      <c r="SKZ29" s="146"/>
      <c r="SLA29" s="147"/>
      <c r="SLB29" s="148"/>
      <c r="SLC29" s="140"/>
      <c r="SLD29" s="141"/>
      <c r="SLE29" s="142"/>
      <c r="SLF29" s="143"/>
      <c r="SLG29" s="144"/>
      <c r="SLH29" s="145"/>
      <c r="SLI29" s="146"/>
      <c r="SLJ29" s="147"/>
      <c r="SLK29" s="148"/>
      <c r="SLL29" s="140"/>
      <c r="SLM29" s="141"/>
      <c r="SLN29" s="142"/>
      <c r="SLO29" s="143"/>
      <c r="SLP29" s="144"/>
      <c r="SLQ29" s="145"/>
      <c r="SLR29" s="146"/>
      <c r="SLS29" s="147"/>
      <c r="SLT29" s="148"/>
      <c r="SLU29" s="140"/>
      <c r="SLV29" s="141"/>
      <c r="SLW29" s="142"/>
      <c r="SLX29" s="143"/>
      <c r="SLY29" s="144"/>
      <c r="SLZ29" s="145"/>
      <c r="SMA29" s="146"/>
      <c r="SMB29" s="147"/>
      <c r="SMC29" s="148"/>
      <c r="SMD29" s="140"/>
      <c r="SME29" s="141"/>
      <c r="SMF29" s="142"/>
      <c r="SMG29" s="143"/>
      <c r="SMH29" s="144"/>
      <c r="SMI29" s="145"/>
      <c r="SMJ29" s="146"/>
      <c r="SMK29" s="147"/>
      <c r="SML29" s="148"/>
      <c r="SMM29" s="140"/>
      <c r="SMN29" s="141"/>
      <c r="SMO29" s="142"/>
      <c r="SMP29" s="143"/>
      <c r="SMQ29" s="144"/>
      <c r="SMR29" s="145"/>
      <c r="SMS29" s="146"/>
      <c r="SMT29" s="147"/>
      <c r="SMU29" s="148"/>
      <c r="SMV29" s="140"/>
      <c r="SMW29" s="141"/>
      <c r="SMX29" s="142"/>
      <c r="SMY29" s="143"/>
      <c r="SMZ29" s="144"/>
      <c r="SNA29" s="145"/>
      <c r="SNB29" s="146"/>
      <c r="SNC29" s="147"/>
      <c r="SND29" s="148"/>
      <c r="SNE29" s="140"/>
      <c r="SNF29" s="141"/>
      <c r="SNG29" s="142"/>
      <c r="SNH29" s="143"/>
      <c r="SNI29" s="144"/>
      <c r="SNJ29" s="145"/>
      <c r="SNK29" s="146"/>
      <c r="SNL29" s="147"/>
      <c r="SNM29" s="148"/>
      <c r="SNN29" s="140"/>
      <c r="SNO29" s="141"/>
      <c r="SNP29" s="142"/>
      <c r="SNQ29" s="143"/>
      <c r="SNR29" s="144"/>
      <c r="SNS29" s="145"/>
      <c r="SNT29" s="146"/>
      <c r="SNU29" s="147"/>
      <c r="SNV29" s="148"/>
      <c r="SNW29" s="140"/>
      <c r="SNX29" s="141"/>
      <c r="SNY29" s="142"/>
      <c r="SNZ29" s="143"/>
      <c r="SOA29" s="144"/>
      <c r="SOB29" s="145"/>
      <c r="SOC29" s="146"/>
      <c r="SOD29" s="147"/>
      <c r="SOE29" s="148"/>
      <c r="SOF29" s="140"/>
      <c r="SOG29" s="141"/>
      <c r="SOH29" s="142"/>
      <c r="SOI29" s="143"/>
      <c r="SOJ29" s="144"/>
      <c r="SOK29" s="145"/>
      <c r="SOL29" s="146"/>
      <c r="SOM29" s="147"/>
      <c r="SON29" s="148"/>
      <c r="SOO29" s="140"/>
      <c r="SOP29" s="141"/>
      <c r="SOQ29" s="142"/>
      <c r="SOR29" s="143"/>
      <c r="SOS29" s="144"/>
      <c r="SOT29" s="145"/>
      <c r="SOU29" s="146"/>
      <c r="SOV29" s="147"/>
      <c r="SOW29" s="148"/>
      <c r="SOX29" s="140"/>
      <c r="SOY29" s="141"/>
      <c r="SOZ29" s="142"/>
      <c r="SPA29" s="143"/>
      <c r="SPB29" s="144"/>
      <c r="SPC29" s="145"/>
      <c r="SPD29" s="146"/>
      <c r="SPE29" s="147"/>
      <c r="SPF29" s="148"/>
      <c r="SPG29" s="140"/>
      <c r="SPH29" s="141"/>
      <c r="SPI29" s="142"/>
      <c r="SPJ29" s="143"/>
      <c r="SPK29" s="144"/>
      <c r="SPL29" s="145"/>
      <c r="SPM29" s="146"/>
      <c r="SPN29" s="147"/>
      <c r="SPO29" s="148"/>
      <c r="SPP29" s="140"/>
      <c r="SPQ29" s="141"/>
      <c r="SPR29" s="142"/>
      <c r="SPS29" s="143"/>
      <c r="SPT29" s="144"/>
      <c r="SPU29" s="145"/>
      <c r="SPV29" s="146"/>
      <c r="SPW29" s="147"/>
      <c r="SPX29" s="148"/>
      <c r="SPY29" s="140"/>
      <c r="SPZ29" s="141"/>
      <c r="SQA29" s="142"/>
      <c r="SQB29" s="143"/>
      <c r="SQC29" s="144"/>
      <c r="SQD29" s="145"/>
      <c r="SQE29" s="146"/>
      <c r="SQF29" s="147"/>
      <c r="SQG29" s="148"/>
      <c r="SQH29" s="140"/>
      <c r="SQI29" s="141"/>
      <c r="SQJ29" s="142"/>
      <c r="SQK29" s="143"/>
      <c r="SQL29" s="144"/>
      <c r="SQM29" s="145"/>
      <c r="SQN29" s="146"/>
      <c r="SQO29" s="147"/>
      <c r="SQP29" s="148"/>
      <c r="SQQ29" s="140"/>
      <c r="SQR29" s="141"/>
      <c r="SQS29" s="142"/>
      <c r="SQT29" s="143"/>
      <c r="SQU29" s="144"/>
      <c r="SQV29" s="145"/>
      <c r="SQW29" s="146"/>
      <c r="SQX29" s="147"/>
      <c r="SQY29" s="148"/>
      <c r="SQZ29" s="140"/>
      <c r="SRA29" s="141"/>
      <c r="SRB29" s="142"/>
      <c r="SRC29" s="143"/>
      <c r="SRD29" s="144"/>
      <c r="SRE29" s="145"/>
      <c r="SRF29" s="146"/>
      <c r="SRG29" s="147"/>
      <c r="SRH29" s="148"/>
      <c r="SRI29" s="140"/>
      <c r="SRJ29" s="141"/>
      <c r="SRK29" s="142"/>
      <c r="SRL29" s="143"/>
      <c r="SRM29" s="144"/>
      <c r="SRN29" s="145"/>
      <c r="SRO29" s="146"/>
      <c r="SRP29" s="147"/>
      <c r="SRQ29" s="148"/>
      <c r="SRR29" s="140"/>
      <c r="SRS29" s="141"/>
      <c r="SRT29" s="142"/>
      <c r="SRU29" s="143"/>
      <c r="SRV29" s="144"/>
      <c r="SRW29" s="145"/>
      <c r="SRX29" s="146"/>
      <c r="SRY29" s="147"/>
      <c r="SRZ29" s="148"/>
      <c r="SSA29" s="140"/>
      <c r="SSB29" s="141"/>
      <c r="SSC29" s="142"/>
      <c r="SSD29" s="143"/>
      <c r="SSE29" s="144"/>
      <c r="SSF29" s="145"/>
      <c r="SSG29" s="146"/>
      <c r="SSH29" s="147"/>
      <c r="SSI29" s="148"/>
      <c r="SSJ29" s="140"/>
      <c r="SSK29" s="141"/>
      <c r="SSL29" s="142"/>
      <c r="SSM29" s="143"/>
      <c r="SSN29" s="144"/>
      <c r="SSO29" s="145"/>
      <c r="SSP29" s="146"/>
      <c r="SSQ29" s="147"/>
      <c r="SSR29" s="148"/>
      <c r="SSS29" s="140"/>
      <c r="SST29" s="141"/>
      <c r="SSU29" s="142"/>
      <c r="SSV29" s="143"/>
      <c r="SSW29" s="144"/>
      <c r="SSX29" s="145"/>
      <c r="SSY29" s="146"/>
      <c r="SSZ29" s="147"/>
      <c r="STA29" s="148"/>
      <c r="STB29" s="140"/>
      <c r="STC29" s="141"/>
      <c r="STD29" s="142"/>
      <c r="STE29" s="143"/>
      <c r="STF29" s="144"/>
      <c r="STG29" s="145"/>
      <c r="STH29" s="146"/>
      <c r="STI29" s="147"/>
      <c r="STJ29" s="148"/>
      <c r="STK29" s="140"/>
      <c r="STL29" s="141"/>
      <c r="STM29" s="142"/>
      <c r="STN29" s="143"/>
      <c r="STO29" s="144"/>
      <c r="STP29" s="145"/>
      <c r="STQ29" s="146"/>
      <c r="STR29" s="147"/>
      <c r="STS29" s="148"/>
      <c r="STT29" s="140"/>
      <c r="STU29" s="141"/>
      <c r="STV29" s="142"/>
      <c r="STW29" s="143"/>
      <c r="STX29" s="144"/>
      <c r="STY29" s="145"/>
      <c r="STZ29" s="146"/>
      <c r="SUA29" s="147"/>
      <c r="SUB29" s="148"/>
      <c r="SUC29" s="140"/>
      <c r="SUD29" s="141"/>
      <c r="SUE29" s="142"/>
      <c r="SUF29" s="143"/>
      <c r="SUG29" s="144"/>
      <c r="SUH29" s="145"/>
      <c r="SUI29" s="146"/>
      <c r="SUJ29" s="147"/>
      <c r="SUK29" s="148"/>
      <c r="SUL29" s="140"/>
      <c r="SUM29" s="141"/>
      <c r="SUN29" s="142"/>
      <c r="SUO29" s="143"/>
      <c r="SUP29" s="144"/>
      <c r="SUQ29" s="145"/>
      <c r="SUR29" s="146"/>
      <c r="SUS29" s="147"/>
      <c r="SUT29" s="148"/>
      <c r="SUU29" s="140"/>
      <c r="SUV29" s="141"/>
      <c r="SUW29" s="142"/>
      <c r="SUX29" s="143"/>
      <c r="SUY29" s="144"/>
      <c r="SUZ29" s="145"/>
      <c r="SVA29" s="146"/>
      <c r="SVB29" s="147"/>
      <c r="SVC29" s="148"/>
      <c r="SVD29" s="140"/>
      <c r="SVE29" s="141"/>
      <c r="SVF29" s="142"/>
      <c r="SVG29" s="143"/>
      <c r="SVH29" s="144"/>
      <c r="SVI29" s="145"/>
      <c r="SVJ29" s="146"/>
      <c r="SVK29" s="147"/>
      <c r="SVL29" s="148"/>
      <c r="SVM29" s="140"/>
      <c r="SVN29" s="141"/>
      <c r="SVO29" s="142"/>
      <c r="SVP29" s="143"/>
      <c r="SVQ29" s="144"/>
      <c r="SVR29" s="145"/>
      <c r="SVS29" s="146"/>
      <c r="SVT29" s="147"/>
      <c r="SVU29" s="148"/>
      <c r="SVV29" s="140"/>
      <c r="SVW29" s="141"/>
      <c r="SVX29" s="142"/>
      <c r="SVY29" s="143"/>
      <c r="SVZ29" s="144"/>
      <c r="SWA29" s="145"/>
      <c r="SWB29" s="146"/>
      <c r="SWC29" s="147"/>
      <c r="SWD29" s="148"/>
      <c r="SWE29" s="140"/>
      <c r="SWF29" s="141"/>
      <c r="SWG29" s="142"/>
      <c r="SWH29" s="143"/>
      <c r="SWI29" s="144"/>
      <c r="SWJ29" s="145"/>
      <c r="SWK29" s="146"/>
      <c r="SWL29" s="147"/>
      <c r="SWM29" s="148"/>
      <c r="SWN29" s="140"/>
      <c r="SWO29" s="141"/>
      <c r="SWP29" s="142"/>
      <c r="SWQ29" s="143"/>
      <c r="SWR29" s="144"/>
      <c r="SWS29" s="145"/>
      <c r="SWT29" s="146"/>
      <c r="SWU29" s="147"/>
      <c r="SWV29" s="148"/>
      <c r="SWW29" s="140"/>
      <c r="SWX29" s="141"/>
      <c r="SWY29" s="142"/>
      <c r="SWZ29" s="143"/>
      <c r="SXA29" s="144"/>
      <c r="SXB29" s="145"/>
      <c r="SXC29" s="146"/>
      <c r="SXD29" s="147"/>
      <c r="SXE29" s="148"/>
      <c r="SXF29" s="140"/>
      <c r="SXG29" s="141"/>
      <c r="SXH29" s="142"/>
      <c r="SXI29" s="143"/>
      <c r="SXJ29" s="144"/>
      <c r="SXK29" s="145"/>
      <c r="SXL29" s="146"/>
      <c r="SXM29" s="147"/>
      <c r="SXN29" s="148"/>
      <c r="SXO29" s="140"/>
      <c r="SXP29" s="141"/>
      <c r="SXQ29" s="142"/>
      <c r="SXR29" s="143"/>
      <c r="SXS29" s="144"/>
      <c r="SXT29" s="145"/>
      <c r="SXU29" s="146"/>
      <c r="SXV29" s="147"/>
      <c r="SXW29" s="148"/>
      <c r="SXX29" s="140"/>
      <c r="SXY29" s="141"/>
      <c r="SXZ29" s="142"/>
      <c r="SYA29" s="143"/>
      <c r="SYB29" s="144"/>
      <c r="SYC29" s="145"/>
      <c r="SYD29" s="146"/>
      <c r="SYE29" s="147"/>
      <c r="SYF29" s="148"/>
      <c r="SYG29" s="140"/>
      <c r="SYH29" s="141"/>
      <c r="SYI29" s="142"/>
      <c r="SYJ29" s="143"/>
      <c r="SYK29" s="144"/>
      <c r="SYL29" s="145"/>
      <c r="SYM29" s="146"/>
      <c r="SYN29" s="147"/>
      <c r="SYO29" s="148"/>
      <c r="SYP29" s="140"/>
      <c r="SYQ29" s="141"/>
      <c r="SYR29" s="142"/>
      <c r="SYS29" s="143"/>
      <c r="SYT29" s="144"/>
      <c r="SYU29" s="145"/>
      <c r="SYV29" s="146"/>
      <c r="SYW29" s="147"/>
      <c r="SYX29" s="148"/>
      <c r="SYY29" s="140"/>
      <c r="SYZ29" s="141"/>
      <c r="SZA29" s="142"/>
      <c r="SZB29" s="143"/>
      <c r="SZC29" s="144"/>
      <c r="SZD29" s="145"/>
      <c r="SZE29" s="146"/>
      <c r="SZF29" s="147"/>
      <c r="SZG29" s="148"/>
      <c r="SZH29" s="140"/>
      <c r="SZI29" s="141"/>
      <c r="SZJ29" s="142"/>
      <c r="SZK29" s="143"/>
      <c r="SZL29" s="144"/>
      <c r="SZM29" s="145"/>
      <c r="SZN29" s="146"/>
      <c r="SZO29" s="147"/>
      <c r="SZP29" s="148"/>
      <c r="SZQ29" s="140"/>
      <c r="SZR29" s="141"/>
      <c r="SZS29" s="142"/>
      <c r="SZT29" s="143"/>
      <c r="SZU29" s="144"/>
      <c r="SZV29" s="145"/>
      <c r="SZW29" s="146"/>
      <c r="SZX29" s="147"/>
      <c r="SZY29" s="148"/>
      <c r="SZZ29" s="140"/>
      <c r="TAA29" s="141"/>
      <c r="TAB29" s="142"/>
      <c r="TAC29" s="143"/>
      <c r="TAD29" s="144"/>
      <c r="TAE29" s="145"/>
      <c r="TAF29" s="146"/>
      <c r="TAG29" s="147"/>
      <c r="TAH29" s="148"/>
      <c r="TAI29" s="140"/>
      <c r="TAJ29" s="141"/>
      <c r="TAK29" s="142"/>
      <c r="TAL29" s="143"/>
      <c r="TAM29" s="144"/>
      <c r="TAN29" s="145"/>
      <c r="TAO29" s="146"/>
      <c r="TAP29" s="147"/>
      <c r="TAQ29" s="148"/>
      <c r="TAR29" s="140"/>
      <c r="TAS29" s="141"/>
      <c r="TAT29" s="142"/>
      <c r="TAU29" s="143"/>
      <c r="TAV29" s="144"/>
      <c r="TAW29" s="145"/>
      <c r="TAX29" s="146"/>
      <c r="TAY29" s="147"/>
      <c r="TAZ29" s="148"/>
      <c r="TBA29" s="140"/>
      <c r="TBB29" s="141"/>
      <c r="TBC29" s="142"/>
      <c r="TBD29" s="143"/>
      <c r="TBE29" s="144"/>
      <c r="TBF29" s="145"/>
      <c r="TBG29" s="146"/>
      <c r="TBH29" s="147"/>
      <c r="TBI29" s="148"/>
      <c r="TBJ29" s="140"/>
      <c r="TBK29" s="141"/>
      <c r="TBL29" s="142"/>
      <c r="TBM29" s="143"/>
      <c r="TBN29" s="144"/>
      <c r="TBO29" s="145"/>
      <c r="TBP29" s="146"/>
      <c r="TBQ29" s="147"/>
      <c r="TBR29" s="148"/>
      <c r="TBS29" s="140"/>
      <c r="TBT29" s="141"/>
      <c r="TBU29" s="142"/>
      <c r="TBV29" s="143"/>
      <c r="TBW29" s="144"/>
      <c r="TBX29" s="145"/>
      <c r="TBY29" s="146"/>
      <c r="TBZ29" s="147"/>
      <c r="TCA29" s="148"/>
      <c r="TCB29" s="140"/>
      <c r="TCC29" s="141"/>
      <c r="TCD29" s="142"/>
      <c r="TCE29" s="143"/>
      <c r="TCF29" s="144"/>
      <c r="TCG29" s="145"/>
      <c r="TCH29" s="146"/>
      <c r="TCI29" s="147"/>
      <c r="TCJ29" s="148"/>
      <c r="TCK29" s="140"/>
      <c r="TCL29" s="141"/>
      <c r="TCM29" s="142"/>
      <c r="TCN29" s="143"/>
      <c r="TCO29" s="144"/>
      <c r="TCP29" s="145"/>
      <c r="TCQ29" s="146"/>
      <c r="TCR29" s="147"/>
      <c r="TCS29" s="148"/>
      <c r="TCT29" s="140"/>
      <c r="TCU29" s="141"/>
      <c r="TCV29" s="142"/>
      <c r="TCW29" s="143"/>
      <c r="TCX29" s="144"/>
      <c r="TCY29" s="145"/>
      <c r="TCZ29" s="146"/>
      <c r="TDA29" s="147"/>
      <c r="TDB29" s="148"/>
      <c r="TDC29" s="140"/>
      <c r="TDD29" s="141"/>
      <c r="TDE29" s="142"/>
      <c r="TDF29" s="143"/>
      <c r="TDG29" s="144"/>
      <c r="TDH29" s="145"/>
      <c r="TDI29" s="146"/>
      <c r="TDJ29" s="147"/>
      <c r="TDK29" s="148"/>
      <c r="TDL29" s="140"/>
      <c r="TDM29" s="141"/>
      <c r="TDN29" s="142"/>
      <c r="TDO29" s="143"/>
      <c r="TDP29" s="144"/>
      <c r="TDQ29" s="145"/>
      <c r="TDR29" s="146"/>
      <c r="TDS29" s="147"/>
      <c r="TDT29" s="148"/>
      <c r="TDU29" s="140"/>
      <c r="TDV29" s="141"/>
      <c r="TDW29" s="142"/>
      <c r="TDX29" s="143"/>
      <c r="TDY29" s="144"/>
      <c r="TDZ29" s="145"/>
      <c r="TEA29" s="146"/>
      <c r="TEB29" s="147"/>
      <c r="TEC29" s="148"/>
      <c r="TED29" s="140"/>
      <c r="TEE29" s="141"/>
      <c r="TEF29" s="142"/>
      <c r="TEG29" s="143"/>
      <c r="TEH29" s="144"/>
      <c r="TEI29" s="145"/>
      <c r="TEJ29" s="146"/>
      <c r="TEK29" s="147"/>
      <c r="TEL29" s="148"/>
      <c r="TEM29" s="140"/>
      <c r="TEN29" s="141"/>
      <c r="TEO29" s="142"/>
      <c r="TEP29" s="143"/>
      <c r="TEQ29" s="144"/>
      <c r="TER29" s="145"/>
      <c r="TES29" s="146"/>
      <c r="TET29" s="147"/>
      <c r="TEU29" s="148"/>
      <c r="TEV29" s="140"/>
      <c r="TEW29" s="141"/>
      <c r="TEX29" s="142"/>
      <c r="TEY29" s="143"/>
      <c r="TEZ29" s="144"/>
      <c r="TFA29" s="145"/>
      <c r="TFB29" s="146"/>
      <c r="TFC29" s="147"/>
      <c r="TFD29" s="148"/>
      <c r="TFE29" s="140"/>
      <c r="TFF29" s="141"/>
      <c r="TFG29" s="142"/>
      <c r="TFH29" s="143"/>
      <c r="TFI29" s="144"/>
      <c r="TFJ29" s="145"/>
      <c r="TFK29" s="146"/>
      <c r="TFL29" s="147"/>
      <c r="TFM29" s="148"/>
      <c r="TFN29" s="140"/>
      <c r="TFO29" s="141"/>
      <c r="TFP29" s="142"/>
      <c r="TFQ29" s="143"/>
      <c r="TFR29" s="144"/>
      <c r="TFS29" s="145"/>
      <c r="TFT29" s="146"/>
      <c r="TFU29" s="147"/>
      <c r="TFV29" s="148"/>
      <c r="TFW29" s="140"/>
      <c r="TFX29" s="141"/>
      <c r="TFY29" s="142"/>
      <c r="TFZ29" s="143"/>
      <c r="TGA29" s="144"/>
      <c r="TGB29" s="145"/>
      <c r="TGC29" s="146"/>
      <c r="TGD29" s="147"/>
      <c r="TGE29" s="148"/>
      <c r="TGF29" s="140"/>
      <c r="TGG29" s="141"/>
      <c r="TGH29" s="142"/>
      <c r="TGI29" s="143"/>
      <c r="TGJ29" s="144"/>
      <c r="TGK29" s="145"/>
      <c r="TGL29" s="146"/>
      <c r="TGM29" s="147"/>
      <c r="TGN29" s="148"/>
      <c r="TGO29" s="140"/>
      <c r="TGP29" s="141"/>
      <c r="TGQ29" s="142"/>
      <c r="TGR29" s="143"/>
      <c r="TGS29" s="144"/>
      <c r="TGT29" s="145"/>
      <c r="TGU29" s="146"/>
      <c r="TGV29" s="147"/>
      <c r="TGW29" s="148"/>
      <c r="TGX29" s="140"/>
      <c r="TGY29" s="141"/>
      <c r="TGZ29" s="142"/>
      <c r="THA29" s="143"/>
      <c r="THB29" s="144"/>
      <c r="THC29" s="145"/>
      <c r="THD29" s="146"/>
      <c r="THE29" s="147"/>
      <c r="THF29" s="148"/>
      <c r="THG29" s="140"/>
      <c r="THH29" s="141"/>
      <c r="THI29" s="142"/>
      <c r="THJ29" s="143"/>
      <c r="THK29" s="144"/>
      <c r="THL29" s="145"/>
      <c r="THM29" s="146"/>
      <c r="THN29" s="147"/>
      <c r="THO29" s="148"/>
      <c r="THP29" s="140"/>
      <c r="THQ29" s="141"/>
      <c r="THR29" s="142"/>
      <c r="THS29" s="143"/>
      <c r="THT29" s="144"/>
      <c r="THU29" s="145"/>
      <c r="THV29" s="146"/>
      <c r="THW29" s="147"/>
      <c r="THX29" s="148"/>
      <c r="THY29" s="140"/>
      <c r="THZ29" s="141"/>
      <c r="TIA29" s="142"/>
      <c r="TIB29" s="143"/>
      <c r="TIC29" s="144"/>
      <c r="TID29" s="145"/>
      <c r="TIE29" s="146"/>
      <c r="TIF29" s="147"/>
      <c r="TIG29" s="148"/>
      <c r="TIH29" s="140"/>
      <c r="TII29" s="141"/>
      <c r="TIJ29" s="142"/>
      <c r="TIK29" s="143"/>
      <c r="TIL29" s="144"/>
      <c r="TIM29" s="145"/>
      <c r="TIN29" s="146"/>
      <c r="TIO29" s="147"/>
      <c r="TIP29" s="148"/>
      <c r="TIQ29" s="140"/>
      <c r="TIR29" s="141"/>
      <c r="TIS29" s="142"/>
      <c r="TIT29" s="143"/>
      <c r="TIU29" s="144"/>
      <c r="TIV29" s="145"/>
      <c r="TIW29" s="146"/>
      <c r="TIX29" s="147"/>
      <c r="TIY29" s="148"/>
      <c r="TIZ29" s="140"/>
      <c r="TJA29" s="141"/>
      <c r="TJB29" s="142"/>
      <c r="TJC29" s="143"/>
      <c r="TJD29" s="144"/>
      <c r="TJE29" s="145"/>
      <c r="TJF29" s="146"/>
      <c r="TJG29" s="147"/>
      <c r="TJH29" s="148"/>
      <c r="TJI29" s="140"/>
      <c r="TJJ29" s="141"/>
      <c r="TJK29" s="142"/>
      <c r="TJL29" s="143"/>
      <c r="TJM29" s="144"/>
      <c r="TJN29" s="145"/>
      <c r="TJO29" s="146"/>
      <c r="TJP29" s="147"/>
      <c r="TJQ29" s="148"/>
      <c r="TJR29" s="140"/>
      <c r="TJS29" s="141"/>
      <c r="TJT29" s="142"/>
      <c r="TJU29" s="143"/>
      <c r="TJV29" s="144"/>
      <c r="TJW29" s="145"/>
      <c r="TJX29" s="146"/>
      <c r="TJY29" s="147"/>
      <c r="TJZ29" s="148"/>
      <c r="TKA29" s="140"/>
      <c r="TKB29" s="141"/>
      <c r="TKC29" s="142"/>
      <c r="TKD29" s="143"/>
      <c r="TKE29" s="144"/>
      <c r="TKF29" s="145"/>
      <c r="TKG29" s="146"/>
      <c r="TKH29" s="147"/>
      <c r="TKI29" s="148"/>
      <c r="TKJ29" s="140"/>
      <c r="TKK29" s="141"/>
      <c r="TKL29" s="142"/>
      <c r="TKM29" s="143"/>
      <c r="TKN29" s="144"/>
      <c r="TKO29" s="145"/>
      <c r="TKP29" s="146"/>
      <c r="TKQ29" s="147"/>
      <c r="TKR29" s="148"/>
      <c r="TKS29" s="140"/>
      <c r="TKT29" s="141"/>
      <c r="TKU29" s="142"/>
      <c r="TKV29" s="143"/>
      <c r="TKW29" s="144"/>
      <c r="TKX29" s="145"/>
      <c r="TKY29" s="146"/>
      <c r="TKZ29" s="147"/>
      <c r="TLA29" s="148"/>
      <c r="TLB29" s="140"/>
      <c r="TLC29" s="141"/>
      <c r="TLD29" s="142"/>
      <c r="TLE29" s="143"/>
      <c r="TLF29" s="144"/>
      <c r="TLG29" s="145"/>
      <c r="TLH29" s="146"/>
      <c r="TLI29" s="147"/>
      <c r="TLJ29" s="148"/>
      <c r="TLK29" s="140"/>
      <c r="TLL29" s="141"/>
      <c r="TLM29" s="142"/>
      <c r="TLN29" s="143"/>
      <c r="TLO29" s="144"/>
      <c r="TLP29" s="145"/>
      <c r="TLQ29" s="146"/>
      <c r="TLR29" s="147"/>
      <c r="TLS29" s="148"/>
      <c r="TLT29" s="140"/>
      <c r="TLU29" s="141"/>
      <c r="TLV29" s="142"/>
      <c r="TLW29" s="143"/>
      <c r="TLX29" s="144"/>
      <c r="TLY29" s="145"/>
      <c r="TLZ29" s="146"/>
      <c r="TMA29" s="147"/>
      <c r="TMB29" s="148"/>
      <c r="TMC29" s="140"/>
      <c r="TMD29" s="141"/>
      <c r="TME29" s="142"/>
      <c r="TMF29" s="143"/>
      <c r="TMG29" s="144"/>
      <c r="TMH29" s="145"/>
      <c r="TMI29" s="146"/>
      <c r="TMJ29" s="147"/>
      <c r="TMK29" s="148"/>
      <c r="TML29" s="140"/>
      <c r="TMM29" s="141"/>
      <c r="TMN29" s="142"/>
      <c r="TMO29" s="143"/>
      <c r="TMP29" s="144"/>
      <c r="TMQ29" s="145"/>
      <c r="TMR29" s="146"/>
      <c r="TMS29" s="147"/>
      <c r="TMT29" s="148"/>
      <c r="TMU29" s="140"/>
      <c r="TMV29" s="141"/>
      <c r="TMW29" s="142"/>
      <c r="TMX29" s="143"/>
      <c r="TMY29" s="144"/>
      <c r="TMZ29" s="145"/>
      <c r="TNA29" s="146"/>
      <c r="TNB29" s="147"/>
      <c r="TNC29" s="148"/>
      <c r="TND29" s="140"/>
      <c r="TNE29" s="141"/>
      <c r="TNF29" s="142"/>
      <c r="TNG29" s="143"/>
      <c r="TNH29" s="144"/>
      <c r="TNI29" s="145"/>
      <c r="TNJ29" s="146"/>
      <c r="TNK29" s="147"/>
      <c r="TNL29" s="148"/>
      <c r="TNM29" s="140"/>
      <c r="TNN29" s="141"/>
      <c r="TNO29" s="142"/>
      <c r="TNP29" s="143"/>
      <c r="TNQ29" s="144"/>
      <c r="TNR29" s="145"/>
      <c r="TNS29" s="146"/>
      <c r="TNT29" s="147"/>
      <c r="TNU29" s="148"/>
      <c r="TNV29" s="140"/>
      <c r="TNW29" s="141"/>
      <c r="TNX29" s="142"/>
      <c r="TNY29" s="143"/>
      <c r="TNZ29" s="144"/>
      <c r="TOA29" s="145"/>
      <c r="TOB29" s="146"/>
      <c r="TOC29" s="147"/>
      <c r="TOD29" s="148"/>
      <c r="TOE29" s="140"/>
      <c r="TOF29" s="141"/>
      <c r="TOG29" s="142"/>
      <c r="TOH29" s="143"/>
      <c r="TOI29" s="144"/>
      <c r="TOJ29" s="145"/>
      <c r="TOK29" s="146"/>
      <c r="TOL29" s="147"/>
      <c r="TOM29" s="148"/>
      <c r="TON29" s="140"/>
      <c r="TOO29" s="141"/>
      <c r="TOP29" s="142"/>
      <c r="TOQ29" s="143"/>
      <c r="TOR29" s="144"/>
      <c r="TOS29" s="145"/>
      <c r="TOT29" s="146"/>
      <c r="TOU29" s="147"/>
      <c r="TOV29" s="148"/>
      <c r="TOW29" s="140"/>
      <c r="TOX29" s="141"/>
      <c r="TOY29" s="142"/>
      <c r="TOZ29" s="143"/>
      <c r="TPA29" s="144"/>
      <c r="TPB29" s="145"/>
      <c r="TPC29" s="146"/>
      <c r="TPD29" s="147"/>
      <c r="TPE29" s="148"/>
      <c r="TPF29" s="140"/>
      <c r="TPG29" s="141"/>
      <c r="TPH29" s="142"/>
      <c r="TPI29" s="143"/>
      <c r="TPJ29" s="144"/>
      <c r="TPK29" s="145"/>
      <c r="TPL29" s="146"/>
      <c r="TPM29" s="147"/>
      <c r="TPN29" s="148"/>
      <c r="TPO29" s="140"/>
      <c r="TPP29" s="141"/>
      <c r="TPQ29" s="142"/>
      <c r="TPR29" s="143"/>
      <c r="TPS29" s="144"/>
      <c r="TPT29" s="145"/>
      <c r="TPU29" s="146"/>
      <c r="TPV29" s="147"/>
      <c r="TPW29" s="148"/>
      <c r="TPX29" s="140"/>
      <c r="TPY29" s="141"/>
      <c r="TPZ29" s="142"/>
      <c r="TQA29" s="143"/>
      <c r="TQB29" s="144"/>
      <c r="TQC29" s="145"/>
      <c r="TQD29" s="146"/>
      <c r="TQE29" s="147"/>
      <c r="TQF29" s="148"/>
      <c r="TQG29" s="140"/>
      <c r="TQH29" s="141"/>
      <c r="TQI29" s="142"/>
      <c r="TQJ29" s="143"/>
      <c r="TQK29" s="144"/>
      <c r="TQL29" s="145"/>
      <c r="TQM29" s="146"/>
      <c r="TQN29" s="147"/>
      <c r="TQO29" s="148"/>
      <c r="TQP29" s="140"/>
      <c r="TQQ29" s="141"/>
      <c r="TQR29" s="142"/>
      <c r="TQS29" s="143"/>
      <c r="TQT29" s="144"/>
      <c r="TQU29" s="145"/>
      <c r="TQV29" s="146"/>
      <c r="TQW29" s="147"/>
      <c r="TQX29" s="148"/>
      <c r="TQY29" s="140"/>
      <c r="TQZ29" s="141"/>
      <c r="TRA29" s="142"/>
      <c r="TRB29" s="143"/>
      <c r="TRC29" s="144"/>
      <c r="TRD29" s="145"/>
      <c r="TRE29" s="146"/>
      <c r="TRF29" s="147"/>
      <c r="TRG29" s="148"/>
      <c r="TRH29" s="140"/>
      <c r="TRI29" s="141"/>
      <c r="TRJ29" s="142"/>
      <c r="TRK29" s="143"/>
      <c r="TRL29" s="144"/>
      <c r="TRM29" s="145"/>
      <c r="TRN29" s="146"/>
      <c r="TRO29" s="147"/>
      <c r="TRP29" s="148"/>
      <c r="TRQ29" s="140"/>
      <c r="TRR29" s="141"/>
      <c r="TRS29" s="142"/>
      <c r="TRT29" s="143"/>
      <c r="TRU29" s="144"/>
      <c r="TRV29" s="145"/>
      <c r="TRW29" s="146"/>
      <c r="TRX29" s="147"/>
      <c r="TRY29" s="148"/>
      <c r="TRZ29" s="140"/>
      <c r="TSA29" s="141"/>
      <c r="TSB29" s="142"/>
      <c r="TSC29" s="143"/>
      <c r="TSD29" s="144"/>
      <c r="TSE29" s="145"/>
      <c r="TSF29" s="146"/>
      <c r="TSG29" s="147"/>
      <c r="TSH29" s="148"/>
      <c r="TSI29" s="140"/>
      <c r="TSJ29" s="141"/>
      <c r="TSK29" s="142"/>
      <c r="TSL29" s="143"/>
      <c r="TSM29" s="144"/>
      <c r="TSN29" s="145"/>
      <c r="TSO29" s="146"/>
      <c r="TSP29" s="147"/>
      <c r="TSQ29" s="148"/>
      <c r="TSR29" s="140"/>
      <c r="TSS29" s="141"/>
      <c r="TST29" s="142"/>
      <c r="TSU29" s="143"/>
      <c r="TSV29" s="144"/>
      <c r="TSW29" s="145"/>
      <c r="TSX29" s="146"/>
      <c r="TSY29" s="147"/>
      <c r="TSZ29" s="148"/>
      <c r="TTA29" s="140"/>
      <c r="TTB29" s="141"/>
      <c r="TTC29" s="142"/>
      <c r="TTD29" s="143"/>
      <c r="TTE29" s="144"/>
      <c r="TTF29" s="145"/>
      <c r="TTG29" s="146"/>
      <c r="TTH29" s="147"/>
      <c r="TTI29" s="148"/>
      <c r="TTJ29" s="140"/>
      <c r="TTK29" s="141"/>
      <c r="TTL29" s="142"/>
      <c r="TTM29" s="143"/>
      <c r="TTN29" s="144"/>
      <c r="TTO29" s="145"/>
      <c r="TTP29" s="146"/>
      <c r="TTQ29" s="147"/>
      <c r="TTR29" s="148"/>
      <c r="TTS29" s="140"/>
      <c r="TTT29" s="141"/>
      <c r="TTU29" s="142"/>
      <c r="TTV29" s="143"/>
      <c r="TTW29" s="144"/>
      <c r="TTX29" s="145"/>
      <c r="TTY29" s="146"/>
      <c r="TTZ29" s="147"/>
      <c r="TUA29" s="148"/>
      <c r="TUB29" s="140"/>
      <c r="TUC29" s="141"/>
      <c r="TUD29" s="142"/>
      <c r="TUE29" s="143"/>
      <c r="TUF29" s="144"/>
      <c r="TUG29" s="145"/>
      <c r="TUH29" s="146"/>
      <c r="TUI29" s="147"/>
      <c r="TUJ29" s="148"/>
      <c r="TUK29" s="140"/>
      <c r="TUL29" s="141"/>
      <c r="TUM29" s="142"/>
      <c r="TUN29" s="143"/>
      <c r="TUO29" s="144"/>
      <c r="TUP29" s="145"/>
      <c r="TUQ29" s="146"/>
      <c r="TUR29" s="147"/>
      <c r="TUS29" s="148"/>
      <c r="TUT29" s="140"/>
      <c r="TUU29" s="141"/>
      <c r="TUV29" s="142"/>
      <c r="TUW29" s="143"/>
      <c r="TUX29" s="144"/>
      <c r="TUY29" s="145"/>
      <c r="TUZ29" s="146"/>
      <c r="TVA29" s="147"/>
      <c r="TVB29" s="148"/>
      <c r="TVC29" s="140"/>
      <c r="TVD29" s="141"/>
      <c r="TVE29" s="142"/>
      <c r="TVF29" s="143"/>
      <c r="TVG29" s="144"/>
      <c r="TVH29" s="145"/>
      <c r="TVI29" s="146"/>
      <c r="TVJ29" s="147"/>
      <c r="TVK29" s="148"/>
      <c r="TVL29" s="140"/>
      <c r="TVM29" s="141"/>
      <c r="TVN29" s="142"/>
      <c r="TVO29" s="143"/>
      <c r="TVP29" s="144"/>
      <c r="TVQ29" s="145"/>
      <c r="TVR29" s="146"/>
      <c r="TVS29" s="147"/>
      <c r="TVT29" s="148"/>
      <c r="TVU29" s="140"/>
      <c r="TVV29" s="141"/>
      <c r="TVW29" s="142"/>
      <c r="TVX29" s="143"/>
      <c r="TVY29" s="144"/>
      <c r="TVZ29" s="145"/>
      <c r="TWA29" s="146"/>
      <c r="TWB29" s="147"/>
      <c r="TWC29" s="148"/>
      <c r="TWD29" s="140"/>
      <c r="TWE29" s="141"/>
      <c r="TWF29" s="142"/>
      <c r="TWG29" s="143"/>
      <c r="TWH29" s="144"/>
      <c r="TWI29" s="145"/>
      <c r="TWJ29" s="146"/>
      <c r="TWK29" s="147"/>
      <c r="TWL29" s="148"/>
      <c r="TWM29" s="140"/>
      <c r="TWN29" s="141"/>
      <c r="TWO29" s="142"/>
      <c r="TWP29" s="143"/>
      <c r="TWQ29" s="144"/>
      <c r="TWR29" s="145"/>
      <c r="TWS29" s="146"/>
      <c r="TWT29" s="147"/>
      <c r="TWU29" s="148"/>
      <c r="TWV29" s="140"/>
      <c r="TWW29" s="141"/>
      <c r="TWX29" s="142"/>
      <c r="TWY29" s="143"/>
      <c r="TWZ29" s="144"/>
      <c r="TXA29" s="145"/>
      <c r="TXB29" s="146"/>
      <c r="TXC29" s="147"/>
      <c r="TXD29" s="148"/>
      <c r="TXE29" s="140"/>
      <c r="TXF29" s="141"/>
      <c r="TXG29" s="142"/>
      <c r="TXH29" s="143"/>
      <c r="TXI29" s="144"/>
      <c r="TXJ29" s="145"/>
      <c r="TXK29" s="146"/>
      <c r="TXL29" s="147"/>
      <c r="TXM29" s="148"/>
      <c r="TXN29" s="140"/>
      <c r="TXO29" s="141"/>
      <c r="TXP29" s="142"/>
      <c r="TXQ29" s="143"/>
      <c r="TXR29" s="144"/>
      <c r="TXS29" s="145"/>
      <c r="TXT29" s="146"/>
      <c r="TXU29" s="147"/>
      <c r="TXV29" s="148"/>
      <c r="TXW29" s="140"/>
      <c r="TXX29" s="141"/>
      <c r="TXY29" s="142"/>
      <c r="TXZ29" s="143"/>
      <c r="TYA29" s="144"/>
      <c r="TYB29" s="145"/>
      <c r="TYC29" s="146"/>
      <c r="TYD29" s="147"/>
      <c r="TYE29" s="148"/>
      <c r="TYF29" s="140"/>
      <c r="TYG29" s="141"/>
      <c r="TYH29" s="142"/>
      <c r="TYI29" s="143"/>
      <c r="TYJ29" s="144"/>
      <c r="TYK29" s="145"/>
      <c r="TYL29" s="146"/>
      <c r="TYM29" s="147"/>
      <c r="TYN29" s="148"/>
      <c r="TYO29" s="140"/>
      <c r="TYP29" s="141"/>
      <c r="TYQ29" s="142"/>
      <c r="TYR29" s="143"/>
      <c r="TYS29" s="144"/>
      <c r="TYT29" s="145"/>
      <c r="TYU29" s="146"/>
      <c r="TYV29" s="147"/>
      <c r="TYW29" s="148"/>
      <c r="TYX29" s="140"/>
      <c r="TYY29" s="141"/>
      <c r="TYZ29" s="142"/>
      <c r="TZA29" s="143"/>
      <c r="TZB29" s="144"/>
      <c r="TZC29" s="145"/>
      <c r="TZD29" s="146"/>
      <c r="TZE29" s="147"/>
      <c r="TZF29" s="148"/>
      <c r="TZG29" s="140"/>
      <c r="TZH29" s="141"/>
      <c r="TZI29" s="142"/>
      <c r="TZJ29" s="143"/>
      <c r="TZK29" s="144"/>
      <c r="TZL29" s="145"/>
      <c r="TZM29" s="146"/>
      <c r="TZN29" s="147"/>
      <c r="TZO29" s="148"/>
      <c r="TZP29" s="140"/>
      <c r="TZQ29" s="141"/>
      <c r="TZR29" s="142"/>
      <c r="TZS29" s="143"/>
      <c r="TZT29" s="144"/>
      <c r="TZU29" s="145"/>
      <c r="TZV29" s="146"/>
      <c r="TZW29" s="147"/>
      <c r="TZX29" s="148"/>
      <c r="TZY29" s="140"/>
      <c r="TZZ29" s="141"/>
      <c r="UAA29" s="142"/>
      <c r="UAB29" s="143"/>
      <c r="UAC29" s="144"/>
      <c r="UAD29" s="145"/>
      <c r="UAE29" s="146"/>
      <c r="UAF29" s="147"/>
      <c r="UAG29" s="148"/>
      <c r="UAH29" s="140"/>
      <c r="UAI29" s="141"/>
      <c r="UAJ29" s="142"/>
      <c r="UAK29" s="143"/>
      <c r="UAL29" s="144"/>
      <c r="UAM29" s="145"/>
      <c r="UAN29" s="146"/>
      <c r="UAO29" s="147"/>
      <c r="UAP29" s="148"/>
      <c r="UAQ29" s="140"/>
      <c r="UAR29" s="141"/>
      <c r="UAS29" s="142"/>
      <c r="UAT29" s="143"/>
      <c r="UAU29" s="144"/>
      <c r="UAV29" s="145"/>
      <c r="UAW29" s="146"/>
      <c r="UAX29" s="147"/>
      <c r="UAY29" s="148"/>
      <c r="UAZ29" s="140"/>
      <c r="UBA29" s="141"/>
      <c r="UBB29" s="142"/>
      <c r="UBC29" s="143"/>
      <c r="UBD29" s="144"/>
      <c r="UBE29" s="145"/>
      <c r="UBF29" s="146"/>
      <c r="UBG29" s="147"/>
      <c r="UBH29" s="148"/>
      <c r="UBI29" s="140"/>
      <c r="UBJ29" s="141"/>
      <c r="UBK29" s="142"/>
      <c r="UBL29" s="143"/>
      <c r="UBM29" s="144"/>
      <c r="UBN29" s="145"/>
      <c r="UBO29" s="146"/>
      <c r="UBP29" s="147"/>
      <c r="UBQ29" s="148"/>
      <c r="UBR29" s="140"/>
      <c r="UBS29" s="141"/>
      <c r="UBT29" s="142"/>
      <c r="UBU29" s="143"/>
      <c r="UBV29" s="144"/>
      <c r="UBW29" s="145"/>
      <c r="UBX29" s="146"/>
      <c r="UBY29" s="147"/>
      <c r="UBZ29" s="148"/>
      <c r="UCA29" s="140"/>
      <c r="UCB29" s="141"/>
      <c r="UCC29" s="142"/>
      <c r="UCD29" s="143"/>
      <c r="UCE29" s="144"/>
      <c r="UCF29" s="145"/>
      <c r="UCG29" s="146"/>
      <c r="UCH29" s="147"/>
      <c r="UCI29" s="148"/>
      <c r="UCJ29" s="140"/>
      <c r="UCK29" s="141"/>
      <c r="UCL29" s="142"/>
      <c r="UCM29" s="143"/>
      <c r="UCN29" s="144"/>
      <c r="UCO29" s="145"/>
      <c r="UCP29" s="146"/>
      <c r="UCQ29" s="147"/>
      <c r="UCR29" s="148"/>
      <c r="UCS29" s="140"/>
      <c r="UCT29" s="141"/>
      <c r="UCU29" s="142"/>
      <c r="UCV29" s="143"/>
      <c r="UCW29" s="144"/>
      <c r="UCX29" s="145"/>
      <c r="UCY29" s="146"/>
      <c r="UCZ29" s="147"/>
      <c r="UDA29" s="148"/>
      <c r="UDB29" s="140"/>
      <c r="UDC29" s="141"/>
      <c r="UDD29" s="142"/>
      <c r="UDE29" s="143"/>
      <c r="UDF29" s="144"/>
      <c r="UDG29" s="145"/>
      <c r="UDH29" s="146"/>
      <c r="UDI29" s="147"/>
      <c r="UDJ29" s="148"/>
      <c r="UDK29" s="140"/>
      <c r="UDL29" s="141"/>
      <c r="UDM29" s="142"/>
      <c r="UDN29" s="143"/>
      <c r="UDO29" s="144"/>
      <c r="UDP29" s="145"/>
      <c r="UDQ29" s="146"/>
      <c r="UDR29" s="147"/>
      <c r="UDS29" s="148"/>
      <c r="UDT29" s="140"/>
      <c r="UDU29" s="141"/>
      <c r="UDV29" s="142"/>
      <c r="UDW29" s="143"/>
      <c r="UDX29" s="144"/>
      <c r="UDY29" s="145"/>
      <c r="UDZ29" s="146"/>
      <c r="UEA29" s="147"/>
      <c r="UEB29" s="148"/>
      <c r="UEC29" s="140"/>
      <c r="UED29" s="141"/>
      <c r="UEE29" s="142"/>
      <c r="UEF29" s="143"/>
      <c r="UEG29" s="144"/>
      <c r="UEH29" s="145"/>
      <c r="UEI29" s="146"/>
      <c r="UEJ29" s="147"/>
      <c r="UEK29" s="148"/>
      <c r="UEL29" s="140"/>
      <c r="UEM29" s="141"/>
      <c r="UEN29" s="142"/>
      <c r="UEO29" s="143"/>
      <c r="UEP29" s="144"/>
      <c r="UEQ29" s="145"/>
      <c r="UER29" s="146"/>
      <c r="UES29" s="147"/>
      <c r="UET29" s="148"/>
      <c r="UEU29" s="140"/>
      <c r="UEV29" s="141"/>
      <c r="UEW29" s="142"/>
      <c r="UEX29" s="143"/>
      <c r="UEY29" s="144"/>
      <c r="UEZ29" s="145"/>
      <c r="UFA29" s="146"/>
      <c r="UFB29" s="147"/>
      <c r="UFC29" s="148"/>
      <c r="UFD29" s="140"/>
      <c r="UFE29" s="141"/>
      <c r="UFF29" s="142"/>
      <c r="UFG29" s="143"/>
      <c r="UFH29" s="144"/>
      <c r="UFI29" s="145"/>
      <c r="UFJ29" s="146"/>
      <c r="UFK29" s="147"/>
      <c r="UFL29" s="148"/>
      <c r="UFM29" s="140"/>
      <c r="UFN29" s="141"/>
      <c r="UFO29" s="142"/>
      <c r="UFP29" s="143"/>
      <c r="UFQ29" s="144"/>
      <c r="UFR29" s="145"/>
      <c r="UFS29" s="146"/>
      <c r="UFT29" s="147"/>
      <c r="UFU29" s="148"/>
      <c r="UFV29" s="140"/>
      <c r="UFW29" s="141"/>
      <c r="UFX29" s="142"/>
      <c r="UFY29" s="143"/>
      <c r="UFZ29" s="144"/>
      <c r="UGA29" s="145"/>
      <c r="UGB29" s="146"/>
      <c r="UGC29" s="147"/>
      <c r="UGD29" s="148"/>
      <c r="UGE29" s="140"/>
      <c r="UGF29" s="141"/>
      <c r="UGG29" s="142"/>
      <c r="UGH29" s="143"/>
      <c r="UGI29" s="144"/>
      <c r="UGJ29" s="145"/>
      <c r="UGK29" s="146"/>
      <c r="UGL29" s="147"/>
      <c r="UGM29" s="148"/>
      <c r="UGN29" s="140"/>
      <c r="UGO29" s="141"/>
      <c r="UGP29" s="142"/>
      <c r="UGQ29" s="143"/>
      <c r="UGR29" s="144"/>
      <c r="UGS29" s="145"/>
      <c r="UGT29" s="146"/>
      <c r="UGU29" s="147"/>
      <c r="UGV29" s="148"/>
      <c r="UGW29" s="140"/>
      <c r="UGX29" s="141"/>
      <c r="UGY29" s="142"/>
      <c r="UGZ29" s="143"/>
      <c r="UHA29" s="144"/>
      <c r="UHB29" s="145"/>
      <c r="UHC29" s="146"/>
      <c r="UHD29" s="147"/>
      <c r="UHE29" s="148"/>
      <c r="UHF29" s="140"/>
      <c r="UHG29" s="141"/>
      <c r="UHH29" s="142"/>
      <c r="UHI29" s="143"/>
      <c r="UHJ29" s="144"/>
      <c r="UHK29" s="145"/>
      <c r="UHL29" s="146"/>
      <c r="UHM29" s="147"/>
      <c r="UHN29" s="148"/>
      <c r="UHO29" s="140"/>
      <c r="UHP29" s="141"/>
      <c r="UHQ29" s="142"/>
      <c r="UHR29" s="143"/>
      <c r="UHS29" s="144"/>
      <c r="UHT29" s="145"/>
      <c r="UHU29" s="146"/>
      <c r="UHV29" s="147"/>
      <c r="UHW29" s="148"/>
      <c r="UHX29" s="140"/>
      <c r="UHY29" s="141"/>
      <c r="UHZ29" s="142"/>
      <c r="UIA29" s="143"/>
      <c r="UIB29" s="144"/>
      <c r="UIC29" s="145"/>
      <c r="UID29" s="146"/>
      <c r="UIE29" s="147"/>
      <c r="UIF29" s="148"/>
      <c r="UIG29" s="140"/>
      <c r="UIH29" s="141"/>
      <c r="UII29" s="142"/>
      <c r="UIJ29" s="143"/>
      <c r="UIK29" s="144"/>
      <c r="UIL29" s="145"/>
      <c r="UIM29" s="146"/>
      <c r="UIN29" s="147"/>
      <c r="UIO29" s="148"/>
      <c r="UIP29" s="140"/>
      <c r="UIQ29" s="141"/>
      <c r="UIR29" s="142"/>
      <c r="UIS29" s="143"/>
      <c r="UIT29" s="144"/>
      <c r="UIU29" s="145"/>
      <c r="UIV29" s="146"/>
      <c r="UIW29" s="147"/>
      <c r="UIX29" s="148"/>
      <c r="UIY29" s="140"/>
      <c r="UIZ29" s="141"/>
      <c r="UJA29" s="142"/>
      <c r="UJB29" s="143"/>
      <c r="UJC29" s="144"/>
      <c r="UJD29" s="145"/>
      <c r="UJE29" s="146"/>
      <c r="UJF29" s="147"/>
      <c r="UJG29" s="148"/>
      <c r="UJH29" s="140"/>
      <c r="UJI29" s="141"/>
      <c r="UJJ29" s="142"/>
      <c r="UJK29" s="143"/>
      <c r="UJL29" s="144"/>
      <c r="UJM29" s="145"/>
      <c r="UJN29" s="146"/>
      <c r="UJO29" s="147"/>
      <c r="UJP29" s="148"/>
      <c r="UJQ29" s="140"/>
      <c r="UJR29" s="141"/>
      <c r="UJS29" s="142"/>
      <c r="UJT29" s="143"/>
      <c r="UJU29" s="144"/>
      <c r="UJV29" s="145"/>
      <c r="UJW29" s="146"/>
      <c r="UJX29" s="147"/>
      <c r="UJY29" s="148"/>
      <c r="UJZ29" s="140"/>
      <c r="UKA29" s="141"/>
      <c r="UKB29" s="142"/>
      <c r="UKC29" s="143"/>
      <c r="UKD29" s="144"/>
      <c r="UKE29" s="145"/>
      <c r="UKF29" s="146"/>
      <c r="UKG29" s="147"/>
      <c r="UKH29" s="148"/>
      <c r="UKI29" s="140"/>
      <c r="UKJ29" s="141"/>
      <c r="UKK29" s="142"/>
      <c r="UKL29" s="143"/>
      <c r="UKM29" s="144"/>
      <c r="UKN29" s="145"/>
      <c r="UKO29" s="146"/>
      <c r="UKP29" s="147"/>
      <c r="UKQ29" s="148"/>
      <c r="UKR29" s="140"/>
      <c r="UKS29" s="141"/>
      <c r="UKT29" s="142"/>
      <c r="UKU29" s="143"/>
      <c r="UKV29" s="144"/>
      <c r="UKW29" s="145"/>
      <c r="UKX29" s="146"/>
      <c r="UKY29" s="147"/>
      <c r="UKZ29" s="148"/>
      <c r="ULA29" s="140"/>
      <c r="ULB29" s="141"/>
      <c r="ULC29" s="142"/>
      <c r="ULD29" s="143"/>
      <c r="ULE29" s="144"/>
      <c r="ULF29" s="145"/>
      <c r="ULG29" s="146"/>
      <c r="ULH29" s="147"/>
      <c r="ULI29" s="148"/>
      <c r="ULJ29" s="140"/>
      <c r="ULK29" s="141"/>
      <c r="ULL29" s="142"/>
      <c r="ULM29" s="143"/>
      <c r="ULN29" s="144"/>
      <c r="ULO29" s="145"/>
      <c r="ULP29" s="146"/>
      <c r="ULQ29" s="147"/>
      <c r="ULR29" s="148"/>
      <c r="ULS29" s="140"/>
      <c r="ULT29" s="141"/>
      <c r="ULU29" s="142"/>
      <c r="ULV29" s="143"/>
      <c r="ULW29" s="144"/>
      <c r="ULX29" s="145"/>
      <c r="ULY29" s="146"/>
      <c r="ULZ29" s="147"/>
      <c r="UMA29" s="148"/>
      <c r="UMB29" s="140"/>
      <c r="UMC29" s="141"/>
      <c r="UMD29" s="142"/>
      <c r="UME29" s="143"/>
      <c r="UMF29" s="144"/>
      <c r="UMG29" s="145"/>
      <c r="UMH29" s="146"/>
      <c r="UMI29" s="147"/>
      <c r="UMJ29" s="148"/>
      <c r="UMK29" s="140"/>
      <c r="UML29" s="141"/>
      <c r="UMM29" s="142"/>
      <c r="UMN29" s="143"/>
      <c r="UMO29" s="144"/>
      <c r="UMP29" s="145"/>
      <c r="UMQ29" s="146"/>
      <c r="UMR29" s="147"/>
      <c r="UMS29" s="148"/>
      <c r="UMT29" s="140"/>
      <c r="UMU29" s="141"/>
      <c r="UMV29" s="142"/>
      <c r="UMW29" s="143"/>
      <c r="UMX29" s="144"/>
      <c r="UMY29" s="145"/>
      <c r="UMZ29" s="146"/>
      <c r="UNA29" s="147"/>
      <c r="UNB29" s="148"/>
      <c r="UNC29" s="140"/>
      <c r="UND29" s="141"/>
      <c r="UNE29" s="142"/>
      <c r="UNF29" s="143"/>
      <c r="UNG29" s="144"/>
      <c r="UNH29" s="145"/>
      <c r="UNI29" s="146"/>
      <c r="UNJ29" s="147"/>
      <c r="UNK29" s="148"/>
      <c r="UNL29" s="140"/>
      <c r="UNM29" s="141"/>
      <c r="UNN29" s="142"/>
      <c r="UNO29" s="143"/>
      <c r="UNP29" s="144"/>
      <c r="UNQ29" s="145"/>
      <c r="UNR29" s="146"/>
      <c r="UNS29" s="147"/>
      <c r="UNT29" s="148"/>
      <c r="UNU29" s="140"/>
      <c r="UNV29" s="141"/>
      <c r="UNW29" s="142"/>
      <c r="UNX29" s="143"/>
      <c r="UNY29" s="144"/>
      <c r="UNZ29" s="145"/>
      <c r="UOA29" s="146"/>
      <c r="UOB29" s="147"/>
      <c r="UOC29" s="148"/>
      <c r="UOD29" s="140"/>
      <c r="UOE29" s="141"/>
      <c r="UOF29" s="142"/>
      <c r="UOG29" s="143"/>
      <c r="UOH29" s="144"/>
      <c r="UOI29" s="145"/>
      <c r="UOJ29" s="146"/>
      <c r="UOK29" s="147"/>
      <c r="UOL29" s="148"/>
      <c r="UOM29" s="140"/>
      <c r="UON29" s="141"/>
      <c r="UOO29" s="142"/>
      <c r="UOP29" s="143"/>
      <c r="UOQ29" s="144"/>
      <c r="UOR29" s="145"/>
      <c r="UOS29" s="146"/>
      <c r="UOT29" s="147"/>
      <c r="UOU29" s="148"/>
      <c r="UOV29" s="140"/>
      <c r="UOW29" s="141"/>
      <c r="UOX29" s="142"/>
      <c r="UOY29" s="143"/>
      <c r="UOZ29" s="144"/>
      <c r="UPA29" s="145"/>
      <c r="UPB29" s="146"/>
      <c r="UPC29" s="147"/>
      <c r="UPD29" s="148"/>
      <c r="UPE29" s="140"/>
      <c r="UPF29" s="141"/>
      <c r="UPG29" s="142"/>
      <c r="UPH29" s="143"/>
      <c r="UPI29" s="144"/>
      <c r="UPJ29" s="145"/>
      <c r="UPK29" s="146"/>
      <c r="UPL29" s="147"/>
      <c r="UPM29" s="148"/>
      <c r="UPN29" s="140"/>
      <c r="UPO29" s="141"/>
      <c r="UPP29" s="142"/>
      <c r="UPQ29" s="143"/>
      <c r="UPR29" s="144"/>
      <c r="UPS29" s="145"/>
      <c r="UPT29" s="146"/>
      <c r="UPU29" s="147"/>
      <c r="UPV29" s="148"/>
      <c r="UPW29" s="140"/>
      <c r="UPX29" s="141"/>
      <c r="UPY29" s="142"/>
      <c r="UPZ29" s="143"/>
      <c r="UQA29" s="144"/>
      <c r="UQB29" s="145"/>
      <c r="UQC29" s="146"/>
      <c r="UQD29" s="147"/>
      <c r="UQE29" s="148"/>
      <c r="UQF29" s="140"/>
      <c r="UQG29" s="141"/>
      <c r="UQH29" s="142"/>
      <c r="UQI29" s="143"/>
      <c r="UQJ29" s="144"/>
      <c r="UQK29" s="145"/>
      <c r="UQL29" s="146"/>
      <c r="UQM29" s="147"/>
      <c r="UQN29" s="148"/>
      <c r="UQO29" s="140"/>
      <c r="UQP29" s="141"/>
      <c r="UQQ29" s="142"/>
      <c r="UQR29" s="143"/>
      <c r="UQS29" s="144"/>
      <c r="UQT29" s="145"/>
      <c r="UQU29" s="146"/>
      <c r="UQV29" s="147"/>
      <c r="UQW29" s="148"/>
      <c r="UQX29" s="140"/>
      <c r="UQY29" s="141"/>
      <c r="UQZ29" s="142"/>
      <c r="URA29" s="143"/>
      <c r="URB29" s="144"/>
      <c r="URC29" s="145"/>
      <c r="URD29" s="146"/>
      <c r="URE29" s="147"/>
      <c r="URF29" s="148"/>
      <c r="URG29" s="140"/>
      <c r="URH29" s="141"/>
      <c r="URI29" s="142"/>
      <c r="URJ29" s="143"/>
      <c r="URK29" s="144"/>
      <c r="URL29" s="145"/>
      <c r="URM29" s="146"/>
      <c r="URN29" s="147"/>
      <c r="URO29" s="148"/>
      <c r="URP29" s="140"/>
      <c r="URQ29" s="141"/>
      <c r="URR29" s="142"/>
      <c r="URS29" s="143"/>
      <c r="URT29" s="144"/>
      <c r="URU29" s="145"/>
      <c r="URV29" s="146"/>
      <c r="URW29" s="147"/>
      <c r="URX29" s="148"/>
      <c r="URY29" s="140"/>
      <c r="URZ29" s="141"/>
      <c r="USA29" s="142"/>
      <c r="USB29" s="143"/>
      <c r="USC29" s="144"/>
      <c r="USD29" s="145"/>
      <c r="USE29" s="146"/>
      <c r="USF29" s="147"/>
      <c r="USG29" s="148"/>
      <c r="USH29" s="140"/>
      <c r="USI29" s="141"/>
      <c r="USJ29" s="142"/>
      <c r="USK29" s="143"/>
      <c r="USL29" s="144"/>
      <c r="USM29" s="145"/>
      <c r="USN29" s="146"/>
      <c r="USO29" s="147"/>
      <c r="USP29" s="148"/>
      <c r="USQ29" s="140"/>
      <c r="USR29" s="141"/>
      <c r="USS29" s="142"/>
      <c r="UST29" s="143"/>
      <c r="USU29" s="144"/>
      <c r="USV29" s="145"/>
      <c r="USW29" s="146"/>
      <c r="USX29" s="147"/>
      <c r="USY29" s="148"/>
      <c r="USZ29" s="140"/>
      <c r="UTA29" s="141"/>
      <c r="UTB29" s="142"/>
      <c r="UTC29" s="143"/>
      <c r="UTD29" s="144"/>
      <c r="UTE29" s="145"/>
      <c r="UTF29" s="146"/>
      <c r="UTG29" s="147"/>
      <c r="UTH29" s="148"/>
      <c r="UTI29" s="140"/>
      <c r="UTJ29" s="141"/>
      <c r="UTK29" s="142"/>
      <c r="UTL29" s="143"/>
      <c r="UTM29" s="144"/>
      <c r="UTN29" s="145"/>
      <c r="UTO29" s="146"/>
      <c r="UTP29" s="147"/>
      <c r="UTQ29" s="148"/>
      <c r="UTR29" s="140"/>
      <c r="UTS29" s="141"/>
      <c r="UTT29" s="142"/>
      <c r="UTU29" s="143"/>
      <c r="UTV29" s="144"/>
      <c r="UTW29" s="145"/>
      <c r="UTX29" s="146"/>
      <c r="UTY29" s="147"/>
      <c r="UTZ29" s="148"/>
      <c r="UUA29" s="140"/>
      <c r="UUB29" s="141"/>
      <c r="UUC29" s="142"/>
      <c r="UUD29" s="143"/>
      <c r="UUE29" s="144"/>
      <c r="UUF29" s="145"/>
      <c r="UUG29" s="146"/>
      <c r="UUH29" s="147"/>
      <c r="UUI29" s="148"/>
      <c r="UUJ29" s="140"/>
      <c r="UUK29" s="141"/>
      <c r="UUL29" s="142"/>
      <c r="UUM29" s="143"/>
      <c r="UUN29" s="144"/>
      <c r="UUO29" s="145"/>
      <c r="UUP29" s="146"/>
      <c r="UUQ29" s="147"/>
      <c r="UUR29" s="148"/>
      <c r="UUS29" s="140"/>
      <c r="UUT29" s="141"/>
      <c r="UUU29" s="142"/>
      <c r="UUV29" s="143"/>
      <c r="UUW29" s="144"/>
      <c r="UUX29" s="145"/>
      <c r="UUY29" s="146"/>
      <c r="UUZ29" s="147"/>
      <c r="UVA29" s="148"/>
      <c r="UVB29" s="140"/>
      <c r="UVC29" s="141"/>
      <c r="UVD29" s="142"/>
      <c r="UVE29" s="143"/>
      <c r="UVF29" s="144"/>
      <c r="UVG29" s="145"/>
      <c r="UVH29" s="146"/>
      <c r="UVI29" s="147"/>
      <c r="UVJ29" s="148"/>
      <c r="UVK29" s="140"/>
      <c r="UVL29" s="141"/>
      <c r="UVM29" s="142"/>
      <c r="UVN29" s="143"/>
      <c r="UVO29" s="144"/>
      <c r="UVP29" s="145"/>
      <c r="UVQ29" s="146"/>
      <c r="UVR29" s="147"/>
      <c r="UVS29" s="148"/>
      <c r="UVT29" s="140"/>
      <c r="UVU29" s="141"/>
      <c r="UVV29" s="142"/>
      <c r="UVW29" s="143"/>
      <c r="UVX29" s="144"/>
      <c r="UVY29" s="145"/>
      <c r="UVZ29" s="146"/>
      <c r="UWA29" s="147"/>
      <c r="UWB29" s="148"/>
      <c r="UWC29" s="140"/>
      <c r="UWD29" s="141"/>
      <c r="UWE29" s="142"/>
      <c r="UWF29" s="143"/>
      <c r="UWG29" s="144"/>
      <c r="UWH29" s="145"/>
      <c r="UWI29" s="146"/>
      <c r="UWJ29" s="147"/>
      <c r="UWK29" s="148"/>
      <c r="UWL29" s="140"/>
      <c r="UWM29" s="141"/>
      <c r="UWN29" s="142"/>
      <c r="UWO29" s="143"/>
      <c r="UWP29" s="144"/>
      <c r="UWQ29" s="145"/>
      <c r="UWR29" s="146"/>
      <c r="UWS29" s="147"/>
      <c r="UWT29" s="148"/>
      <c r="UWU29" s="140"/>
      <c r="UWV29" s="141"/>
      <c r="UWW29" s="142"/>
      <c r="UWX29" s="143"/>
      <c r="UWY29" s="144"/>
      <c r="UWZ29" s="145"/>
      <c r="UXA29" s="146"/>
      <c r="UXB29" s="147"/>
      <c r="UXC29" s="148"/>
      <c r="UXD29" s="140"/>
      <c r="UXE29" s="141"/>
      <c r="UXF29" s="142"/>
      <c r="UXG29" s="143"/>
      <c r="UXH29" s="144"/>
      <c r="UXI29" s="145"/>
      <c r="UXJ29" s="146"/>
      <c r="UXK29" s="147"/>
      <c r="UXL29" s="148"/>
      <c r="UXM29" s="140"/>
      <c r="UXN29" s="141"/>
      <c r="UXO29" s="142"/>
      <c r="UXP29" s="143"/>
      <c r="UXQ29" s="144"/>
      <c r="UXR29" s="145"/>
      <c r="UXS29" s="146"/>
      <c r="UXT29" s="147"/>
      <c r="UXU29" s="148"/>
      <c r="UXV29" s="140"/>
      <c r="UXW29" s="141"/>
      <c r="UXX29" s="142"/>
      <c r="UXY29" s="143"/>
      <c r="UXZ29" s="144"/>
      <c r="UYA29" s="145"/>
      <c r="UYB29" s="146"/>
      <c r="UYC29" s="147"/>
      <c r="UYD29" s="148"/>
      <c r="UYE29" s="140"/>
      <c r="UYF29" s="141"/>
      <c r="UYG29" s="142"/>
      <c r="UYH29" s="143"/>
      <c r="UYI29" s="144"/>
      <c r="UYJ29" s="145"/>
      <c r="UYK29" s="146"/>
      <c r="UYL29" s="147"/>
      <c r="UYM29" s="148"/>
      <c r="UYN29" s="140"/>
      <c r="UYO29" s="141"/>
      <c r="UYP29" s="142"/>
      <c r="UYQ29" s="143"/>
      <c r="UYR29" s="144"/>
      <c r="UYS29" s="145"/>
      <c r="UYT29" s="146"/>
      <c r="UYU29" s="147"/>
      <c r="UYV29" s="148"/>
      <c r="UYW29" s="140"/>
      <c r="UYX29" s="141"/>
      <c r="UYY29" s="142"/>
      <c r="UYZ29" s="143"/>
      <c r="UZA29" s="144"/>
      <c r="UZB29" s="145"/>
      <c r="UZC29" s="146"/>
      <c r="UZD29" s="147"/>
      <c r="UZE29" s="148"/>
      <c r="UZF29" s="140"/>
      <c r="UZG29" s="141"/>
      <c r="UZH29" s="142"/>
      <c r="UZI29" s="143"/>
      <c r="UZJ29" s="144"/>
      <c r="UZK29" s="145"/>
      <c r="UZL29" s="146"/>
      <c r="UZM29" s="147"/>
      <c r="UZN29" s="148"/>
      <c r="UZO29" s="140"/>
      <c r="UZP29" s="141"/>
      <c r="UZQ29" s="142"/>
      <c r="UZR29" s="143"/>
      <c r="UZS29" s="144"/>
      <c r="UZT29" s="145"/>
      <c r="UZU29" s="146"/>
      <c r="UZV29" s="147"/>
      <c r="UZW29" s="148"/>
      <c r="UZX29" s="140"/>
      <c r="UZY29" s="141"/>
      <c r="UZZ29" s="142"/>
      <c r="VAA29" s="143"/>
      <c r="VAB29" s="144"/>
      <c r="VAC29" s="145"/>
      <c r="VAD29" s="146"/>
      <c r="VAE29" s="147"/>
      <c r="VAF29" s="148"/>
      <c r="VAG29" s="140"/>
      <c r="VAH29" s="141"/>
      <c r="VAI29" s="142"/>
      <c r="VAJ29" s="143"/>
      <c r="VAK29" s="144"/>
      <c r="VAL29" s="145"/>
      <c r="VAM29" s="146"/>
      <c r="VAN29" s="147"/>
      <c r="VAO29" s="148"/>
      <c r="VAP29" s="140"/>
      <c r="VAQ29" s="141"/>
      <c r="VAR29" s="142"/>
      <c r="VAS29" s="143"/>
      <c r="VAT29" s="144"/>
      <c r="VAU29" s="145"/>
      <c r="VAV29" s="146"/>
      <c r="VAW29" s="147"/>
      <c r="VAX29" s="148"/>
      <c r="VAY29" s="140"/>
      <c r="VAZ29" s="141"/>
      <c r="VBA29" s="142"/>
      <c r="VBB29" s="143"/>
      <c r="VBC29" s="144"/>
      <c r="VBD29" s="145"/>
      <c r="VBE29" s="146"/>
      <c r="VBF29" s="147"/>
      <c r="VBG29" s="148"/>
      <c r="VBH29" s="140"/>
      <c r="VBI29" s="141"/>
      <c r="VBJ29" s="142"/>
      <c r="VBK29" s="143"/>
      <c r="VBL29" s="144"/>
      <c r="VBM29" s="145"/>
      <c r="VBN29" s="146"/>
      <c r="VBO29" s="147"/>
      <c r="VBP29" s="148"/>
      <c r="VBQ29" s="140"/>
      <c r="VBR29" s="141"/>
      <c r="VBS29" s="142"/>
      <c r="VBT29" s="143"/>
      <c r="VBU29" s="144"/>
      <c r="VBV29" s="145"/>
      <c r="VBW29" s="146"/>
      <c r="VBX29" s="147"/>
      <c r="VBY29" s="148"/>
      <c r="VBZ29" s="140"/>
      <c r="VCA29" s="141"/>
      <c r="VCB29" s="142"/>
      <c r="VCC29" s="143"/>
      <c r="VCD29" s="144"/>
      <c r="VCE29" s="145"/>
      <c r="VCF29" s="146"/>
      <c r="VCG29" s="147"/>
      <c r="VCH29" s="148"/>
      <c r="VCI29" s="140"/>
      <c r="VCJ29" s="141"/>
      <c r="VCK29" s="142"/>
      <c r="VCL29" s="143"/>
      <c r="VCM29" s="144"/>
      <c r="VCN29" s="145"/>
      <c r="VCO29" s="146"/>
      <c r="VCP29" s="147"/>
      <c r="VCQ29" s="148"/>
      <c r="VCR29" s="140"/>
      <c r="VCS29" s="141"/>
      <c r="VCT29" s="142"/>
      <c r="VCU29" s="143"/>
      <c r="VCV29" s="144"/>
      <c r="VCW29" s="145"/>
      <c r="VCX29" s="146"/>
      <c r="VCY29" s="147"/>
      <c r="VCZ29" s="148"/>
      <c r="VDA29" s="140"/>
      <c r="VDB29" s="141"/>
      <c r="VDC29" s="142"/>
      <c r="VDD29" s="143"/>
      <c r="VDE29" s="144"/>
      <c r="VDF29" s="145"/>
      <c r="VDG29" s="146"/>
      <c r="VDH29" s="147"/>
      <c r="VDI29" s="148"/>
      <c r="VDJ29" s="140"/>
      <c r="VDK29" s="141"/>
      <c r="VDL29" s="142"/>
      <c r="VDM29" s="143"/>
      <c r="VDN29" s="144"/>
      <c r="VDO29" s="145"/>
      <c r="VDP29" s="146"/>
      <c r="VDQ29" s="147"/>
      <c r="VDR29" s="148"/>
      <c r="VDS29" s="140"/>
      <c r="VDT29" s="141"/>
      <c r="VDU29" s="142"/>
      <c r="VDV29" s="143"/>
      <c r="VDW29" s="144"/>
      <c r="VDX29" s="145"/>
      <c r="VDY29" s="146"/>
      <c r="VDZ29" s="147"/>
      <c r="VEA29" s="148"/>
      <c r="VEB29" s="140"/>
      <c r="VEC29" s="141"/>
      <c r="VED29" s="142"/>
      <c r="VEE29" s="143"/>
      <c r="VEF29" s="144"/>
      <c r="VEG29" s="145"/>
      <c r="VEH29" s="146"/>
      <c r="VEI29" s="147"/>
      <c r="VEJ29" s="148"/>
      <c r="VEK29" s="140"/>
      <c r="VEL29" s="141"/>
      <c r="VEM29" s="142"/>
      <c r="VEN29" s="143"/>
      <c r="VEO29" s="144"/>
      <c r="VEP29" s="145"/>
      <c r="VEQ29" s="146"/>
      <c r="VER29" s="147"/>
      <c r="VES29" s="148"/>
      <c r="VET29" s="140"/>
      <c r="VEU29" s="141"/>
      <c r="VEV29" s="142"/>
      <c r="VEW29" s="143"/>
      <c r="VEX29" s="144"/>
      <c r="VEY29" s="145"/>
      <c r="VEZ29" s="146"/>
      <c r="VFA29" s="147"/>
      <c r="VFB29" s="148"/>
      <c r="VFC29" s="140"/>
      <c r="VFD29" s="141"/>
      <c r="VFE29" s="142"/>
      <c r="VFF29" s="143"/>
      <c r="VFG29" s="144"/>
      <c r="VFH29" s="145"/>
      <c r="VFI29" s="146"/>
      <c r="VFJ29" s="147"/>
      <c r="VFK29" s="148"/>
      <c r="VFL29" s="140"/>
      <c r="VFM29" s="141"/>
      <c r="VFN29" s="142"/>
      <c r="VFO29" s="143"/>
      <c r="VFP29" s="144"/>
      <c r="VFQ29" s="145"/>
      <c r="VFR29" s="146"/>
      <c r="VFS29" s="147"/>
      <c r="VFT29" s="148"/>
      <c r="VFU29" s="140"/>
      <c r="VFV29" s="141"/>
      <c r="VFW29" s="142"/>
      <c r="VFX29" s="143"/>
      <c r="VFY29" s="144"/>
      <c r="VFZ29" s="145"/>
      <c r="VGA29" s="146"/>
      <c r="VGB29" s="147"/>
      <c r="VGC29" s="148"/>
      <c r="VGD29" s="140"/>
      <c r="VGE29" s="141"/>
      <c r="VGF29" s="142"/>
      <c r="VGG29" s="143"/>
      <c r="VGH29" s="144"/>
      <c r="VGI29" s="145"/>
      <c r="VGJ29" s="146"/>
      <c r="VGK29" s="147"/>
      <c r="VGL29" s="148"/>
      <c r="VGM29" s="140"/>
      <c r="VGN29" s="141"/>
      <c r="VGO29" s="142"/>
      <c r="VGP29" s="143"/>
      <c r="VGQ29" s="144"/>
      <c r="VGR29" s="145"/>
      <c r="VGS29" s="146"/>
      <c r="VGT29" s="147"/>
      <c r="VGU29" s="148"/>
      <c r="VGV29" s="140"/>
      <c r="VGW29" s="141"/>
      <c r="VGX29" s="142"/>
      <c r="VGY29" s="143"/>
      <c r="VGZ29" s="144"/>
      <c r="VHA29" s="145"/>
      <c r="VHB29" s="146"/>
      <c r="VHC29" s="147"/>
      <c r="VHD29" s="148"/>
      <c r="VHE29" s="140"/>
      <c r="VHF29" s="141"/>
      <c r="VHG29" s="142"/>
      <c r="VHH29" s="143"/>
      <c r="VHI29" s="144"/>
      <c r="VHJ29" s="145"/>
      <c r="VHK29" s="146"/>
      <c r="VHL29" s="147"/>
      <c r="VHM29" s="148"/>
      <c r="VHN29" s="140"/>
      <c r="VHO29" s="141"/>
      <c r="VHP29" s="142"/>
      <c r="VHQ29" s="143"/>
      <c r="VHR29" s="144"/>
      <c r="VHS29" s="145"/>
      <c r="VHT29" s="146"/>
      <c r="VHU29" s="147"/>
      <c r="VHV29" s="148"/>
      <c r="VHW29" s="140"/>
      <c r="VHX29" s="141"/>
      <c r="VHY29" s="142"/>
      <c r="VHZ29" s="143"/>
      <c r="VIA29" s="144"/>
      <c r="VIB29" s="145"/>
      <c r="VIC29" s="146"/>
      <c r="VID29" s="147"/>
      <c r="VIE29" s="148"/>
      <c r="VIF29" s="140"/>
      <c r="VIG29" s="141"/>
      <c r="VIH29" s="142"/>
      <c r="VII29" s="143"/>
      <c r="VIJ29" s="144"/>
      <c r="VIK29" s="145"/>
      <c r="VIL29" s="146"/>
      <c r="VIM29" s="147"/>
      <c r="VIN29" s="148"/>
      <c r="VIO29" s="140"/>
      <c r="VIP29" s="141"/>
      <c r="VIQ29" s="142"/>
      <c r="VIR29" s="143"/>
      <c r="VIS29" s="144"/>
      <c r="VIT29" s="145"/>
      <c r="VIU29" s="146"/>
      <c r="VIV29" s="147"/>
      <c r="VIW29" s="148"/>
      <c r="VIX29" s="140"/>
      <c r="VIY29" s="141"/>
      <c r="VIZ29" s="142"/>
      <c r="VJA29" s="143"/>
      <c r="VJB29" s="144"/>
      <c r="VJC29" s="145"/>
      <c r="VJD29" s="146"/>
      <c r="VJE29" s="147"/>
      <c r="VJF29" s="148"/>
      <c r="VJG29" s="140"/>
      <c r="VJH29" s="141"/>
      <c r="VJI29" s="142"/>
      <c r="VJJ29" s="143"/>
      <c r="VJK29" s="144"/>
      <c r="VJL29" s="145"/>
      <c r="VJM29" s="146"/>
      <c r="VJN29" s="147"/>
      <c r="VJO29" s="148"/>
      <c r="VJP29" s="140"/>
      <c r="VJQ29" s="141"/>
      <c r="VJR29" s="142"/>
      <c r="VJS29" s="143"/>
      <c r="VJT29" s="144"/>
      <c r="VJU29" s="145"/>
      <c r="VJV29" s="146"/>
      <c r="VJW29" s="147"/>
      <c r="VJX29" s="148"/>
      <c r="VJY29" s="140"/>
      <c r="VJZ29" s="141"/>
      <c r="VKA29" s="142"/>
      <c r="VKB29" s="143"/>
      <c r="VKC29" s="144"/>
      <c r="VKD29" s="145"/>
      <c r="VKE29" s="146"/>
      <c r="VKF29" s="147"/>
      <c r="VKG29" s="148"/>
      <c r="VKH29" s="140"/>
      <c r="VKI29" s="141"/>
      <c r="VKJ29" s="142"/>
      <c r="VKK29" s="143"/>
      <c r="VKL29" s="144"/>
      <c r="VKM29" s="145"/>
      <c r="VKN29" s="146"/>
      <c r="VKO29" s="147"/>
      <c r="VKP29" s="148"/>
      <c r="VKQ29" s="140"/>
      <c r="VKR29" s="141"/>
      <c r="VKS29" s="142"/>
      <c r="VKT29" s="143"/>
      <c r="VKU29" s="144"/>
      <c r="VKV29" s="145"/>
      <c r="VKW29" s="146"/>
      <c r="VKX29" s="147"/>
      <c r="VKY29" s="148"/>
      <c r="VKZ29" s="140"/>
      <c r="VLA29" s="141"/>
      <c r="VLB29" s="142"/>
      <c r="VLC29" s="143"/>
      <c r="VLD29" s="144"/>
      <c r="VLE29" s="145"/>
      <c r="VLF29" s="146"/>
      <c r="VLG29" s="147"/>
      <c r="VLH29" s="148"/>
      <c r="VLI29" s="140"/>
      <c r="VLJ29" s="141"/>
      <c r="VLK29" s="142"/>
      <c r="VLL29" s="143"/>
      <c r="VLM29" s="144"/>
      <c r="VLN29" s="145"/>
      <c r="VLO29" s="146"/>
      <c r="VLP29" s="147"/>
      <c r="VLQ29" s="148"/>
      <c r="VLR29" s="140"/>
      <c r="VLS29" s="141"/>
      <c r="VLT29" s="142"/>
      <c r="VLU29" s="143"/>
      <c r="VLV29" s="144"/>
      <c r="VLW29" s="145"/>
      <c r="VLX29" s="146"/>
      <c r="VLY29" s="147"/>
      <c r="VLZ29" s="148"/>
      <c r="VMA29" s="140"/>
      <c r="VMB29" s="141"/>
      <c r="VMC29" s="142"/>
      <c r="VMD29" s="143"/>
      <c r="VME29" s="144"/>
      <c r="VMF29" s="145"/>
      <c r="VMG29" s="146"/>
      <c r="VMH29" s="147"/>
      <c r="VMI29" s="148"/>
      <c r="VMJ29" s="140"/>
      <c r="VMK29" s="141"/>
      <c r="VML29" s="142"/>
      <c r="VMM29" s="143"/>
      <c r="VMN29" s="144"/>
      <c r="VMO29" s="145"/>
      <c r="VMP29" s="146"/>
      <c r="VMQ29" s="147"/>
      <c r="VMR29" s="148"/>
      <c r="VMS29" s="140"/>
      <c r="VMT29" s="141"/>
      <c r="VMU29" s="142"/>
      <c r="VMV29" s="143"/>
      <c r="VMW29" s="144"/>
      <c r="VMX29" s="145"/>
      <c r="VMY29" s="146"/>
      <c r="VMZ29" s="147"/>
      <c r="VNA29" s="148"/>
      <c r="VNB29" s="140"/>
      <c r="VNC29" s="141"/>
      <c r="VND29" s="142"/>
      <c r="VNE29" s="143"/>
      <c r="VNF29" s="144"/>
      <c r="VNG29" s="145"/>
      <c r="VNH29" s="146"/>
      <c r="VNI29" s="147"/>
      <c r="VNJ29" s="148"/>
      <c r="VNK29" s="140"/>
      <c r="VNL29" s="141"/>
      <c r="VNM29" s="142"/>
      <c r="VNN29" s="143"/>
      <c r="VNO29" s="144"/>
      <c r="VNP29" s="145"/>
      <c r="VNQ29" s="146"/>
      <c r="VNR29" s="147"/>
      <c r="VNS29" s="148"/>
      <c r="VNT29" s="140"/>
      <c r="VNU29" s="141"/>
      <c r="VNV29" s="142"/>
      <c r="VNW29" s="143"/>
      <c r="VNX29" s="144"/>
      <c r="VNY29" s="145"/>
      <c r="VNZ29" s="146"/>
      <c r="VOA29" s="147"/>
      <c r="VOB29" s="148"/>
      <c r="VOC29" s="140"/>
      <c r="VOD29" s="141"/>
      <c r="VOE29" s="142"/>
      <c r="VOF29" s="143"/>
      <c r="VOG29" s="144"/>
      <c r="VOH29" s="145"/>
      <c r="VOI29" s="146"/>
      <c r="VOJ29" s="147"/>
      <c r="VOK29" s="148"/>
      <c r="VOL29" s="140"/>
      <c r="VOM29" s="141"/>
      <c r="VON29" s="142"/>
      <c r="VOO29" s="143"/>
      <c r="VOP29" s="144"/>
      <c r="VOQ29" s="145"/>
      <c r="VOR29" s="146"/>
      <c r="VOS29" s="147"/>
      <c r="VOT29" s="148"/>
      <c r="VOU29" s="140"/>
      <c r="VOV29" s="141"/>
      <c r="VOW29" s="142"/>
      <c r="VOX29" s="143"/>
      <c r="VOY29" s="144"/>
      <c r="VOZ29" s="145"/>
      <c r="VPA29" s="146"/>
      <c r="VPB29" s="147"/>
      <c r="VPC29" s="148"/>
      <c r="VPD29" s="140"/>
      <c r="VPE29" s="141"/>
      <c r="VPF29" s="142"/>
      <c r="VPG29" s="143"/>
      <c r="VPH29" s="144"/>
      <c r="VPI29" s="145"/>
      <c r="VPJ29" s="146"/>
      <c r="VPK29" s="147"/>
      <c r="VPL29" s="148"/>
      <c r="VPM29" s="140"/>
      <c r="VPN29" s="141"/>
      <c r="VPO29" s="142"/>
      <c r="VPP29" s="143"/>
      <c r="VPQ29" s="144"/>
      <c r="VPR29" s="145"/>
      <c r="VPS29" s="146"/>
      <c r="VPT29" s="147"/>
      <c r="VPU29" s="148"/>
      <c r="VPV29" s="140"/>
      <c r="VPW29" s="141"/>
      <c r="VPX29" s="142"/>
      <c r="VPY29" s="143"/>
      <c r="VPZ29" s="144"/>
      <c r="VQA29" s="145"/>
      <c r="VQB29" s="146"/>
      <c r="VQC29" s="147"/>
      <c r="VQD29" s="148"/>
      <c r="VQE29" s="140"/>
      <c r="VQF29" s="141"/>
      <c r="VQG29" s="142"/>
      <c r="VQH29" s="143"/>
      <c r="VQI29" s="144"/>
      <c r="VQJ29" s="145"/>
      <c r="VQK29" s="146"/>
      <c r="VQL29" s="147"/>
      <c r="VQM29" s="148"/>
      <c r="VQN29" s="140"/>
      <c r="VQO29" s="141"/>
      <c r="VQP29" s="142"/>
      <c r="VQQ29" s="143"/>
      <c r="VQR29" s="144"/>
      <c r="VQS29" s="145"/>
      <c r="VQT29" s="146"/>
      <c r="VQU29" s="147"/>
      <c r="VQV29" s="148"/>
      <c r="VQW29" s="140"/>
      <c r="VQX29" s="141"/>
      <c r="VQY29" s="142"/>
      <c r="VQZ29" s="143"/>
      <c r="VRA29" s="144"/>
      <c r="VRB29" s="145"/>
      <c r="VRC29" s="146"/>
      <c r="VRD29" s="147"/>
      <c r="VRE29" s="148"/>
      <c r="VRF29" s="140"/>
      <c r="VRG29" s="141"/>
      <c r="VRH29" s="142"/>
      <c r="VRI29" s="143"/>
      <c r="VRJ29" s="144"/>
      <c r="VRK29" s="145"/>
      <c r="VRL29" s="146"/>
      <c r="VRM29" s="147"/>
      <c r="VRN29" s="148"/>
      <c r="VRO29" s="140"/>
      <c r="VRP29" s="141"/>
      <c r="VRQ29" s="142"/>
      <c r="VRR29" s="143"/>
      <c r="VRS29" s="144"/>
      <c r="VRT29" s="145"/>
      <c r="VRU29" s="146"/>
      <c r="VRV29" s="147"/>
      <c r="VRW29" s="148"/>
      <c r="VRX29" s="140"/>
      <c r="VRY29" s="141"/>
      <c r="VRZ29" s="142"/>
      <c r="VSA29" s="143"/>
      <c r="VSB29" s="144"/>
      <c r="VSC29" s="145"/>
      <c r="VSD29" s="146"/>
      <c r="VSE29" s="147"/>
      <c r="VSF29" s="148"/>
      <c r="VSG29" s="140"/>
      <c r="VSH29" s="141"/>
      <c r="VSI29" s="142"/>
      <c r="VSJ29" s="143"/>
      <c r="VSK29" s="144"/>
      <c r="VSL29" s="145"/>
      <c r="VSM29" s="146"/>
      <c r="VSN29" s="147"/>
      <c r="VSO29" s="148"/>
      <c r="VSP29" s="140"/>
      <c r="VSQ29" s="141"/>
      <c r="VSR29" s="142"/>
      <c r="VSS29" s="143"/>
      <c r="VST29" s="144"/>
      <c r="VSU29" s="145"/>
      <c r="VSV29" s="146"/>
      <c r="VSW29" s="147"/>
      <c r="VSX29" s="148"/>
      <c r="VSY29" s="140"/>
      <c r="VSZ29" s="141"/>
      <c r="VTA29" s="142"/>
      <c r="VTB29" s="143"/>
      <c r="VTC29" s="144"/>
      <c r="VTD29" s="145"/>
      <c r="VTE29" s="146"/>
      <c r="VTF29" s="147"/>
      <c r="VTG29" s="148"/>
      <c r="VTH29" s="140"/>
      <c r="VTI29" s="141"/>
      <c r="VTJ29" s="142"/>
      <c r="VTK29" s="143"/>
      <c r="VTL29" s="144"/>
      <c r="VTM29" s="145"/>
      <c r="VTN29" s="146"/>
      <c r="VTO29" s="147"/>
      <c r="VTP29" s="148"/>
      <c r="VTQ29" s="140"/>
      <c r="VTR29" s="141"/>
      <c r="VTS29" s="142"/>
      <c r="VTT29" s="143"/>
      <c r="VTU29" s="144"/>
      <c r="VTV29" s="145"/>
      <c r="VTW29" s="146"/>
      <c r="VTX29" s="147"/>
      <c r="VTY29" s="148"/>
      <c r="VTZ29" s="140"/>
      <c r="VUA29" s="141"/>
      <c r="VUB29" s="142"/>
      <c r="VUC29" s="143"/>
      <c r="VUD29" s="144"/>
      <c r="VUE29" s="145"/>
      <c r="VUF29" s="146"/>
      <c r="VUG29" s="147"/>
      <c r="VUH29" s="148"/>
      <c r="VUI29" s="140"/>
      <c r="VUJ29" s="141"/>
      <c r="VUK29" s="142"/>
      <c r="VUL29" s="143"/>
      <c r="VUM29" s="144"/>
      <c r="VUN29" s="145"/>
      <c r="VUO29" s="146"/>
      <c r="VUP29" s="147"/>
      <c r="VUQ29" s="148"/>
      <c r="VUR29" s="140"/>
      <c r="VUS29" s="141"/>
      <c r="VUT29" s="142"/>
      <c r="VUU29" s="143"/>
      <c r="VUV29" s="144"/>
      <c r="VUW29" s="145"/>
      <c r="VUX29" s="146"/>
      <c r="VUY29" s="147"/>
      <c r="VUZ29" s="148"/>
      <c r="VVA29" s="140"/>
      <c r="VVB29" s="141"/>
      <c r="VVC29" s="142"/>
      <c r="VVD29" s="143"/>
      <c r="VVE29" s="144"/>
      <c r="VVF29" s="145"/>
      <c r="VVG29" s="146"/>
      <c r="VVH29" s="147"/>
      <c r="VVI29" s="148"/>
      <c r="VVJ29" s="140"/>
      <c r="VVK29" s="141"/>
      <c r="VVL29" s="142"/>
      <c r="VVM29" s="143"/>
      <c r="VVN29" s="144"/>
      <c r="VVO29" s="145"/>
      <c r="VVP29" s="146"/>
      <c r="VVQ29" s="147"/>
      <c r="VVR29" s="148"/>
      <c r="VVS29" s="140"/>
      <c r="VVT29" s="141"/>
      <c r="VVU29" s="142"/>
      <c r="VVV29" s="143"/>
      <c r="VVW29" s="144"/>
      <c r="VVX29" s="145"/>
      <c r="VVY29" s="146"/>
      <c r="VVZ29" s="147"/>
      <c r="VWA29" s="148"/>
      <c r="VWB29" s="140"/>
      <c r="VWC29" s="141"/>
      <c r="VWD29" s="142"/>
      <c r="VWE29" s="143"/>
      <c r="VWF29" s="144"/>
      <c r="VWG29" s="145"/>
      <c r="VWH29" s="146"/>
      <c r="VWI29" s="147"/>
      <c r="VWJ29" s="148"/>
      <c r="VWK29" s="140"/>
      <c r="VWL29" s="141"/>
      <c r="VWM29" s="142"/>
      <c r="VWN29" s="143"/>
      <c r="VWO29" s="144"/>
      <c r="VWP29" s="145"/>
      <c r="VWQ29" s="146"/>
      <c r="VWR29" s="147"/>
      <c r="VWS29" s="148"/>
      <c r="VWT29" s="140"/>
      <c r="VWU29" s="141"/>
      <c r="VWV29" s="142"/>
      <c r="VWW29" s="143"/>
      <c r="VWX29" s="144"/>
      <c r="VWY29" s="145"/>
      <c r="VWZ29" s="146"/>
      <c r="VXA29" s="147"/>
      <c r="VXB29" s="148"/>
      <c r="VXC29" s="140"/>
      <c r="VXD29" s="141"/>
      <c r="VXE29" s="142"/>
      <c r="VXF29" s="143"/>
      <c r="VXG29" s="144"/>
      <c r="VXH29" s="145"/>
      <c r="VXI29" s="146"/>
      <c r="VXJ29" s="147"/>
      <c r="VXK29" s="148"/>
      <c r="VXL29" s="140"/>
      <c r="VXM29" s="141"/>
      <c r="VXN29" s="142"/>
      <c r="VXO29" s="143"/>
      <c r="VXP29" s="144"/>
      <c r="VXQ29" s="145"/>
      <c r="VXR29" s="146"/>
      <c r="VXS29" s="147"/>
      <c r="VXT29" s="148"/>
      <c r="VXU29" s="140"/>
      <c r="VXV29" s="141"/>
      <c r="VXW29" s="142"/>
      <c r="VXX29" s="143"/>
      <c r="VXY29" s="144"/>
      <c r="VXZ29" s="145"/>
      <c r="VYA29" s="146"/>
      <c r="VYB29" s="147"/>
      <c r="VYC29" s="148"/>
      <c r="VYD29" s="140"/>
      <c r="VYE29" s="141"/>
      <c r="VYF29" s="142"/>
      <c r="VYG29" s="143"/>
      <c r="VYH29" s="144"/>
      <c r="VYI29" s="145"/>
      <c r="VYJ29" s="146"/>
      <c r="VYK29" s="147"/>
      <c r="VYL29" s="148"/>
      <c r="VYM29" s="140"/>
      <c r="VYN29" s="141"/>
      <c r="VYO29" s="142"/>
      <c r="VYP29" s="143"/>
      <c r="VYQ29" s="144"/>
      <c r="VYR29" s="145"/>
      <c r="VYS29" s="146"/>
      <c r="VYT29" s="147"/>
      <c r="VYU29" s="148"/>
      <c r="VYV29" s="140"/>
      <c r="VYW29" s="141"/>
      <c r="VYX29" s="142"/>
      <c r="VYY29" s="143"/>
      <c r="VYZ29" s="144"/>
      <c r="VZA29" s="145"/>
      <c r="VZB29" s="146"/>
      <c r="VZC29" s="147"/>
      <c r="VZD29" s="148"/>
      <c r="VZE29" s="140"/>
      <c r="VZF29" s="141"/>
      <c r="VZG29" s="142"/>
      <c r="VZH29" s="143"/>
      <c r="VZI29" s="144"/>
      <c r="VZJ29" s="145"/>
      <c r="VZK29" s="146"/>
      <c r="VZL29" s="147"/>
      <c r="VZM29" s="148"/>
      <c r="VZN29" s="140"/>
      <c r="VZO29" s="141"/>
      <c r="VZP29" s="142"/>
      <c r="VZQ29" s="143"/>
      <c r="VZR29" s="144"/>
      <c r="VZS29" s="145"/>
      <c r="VZT29" s="146"/>
      <c r="VZU29" s="147"/>
      <c r="VZV29" s="148"/>
      <c r="VZW29" s="140"/>
      <c r="VZX29" s="141"/>
      <c r="VZY29" s="142"/>
      <c r="VZZ29" s="143"/>
      <c r="WAA29" s="144"/>
      <c r="WAB29" s="145"/>
      <c r="WAC29" s="146"/>
      <c r="WAD29" s="147"/>
      <c r="WAE29" s="148"/>
      <c r="WAF29" s="140"/>
      <c r="WAG29" s="141"/>
      <c r="WAH29" s="142"/>
      <c r="WAI29" s="143"/>
      <c r="WAJ29" s="144"/>
      <c r="WAK29" s="145"/>
      <c r="WAL29" s="146"/>
      <c r="WAM29" s="147"/>
      <c r="WAN29" s="148"/>
      <c r="WAO29" s="140"/>
      <c r="WAP29" s="141"/>
      <c r="WAQ29" s="142"/>
      <c r="WAR29" s="143"/>
      <c r="WAS29" s="144"/>
      <c r="WAT29" s="145"/>
      <c r="WAU29" s="146"/>
      <c r="WAV29" s="147"/>
      <c r="WAW29" s="148"/>
      <c r="WAX29" s="140"/>
      <c r="WAY29" s="141"/>
      <c r="WAZ29" s="142"/>
      <c r="WBA29" s="143"/>
      <c r="WBB29" s="144"/>
      <c r="WBC29" s="145"/>
      <c r="WBD29" s="146"/>
      <c r="WBE29" s="147"/>
      <c r="WBF29" s="148"/>
      <c r="WBG29" s="140"/>
      <c r="WBH29" s="141"/>
      <c r="WBI29" s="142"/>
      <c r="WBJ29" s="143"/>
      <c r="WBK29" s="144"/>
      <c r="WBL29" s="145"/>
      <c r="WBM29" s="146"/>
      <c r="WBN29" s="147"/>
      <c r="WBO29" s="148"/>
      <c r="WBP29" s="140"/>
      <c r="WBQ29" s="141"/>
      <c r="WBR29" s="142"/>
      <c r="WBS29" s="143"/>
      <c r="WBT29" s="144"/>
      <c r="WBU29" s="145"/>
      <c r="WBV29" s="146"/>
      <c r="WBW29" s="147"/>
      <c r="WBX29" s="148"/>
      <c r="WBY29" s="140"/>
      <c r="WBZ29" s="141"/>
      <c r="WCA29" s="142"/>
      <c r="WCB29" s="143"/>
      <c r="WCC29" s="144"/>
      <c r="WCD29" s="145"/>
      <c r="WCE29" s="146"/>
      <c r="WCF29" s="147"/>
      <c r="WCG29" s="148"/>
      <c r="WCH29" s="140"/>
      <c r="WCI29" s="141"/>
      <c r="WCJ29" s="142"/>
      <c r="WCK29" s="143"/>
      <c r="WCL29" s="144"/>
      <c r="WCM29" s="145"/>
      <c r="WCN29" s="146"/>
      <c r="WCO29" s="147"/>
      <c r="WCP29" s="148"/>
      <c r="WCQ29" s="140"/>
      <c r="WCR29" s="141"/>
      <c r="WCS29" s="142"/>
      <c r="WCT29" s="143"/>
      <c r="WCU29" s="144"/>
      <c r="WCV29" s="145"/>
      <c r="WCW29" s="146"/>
      <c r="WCX29" s="147"/>
      <c r="WCY29" s="148"/>
      <c r="WCZ29" s="140"/>
      <c r="WDA29" s="141"/>
      <c r="WDB29" s="142"/>
      <c r="WDC29" s="143"/>
      <c r="WDD29" s="144"/>
      <c r="WDE29" s="145"/>
      <c r="WDF29" s="146"/>
      <c r="WDG29" s="147"/>
      <c r="WDH29" s="148"/>
      <c r="WDI29" s="140"/>
      <c r="WDJ29" s="141"/>
      <c r="WDK29" s="142"/>
      <c r="WDL29" s="143"/>
      <c r="WDM29" s="144"/>
      <c r="WDN29" s="145"/>
      <c r="WDO29" s="146"/>
      <c r="WDP29" s="147"/>
      <c r="WDQ29" s="148"/>
      <c r="WDR29" s="140"/>
      <c r="WDS29" s="141"/>
      <c r="WDT29" s="142"/>
      <c r="WDU29" s="143"/>
      <c r="WDV29" s="144"/>
      <c r="WDW29" s="145"/>
      <c r="WDX29" s="146"/>
      <c r="WDY29" s="147"/>
      <c r="WDZ29" s="148"/>
      <c r="WEA29" s="140"/>
      <c r="WEB29" s="141"/>
      <c r="WEC29" s="142"/>
      <c r="WED29" s="143"/>
      <c r="WEE29" s="144"/>
      <c r="WEF29" s="145"/>
      <c r="WEG29" s="146"/>
      <c r="WEH29" s="147"/>
      <c r="WEI29" s="148"/>
      <c r="WEJ29" s="140"/>
      <c r="WEK29" s="141"/>
      <c r="WEL29" s="142"/>
      <c r="WEM29" s="143"/>
      <c r="WEN29" s="144"/>
      <c r="WEO29" s="145"/>
      <c r="WEP29" s="146"/>
      <c r="WEQ29" s="147"/>
      <c r="WER29" s="148"/>
      <c r="WES29" s="140"/>
      <c r="WET29" s="141"/>
      <c r="WEU29" s="142"/>
      <c r="WEV29" s="143"/>
      <c r="WEW29" s="144"/>
      <c r="WEX29" s="145"/>
      <c r="WEY29" s="146"/>
      <c r="WEZ29" s="147"/>
      <c r="WFA29" s="148"/>
      <c r="WFB29" s="140"/>
      <c r="WFC29" s="141"/>
      <c r="WFD29" s="142"/>
      <c r="WFE29" s="143"/>
      <c r="WFF29" s="144"/>
      <c r="WFG29" s="145"/>
      <c r="WFH29" s="146"/>
      <c r="WFI29" s="147"/>
      <c r="WFJ29" s="148"/>
      <c r="WFK29" s="140"/>
      <c r="WFL29" s="141"/>
      <c r="WFM29" s="142"/>
      <c r="WFN29" s="143"/>
      <c r="WFO29" s="144"/>
      <c r="WFP29" s="145"/>
      <c r="WFQ29" s="146"/>
      <c r="WFR29" s="147"/>
      <c r="WFS29" s="148"/>
      <c r="WFT29" s="140"/>
      <c r="WFU29" s="141"/>
      <c r="WFV29" s="142"/>
      <c r="WFW29" s="143"/>
      <c r="WFX29" s="144"/>
      <c r="WFY29" s="145"/>
      <c r="WFZ29" s="146"/>
      <c r="WGA29" s="147"/>
      <c r="WGB29" s="148"/>
      <c r="WGC29" s="140"/>
      <c r="WGD29" s="141"/>
      <c r="WGE29" s="142"/>
      <c r="WGF29" s="143"/>
      <c r="WGG29" s="144"/>
      <c r="WGH29" s="145"/>
      <c r="WGI29" s="146"/>
      <c r="WGJ29" s="147"/>
      <c r="WGK29" s="148"/>
      <c r="WGL29" s="140"/>
      <c r="WGM29" s="141"/>
      <c r="WGN29" s="142"/>
      <c r="WGO29" s="143"/>
      <c r="WGP29" s="144"/>
      <c r="WGQ29" s="145"/>
      <c r="WGR29" s="146"/>
      <c r="WGS29" s="147"/>
      <c r="WGT29" s="148"/>
      <c r="WGU29" s="140"/>
      <c r="WGV29" s="141"/>
      <c r="WGW29" s="142"/>
      <c r="WGX29" s="143"/>
      <c r="WGY29" s="144"/>
      <c r="WGZ29" s="145"/>
      <c r="WHA29" s="146"/>
      <c r="WHB29" s="147"/>
      <c r="WHC29" s="148"/>
      <c r="WHD29" s="140"/>
      <c r="WHE29" s="141"/>
      <c r="WHF29" s="142"/>
      <c r="WHG29" s="143"/>
      <c r="WHH29" s="144"/>
      <c r="WHI29" s="145"/>
      <c r="WHJ29" s="146"/>
      <c r="WHK29" s="147"/>
      <c r="WHL29" s="148"/>
      <c r="WHM29" s="140"/>
      <c r="WHN29" s="141"/>
      <c r="WHO29" s="142"/>
      <c r="WHP29" s="143"/>
      <c r="WHQ29" s="144"/>
      <c r="WHR29" s="145"/>
      <c r="WHS29" s="146"/>
      <c r="WHT29" s="147"/>
      <c r="WHU29" s="148"/>
      <c r="WHV29" s="140"/>
      <c r="WHW29" s="141"/>
      <c r="WHX29" s="142"/>
      <c r="WHY29" s="143"/>
      <c r="WHZ29" s="144"/>
      <c r="WIA29" s="145"/>
      <c r="WIB29" s="146"/>
      <c r="WIC29" s="147"/>
      <c r="WID29" s="148"/>
      <c r="WIE29" s="140"/>
      <c r="WIF29" s="141"/>
      <c r="WIG29" s="142"/>
      <c r="WIH29" s="143"/>
      <c r="WII29" s="144"/>
      <c r="WIJ29" s="145"/>
      <c r="WIK29" s="146"/>
      <c r="WIL29" s="147"/>
      <c r="WIM29" s="148"/>
      <c r="WIN29" s="140"/>
      <c r="WIO29" s="141"/>
      <c r="WIP29" s="142"/>
      <c r="WIQ29" s="143"/>
      <c r="WIR29" s="144"/>
      <c r="WIS29" s="145"/>
      <c r="WIT29" s="146"/>
      <c r="WIU29" s="147"/>
      <c r="WIV29" s="148"/>
      <c r="WIW29" s="140"/>
      <c r="WIX29" s="141"/>
      <c r="WIY29" s="142"/>
      <c r="WIZ29" s="143"/>
      <c r="WJA29" s="144"/>
      <c r="WJB29" s="145"/>
      <c r="WJC29" s="146"/>
      <c r="WJD29" s="147"/>
      <c r="WJE29" s="148"/>
      <c r="WJF29" s="140"/>
      <c r="WJG29" s="141"/>
      <c r="WJH29" s="142"/>
      <c r="WJI29" s="143"/>
      <c r="WJJ29" s="144"/>
      <c r="WJK29" s="145"/>
      <c r="WJL29" s="146"/>
      <c r="WJM29" s="147"/>
      <c r="WJN29" s="148"/>
      <c r="WJO29" s="140"/>
      <c r="WJP29" s="141"/>
      <c r="WJQ29" s="142"/>
      <c r="WJR29" s="143"/>
      <c r="WJS29" s="144"/>
      <c r="WJT29" s="145"/>
      <c r="WJU29" s="146"/>
      <c r="WJV29" s="147"/>
      <c r="WJW29" s="148"/>
      <c r="WJX29" s="140"/>
      <c r="WJY29" s="141"/>
      <c r="WJZ29" s="142"/>
      <c r="WKA29" s="143"/>
      <c r="WKB29" s="144"/>
      <c r="WKC29" s="145"/>
      <c r="WKD29" s="146"/>
      <c r="WKE29" s="147"/>
      <c r="WKF29" s="148"/>
      <c r="WKG29" s="140"/>
      <c r="WKH29" s="141"/>
      <c r="WKI29" s="142"/>
      <c r="WKJ29" s="143"/>
      <c r="WKK29" s="144"/>
      <c r="WKL29" s="145"/>
      <c r="WKM29" s="146"/>
      <c r="WKN29" s="147"/>
      <c r="WKO29" s="148"/>
      <c r="WKP29" s="140"/>
      <c r="WKQ29" s="141"/>
      <c r="WKR29" s="142"/>
      <c r="WKS29" s="143"/>
      <c r="WKT29" s="144"/>
      <c r="WKU29" s="145"/>
      <c r="WKV29" s="146"/>
      <c r="WKW29" s="147"/>
      <c r="WKX29" s="148"/>
      <c r="WKY29" s="140"/>
      <c r="WKZ29" s="141"/>
      <c r="WLA29" s="142"/>
      <c r="WLB29" s="143"/>
      <c r="WLC29" s="144"/>
      <c r="WLD29" s="145"/>
      <c r="WLE29" s="146"/>
      <c r="WLF29" s="147"/>
      <c r="WLG29" s="148"/>
      <c r="WLH29" s="140"/>
      <c r="WLI29" s="141"/>
      <c r="WLJ29" s="142"/>
      <c r="WLK29" s="143"/>
      <c r="WLL29" s="144"/>
      <c r="WLM29" s="145"/>
      <c r="WLN29" s="146"/>
      <c r="WLO29" s="147"/>
      <c r="WLP29" s="148"/>
      <c r="WLQ29" s="140"/>
      <c r="WLR29" s="141"/>
      <c r="WLS29" s="142"/>
      <c r="WLT29" s="143"/>
      <c r="WLU29" s="144"/>
      <c r="WLV29" s="145"/>
      <c r="WLW29" s="146"/>
      <c r="WLX29" s="147"/>
      <c r="WLY29" s="148"/>
      <c r="WLZ29" s="140"/>
      <c r="WMA29" s="141"/>
      <c r="WMB29" s="142"/>
      <c r="WMC29" s="143"/>
      <c r="WMD29" s="144"/>
      <c r="WME29" s="145"/>
      <c r="WMF29" s="146"/>
      <c r="WMG29" s="147"/>
      <c r="WMH29" s="148"/>
      <c r="WMI29" s="140"/>
      <c r="WMJ29" s="141"/>
      <c r="WMK29" s="142"/>
      <c r="WML29" s="143"/>
      <c r="WMM29" s="144"/>
      <c r="WMN29" s="145"/>
      <c r="WMO29" s="146"/>
      <c r="WMP29" s="147"/>
      <c r="WMQ29" s="148"/>
      <c r="WMR29" s="140"/>
      <c r="WMS29" s="141"/>
      <c r="WMT29" s="142"/>
      <c r="WMU29" s="143"/>
      <c r="WMV29" s="144"/>
      <c r="WMW29" s="145"/>
      <c r="WMX29" s="146"/>
      <c r="WMY29" s="147"/>
      <c r="WMZ29" s="148"/>
      <c r="WNA29" s="140"/>
      <c r="WNB29" s="141"/>
      <c r="WNC29" s="142"/>
      <c r="WND29" s="143"/>
      <c r="WNE29" s="144"/>
      <c r="WNF29" s="145"/>
      <c r="WNG29" s="146"/>
      <c r="WNH29" s="147"/>
      <c r="WNI29" s="148"/>
      <c r="WNJ29" s="140"/>
      <c r="WNK29" s="141"/>
      <c r="WNL29" s="142"/>
      <c r="WNM29" s="143"/>
      <c r="WNN29" s="144"/>
      <c r="WNO29" s="145"/>
      <c r="WNP29" s="146"/>
      <c r="WNQ29" s="147"/>
      <c r="WNR29" s="148"/>
      <c r="WNS29" s="140"/>
      <c r="WNT29" s="141"/>
      <c r="WNU29" s="142"/>
      <c r="WNV29" s="143"/>
      <c r="WNW29" s="144"/>
      <c r="WNX29" s="145"/>
      <c r="WNY29" s="146"/>
      <c r="WNZ29" s="147"/>
      <c r="WOA29" s="148"/>
      <c r="WOB29" s="140"/>
      <c r="WOC29" s="141"/>
      <c r="WOD29" s="142"/>
      <c r="WOE29" s="143"/>
      <c r="WOF29" s="144"/>
      <c r="WOG29" s="145"/>
      <c r="WOH29" s="146"/>
      <c r="WOI29" s="147"/>
      <c r="WOJ29" s="148"/>
      <c r="WOK29" s="140"/>
      <c r="WOL29" s="141"/>
      <c r="WOM29" s="142"/>
      <c r="WON29" s="143"/>
      <c r="WOO29" s="144"/>
      <c r="WOP29" s="145"/>
      <c r="WOQ29" s="146"/>
      <c r="WOR29" s="147"/>
      <c r="WOS29" s="148"/>
      <c r="WOT29" s="140"/>
      <c r="WOU29" s="141"/>
      <c r="WOV29" s="142"/>
      <c r="WOW29" s="143"/>
      <c r="WOX29" s="144"/>
      <c r="WOY29" s="145"/>
      <c r="WOZ29" s="146"/>
      <c r="WPA29" s="147"/>
      <c r="WPB29" s="148"/>
      <c r="WPC29" s="140"/>
      <c r="WPD29" s="141"/>
      <c r="WPE29" s="142"/>
      <c r="WPF29" s="143"/>
      <c r="WPG29" s="144"/>
      <c r="WPH29" s="145"/>
      <c r="WPI29" s="146"/>
      <c r="WPJ29" s="147"/>
      <c r="WPK29" s="148"/>
      <c r="WPL29" s="140"/>
      <c r="WPM29" s="141"/>
      <c r="WPN29" s="142"/>
      <c r="WPO29" s="143"/>
      <c r="WPP29" s="144"/>
      <c r="WPQ29" s="145"/>
      <c r="WPR29" s="146"/>
      <c r="WPS29" s="147"/>
      <c r="WPT29" s="148"/>
      <c r="WPU29" s="140"/>
      <c r="WPV29" s="141"/>
      <c r="WPW29" s="142"/>
      <c r="WPX29" s="143"/>
      <c r="WPY29" s="144"/>
      <c r="WPZ29" s="145"/>
      <c r="WQA29" s="146"/>
      <c r="WQB29" s="147"/>
      <c r="WQC29" s="148"/>
      <c r="WQD29" s="140"/>
      <c r="WQE29" s="141"/>
      <c r="WQF29" s="142"/>
      <c r="WQG29" s="143"/>
      <c r="WQH29" s="144"/>
      <c r="WQI29" s="145"/>
      <c r="WQJ29" s="146"/>
      <c r="WQK29" s="147"/>
      <c r="WQL29" s="148"/>
      <c r="WQM29" s="140"/>
      <c r="WQN29" s="141"/>
      <c r="WQO29" s="142"/>
      <c r="WQP29" s="143"/>
      <c r="WQQ29" s="144"/>
      <c r="WQR29" s="145"/>
      <c r="WQS29" s="146"/>
      <c r="WQT29" s="147"/>
      <c r="WQU29" s="148"/>
      <c r="WQV29" s="140"/>
      <c r="WQW29" s="141"/>
      <c r="WQX29" s="142"/>
      <c r="WQY29" s="143"/>
      <c r="WQZ29" s="144"/>
      <c r="WRA29" s="145"/>
      <c r="WRB29" s="146"/>
      <c r="WRC29" s="147"/>
      <c r="WRD29" s="148"/>
      <c r="WRE29" s="140"/>
      <c r="WRF29" s="141"/>
      <c r="WRG29" s="142"/>
      <c r="WRH29" s="143"/>
      <c r="WRI29" s="144"/>
      <c r="WRJ29" s="145"/>
      <c r="WRK29" s="146"/>
      <c r="WRL29" s="147"/>
      <c r="WRM29" s="148"/>
      <c r="WRN29" s="140"/>
      <c r="WRO29" s="141"/>
      <c r="WRP29" s="142"/>
      <c r="WRQ29" s="143"/>
      <c r="WRR29" s="144"/>
      <c r="WRS29" s="145"/>
      <c r="WRT29" s="146"/>
      <c r="WRU29" s="147"/>
      <c r="WRV29" s="148"/>
      <c r="WRW29" s="140"/>
      <c r="WRX29" s="141"/>
      <c r="WRY29" s="142"/>
      <c r="WRZ29" s="143"/>
      <c r="WSA29" s="144"/>
      <c r="WSB29" s="145"/>
      <c r="WSC29" s="146"/>
      <c r="WSD29" s="147"/>
      <c r="WSE29" s="148"/>
      <c r="WSF29" s="140"/>
      <c r="WSG29" s="141"/>
      <c r="WSH29" s="142"/>
      <c r="WSI29" s="143"/>
      <c r="WSJ29" s="144"/>
      <c r="WSK29" s="145"/>
      <c r="WSL29" s="146"/>
      <c r="WSM29" s="147"/>
      <c r="WSN29" s="148"/>
      <c r="WSO29" s="140"/>
      <c r="WSP29" s="141"/>
      <c r="WSQ29" s="142"/>
      <c r="WSR29" s="143"/>
      <c r="WSS29" s="144"/>
      <c r="WST29" s="145"/>
      <c r="WSU29" s="146"/>
      <c r="WSV29" s="147"/>
      <c r="WSW29" s="148"/>
      <c r="WSX29" s="140"/>
      <c r="WSY29" s="141"/>
      <c r="WSZ29" s="142"/>
      <c r="WTA29" s="143"/>
      <c r="WTB29" s="144"/>
      <c r="WTC29" s="145"/>
      <c r="WTD29" s="146"/>
      <c r="WTE29" s="147"/>
      <c r="WTF29" s="148"/>
      <c r="WTG29" s="140"/>
      <c r="WTH29" s="141"/>
      <c r="WTI29" s="142"/>
      <c r="WTJ29" s="143"/>
      <c r="WTK29" s="144"/>
      <c r="WTL29" s="145"/>
      <c r="WTM29" s="146"/>
      <c r="WTN29" s="147"/>
      <c r="WTO29" s="148"/>
      <c r="WTP29" s="140"/>
      <c r="WTQ29" s="141"/>
      <c r="WTR29" s="142"/>
      <c r="WTS29" s="143"/>
      <c r="WTT29" s="144"/>
      <c r="WTU29" s="145"/>
      <c r="WTV29" s="146"/>
      <c r="WTW29" s="147"/>
      <c r="WTX29" s="148"/>
      <c r="WTY29" s="140"/>
      <c r="WTZ29" s="141"/>
      <c r="WUA29" s="142"/>
      <c r="WUB29" s="143"/>
      <c r="WUC29" s="144"/>
      <c r="WUD29" s="145"/>
      <c r="WUE29" s="146"/>
      <c r="WUF29" s="147"/>
      <c r="WUG29" s="148"/>
      <c r="WUH29" s="140"/>
      <c r="WUI29" s="141"/>
      <c r="WUJ29" s="142"/>
      <c r="WUK29" s="143"/>
      <c r="WUL29" s="144"/>
      <c r="WUM29" s="145"/>
      <c r="WUN29" s="146"/>
      <c r="WUO29" s="147"/>
      <c r="WUP29" s="148"/>
      <c r="WUQ29" s="140"/>
      <c r="WUR29" s="141"/>
      <c r="WUS29" s="142"/>
      <c r="WUT29" s="143"/>
      <c r="WUU29" s="144"/>
      <c r="WUV29" s="145"/>
      <c r="WUW29" s="146"/>
      <c r="WUX29" s="147"/>
      <c r="WUY29" s="148"/>
      <c r="WUZ29" s="140"/>
      <c r="WVA29" s="141"/>
      <c r="WVB29" s="142"/>
      <c r="WVC29" s="143"/>
      <c r="WVD29" s="144"/>
      <c r="WVE29" s="145"/>
      <c r="WVF29" s="146"/>
      <c r="WVG29" s="147"/>
      <c r="WVH29" s="148"/>
      <c r="WVI29" s="140"/>
      <c r="WVJ29" s="141"/>
      <c r="WVK29" s="142"/>
      <c r="WVL29" s="143"/>
      <c r="WVM29" s="144"/>
      <c r="WVN29" s="145"/>
      <c r="WVO29" s="146"/>
      <c r="WVP29" s="147"/>
      <c r="WVQ29" s="148"/>
      <c r="WVR29" s="140"/>
      <c r="WVS29" s="141"/>
      <c r="WVT29" s="142"/>
      <c r="WVU29" s="143"/>
      <c r="WVV29" s="144"/>
      <c r="WVW29" s="145"/>
      <c r="WVX29" s="146"/>
      <c r="WVY29" s="147"/>
      <c r="WVZ29" s="148"/>
      <c r="WWA29" s="140"/>
      <c r="WWB29" s="141"/>
      <c r="WWC29" s="142"/>
      <c r="WWD29" s="143"/>
      <c r="WWE29" s="144"/>
      <c r="WWF29" s="145"/>
      <c r="WWG29" s="146"/>
      <c r="WWH29" s="147"/>
      <c r="WWI29" s="148"/>
      <c r="WWJ29" s="140"/>
      <c r="WWK29" s="141"/>
      <c r="WWL29" s="142"/>
      <c r="WWM29" s="143"/>
      <c r="WWN29" s="144"/>
      <c r="WWO29" s="145"/>
      <c r="WWP29" s="146"/>
      <c r="WWQ29" s="147"/>
      <c r="WWR29" s="148"/>
      <c r="WWS29" s="140"/>
      <c r="WWT29" s="141"/>
      <c r="WWU29" s="142"/>
      <c r="WWV29" s="143"/>
      <c r="WWW29" s="144"/>
      <c r="WWX29" s="145"/>
      <c r="WWY29" s="146"/>
      <c r="WWZ29" s="147"/>
      <c r="WXA29" s="148"/>
      <c r="WXB29" s="140"/>
      <c r="WXC29" s="141"/>
      <c r="WXD29" s="142"/>
      <c r="WXE29" s="143"/>
      <c r="WXF29" s="144"/>
      <c r="WXG29" s="145"/>
      <c r="WXH29" s="146"/>
      <c r="WXI29" s="147"/>
      <c r="WXJ29" s="148"/>
      <c r="WXK29" s="140"/>
      <c r="WXL29" s="141"/>
      <c r="WXM29" s="142"/>
      <c r="WXN29" s="143"/>
      <c r="WXO29" s="144"/>
      <c r="WXP29" s="145"/>
      <c r="WXQ29" s="146"/>
      <c r="WXR29" s="147"/>
      <c r="WXS29" s="148"/>
      <c r="WXT29" s="140"/>
      <c r="WXU29" s="141"/>
      <c r="WXV29" s="142"/>
      <c r="WXW29" s="143"/>
      <c r="WXX29" s="144"/>
      <c r="WXY29" s="145"/>
      <c r="WXZ29" s="146"/>
      <c r="WYA29" s="147"/>
      <c r="WYB29" s="148"/>
      <c r="WYC29" s="140"/>
      <c r="WYD29" s="141"/>
      <c r="WYE29" s="142"/>
      <c r="WYF29" s="143"/>
      <c r="WYG29" s="144"/>
      <c r="WYH29" s="145"/>
      <c r="WYI29" s="146"/>
      <c r="WYJ29" s="147"/>
      <c r="WYK29" s="148"/>
      <c r="WYL29" s="140"/>
      <c r="WYM29" s="141"/>
      <c r="WYN29" s="142"/>
      <c r="WYO29" s="143"/>
      <c r="WYP29" s="144"/>
      <c r="WYQ29" s="145"/>
      <c r="WYR29" s="146"/>
      <c r="WYS29" s="147"/>
      <c r="WYT29" s="148"/>
      <c r="WYU29" s="140"/>
      <c r="WYV29" s="141"/>
      <c r="WYW29" s="142"/>
      <c r="WYX29" s="143"/>
      <c r="WYY29" s="144"/>
      <c r="WYZ29" s="145"/>
      <c r="WZA29" s="146"/>
      <c r="WZB29" s="147"/>
      <c r="WZC29" s="148"/>
      <c r="WZD29" s="140"/>
      <c r="WZE29" s="141"/>
      <c r="WZF29" s="142"/>
      <c r="WZG29" s="143"/>
      <c r="WZH29" s="144"/>
      <c r="WZI29" s="145"/>
      <c r="WZJ29" s="146"/>
      <c r="WZK29" s="147"/>
      <c r="WZL29" s="148"/>
      <c r="WZM29" s="140"/>
      <c r="WZN29" s="141"/>
      <c r="WZO29" s="142"/>
      <c r="WZP29" s="143"/>
      <c r="WZQ29" s="144"/>
      <c r="WZR29" s="145"/>
      <c r="WZS29" s="146"/>
      <c r="WZT29" s="147"/>
      <c r="WZU29" s="148"/>
      <c r="WZV29" s="140"/>
      <c r="WZW29" s="141"/>
      <c r="WZX29" s="142"/>
      <c r="WZY29" s="143"/>
      <c r="WZZ29" s="144"/>
      <c r="XAA29" s="145"/>
      <c r="XAB29" s="146"/>
      <c r="XAC29" s="147"/>
      <c r="XAD29" s="148"/>
      <c r="XAE29" s="140"/>
      <c r="XAF29" s="141"/>
      <c r="XAG29" s="142"/>
      <c r="XAH29" s="143"/>
      <c r="XAI29" s="144"/>
      <c r="XAJ29" s="145"/>
      <c r="XAK29" s="146"/>
      <c r="XAL29" s="147"/>
      <c r="XAM29" s="148"/>
      <c r="XAN29" s="140"/>
      <c r="XAO29" s="141"/>
      <c r="XAP29" s="142"/>
      <c r="XAQ29" s="143"/>
      <c r="XAR29" s="144"/>
      <c r="XAS29" s="145"/>
      <c r="XAT29" s="146"/>
      <c r="XAU29" s="147"/>
      <c r="XAV29" s="148"/>
      <c r="XAW29" s="140"/>
      <c r="XAX29" s="141"/>
      <c r="XAY29" s="142"/>
      <c r="XAZ29" s="143"/>
      <c r="XBA29" s="144"/>
      <c r="XBB29" s="145"/>
      <c r="XBC29" s="146"/>
      <c r="XBD29" s="147"/>
      <c r="XBE29" s="148"/>
      <c r="XBF29" s="140"/>
      <c r="XBG29" s="141"/>
      <c r="XBH29" s="142"/>
      <c r="XBI29" s="143"/>
      <c r="XBJ29" s="144"/>
      <c r="XBK29" s="145"/>
      <c r="XBL29" s="146"/>
      <c r="XBM29" s="147"/>
      <c r="XBN29" s="148"/>
      <c r="XBO29" s="140"/>
      <c r="XBP29" s="141"/>
      <c r="XBQ29" s="142"/>
      <c r="XBR29" s="143"/>
      <c r="XBS29" s="144"/>
      <c r="XBT29" s="145"/>
      <c r="XBU29" s="146"/>
      <c r="XBV29" s="147"/>
      <c r="XBW29" s="148"/>
      <c r="XBX29" s="140"/>
      <c r="XBY29" s="141"/>
      <c r="XBZ29" s="142"/>
      <c r="XCA29" s="143"/>
      <c r="XCB29" s="144"/>
      <c r="XCC29" s="145"/>
      <c r="XCD29" s="146"/>
      <c r="XCE29" s="147"/>
      <c r="XCF29" s="148"/>
      <c r="XCG29" s="140"/>
      <c r="XCH29" s="141"/>
      <c r="XCI29" s="142"/>
      <c r="XCJ29" s="143"/>
      <c r="XCK29" s="144"/>
      <c r="XCL29" s="145"/>
      <c r="XCM29" s="146"/>
      <c r="XCN29" s="147"/>
      <c r="XCO29" s="148"/>
      <c r="XCP29" s="140"/>
      <c r="XCQ29" s="141"/>
      <c r="XCR29" s="142"/>
      <c r="XCS29" s="143"/>
      <c r="XCT29" s="144"/>
      <c r="XCU29" s="145"/>
      <c r="XCV29" s="146"/>
      <c r="XCW29" s="147"/>
      <c r="XCX29" s="148"/>
      <c r="XCY29" s="140"/>
      <c r="XCZ29" s="141"/>
      <c r="XDA29" s="142"/>
      <c r="XDB29" s="143"/>
      <c r="XDC29" s="144"/>
      <c r="XDD29" s="145"/>
      <c r="XDE29" s="146"/>
      <c r="XDF29" s="147"/>
      <c r="XDG29" s="148"/>
      <c r="XDH29" s="140"/>
      <c r="XDI29" s="141"/>
      <c r="XDJ29" s="142"/>
      <c r="XDK29" s="143"/>
      <c r="XDL29" s="144"/>
      <c r="XDM29" s="145"/>
      <c r="XDN29" s="146"/>
      <c r="XDO29" s="147"/>
      <c r="XDP29" s="148"/>
      <c r="XDQ29" s="140"/>
      <c r="XDR29" s="141"/>
      <c r="XDS29" s="142"/>
      <c r="XDT29" s="143"/>
      <c r="XDU29" s="144"/>
      <c r="XDV29" s="145"/>
      <c r="XDW29" s="146"/>
      <c r="XDX29" s="147"/>
      <c r="XDY29" s="148"/>
      <c r="XDZ29" s="140"/>
      <c r="XEA29" s="141"/>
      <c r="XEB29" s="142"/>
      <c r="XEC29" s="143"/>
      <c r="XED29" s="144"/>
      <c r="XEE29" s="145"/>
      <c r="XEF29" s="146"/>
      <c r="XEG29" s="147"/>
      <c r="XEH29" s="148"/>
      <c r="XEI29" s="140"/>
      <c r="XEJ29" s="141"/>
      <c r="XEK29" s="142"/>
      <c r="XEL29" s="143"/>
      <c r="XEM29" s="144"/>
      <c r="XEN29" s="145"/>
      <c r="XEO29" s="146"/>
      <c r="XEP29" s="147"/>
      <c r="XEQ29" s="148"/>
      <c r="XER29" s="140"/>
      <c r="XES29" s="141"/>
      <c r="XET29" s="142"/>
      <c r="XEU29" s="143"/>
      <c r="XEV29" s="144"/>
      <c r="XEW29" s="145"/>
      <c r="XEX29" s="146"/>
      <c r="XEY29" s="147"/>
      <c r="XEZ29" s="148"/>
      <c r="XFA29" s="140"/>
      <c r="XFB29" s="141"/>
      <c r="XFC29" s="142"/>
      <c r="XFD29" s="143"/>
    </row>
    <row r="30" spans="1:16384" s="13" customFormat="1" ht="18" customHeight="1" x14ac:dyDescent="0.2">
      <c r="A30" s="149" t="s">
        <v>15</v>
      </c>
      <c r="B30" s="150" t="s">
        <v>160</v>
      </c>
      <c r="C30" s="151" t="s">
        <v>159</v>
      </c>
      <c r="D30" s="152">
        <v>130</v>
      </c>
      <c r="E30" s="153"/>
      <c r="F30" s="154">
        <f t="shared" ref="F30:F42" si="8">ROUND(E30*D30,2)</f>
        <v>0</v>
      </c>
      <c r="G30" s="155">
        <f t="shared" ref="G30:G40" si="9">ROUND(F30*0.9,2)</f>
        <v>0</v>
      </c>
      <c r="H30" s="156">
        <f t="shared" ref="H30:H42" si="10">ROUND(F30-G30,2)</f>
        <v>0</v>
      </c>
      <c r="I30" s="151"/>
      <c r="J30" s="14"/>
    </row>
    <row r="31" spans="1:16384" s="13" customFormat="1" ht="18" customHeight="1" x14ac:dyDescent="0.2">
      <c r="A31" s="149" t="s">
        <v>16</v>
      </c>
      <c r="B31" s="150" t="s">
        <v>161</v>
      </c>
      <c r="C31" s="151" t="s">
        <v>140</v>
      </c>
      <c r="D31" s="152">
        <v>8</v>
      </c>
      <c r="E31" s="153"/>
      <c r="F31" s="154">
        <f t="shared" si="8"/>
        <v>0</v>
      </c>
      <c r="G31" s="155">
        <f t="shared" si="9"/>
        <v>0</v>
      </c>
      <c r="H31" s="156">
        <f t="shared" si="10"/>
        <v>0</v>
      </c>
      <c r="I31" s="151"/>
      <c r="J31" s="14"/>
    </row>
    <row r="32" spans="1:16384" s="13" customFormat="1" ht="18" customHeight="1" x14ac:dyDescent="0.2">
      <c r="A32" s="149" t="s">
        <v>26</v>
      </c>
      <c r="B32" s="150" t="s">
        <v>162</v>
      </c>
      <c r="C32" s="151" t="s">
        <v>140</v>
      </c>
      <c r="D32" s="152">
        <v>30</v>
      </c>
      <c r="E32" s="153"/>
      <c r="F32" s="154">
        <f t="shared" si="8"/>
        <v>0</v>
      </c>
      <c r="G32" s="155">
        <f t="shared" si="9"/>
        <v>0</v>
      </c>
      <c r="H32" s="156">
        <f t="shared" si="10"/>
        <v>0</v>
      </c>
      <c r="I32" s="151"/>
      <c r="J32" s="14"/>
    </row>
    <row r="33" spans="1:16384" s="13" customFormat="1" ht="28.5" x14ac:dyDescent="0.2">
      <c r="A33" s="149" t="s">
        <v>114</v>
      </c>
      <c r="B33" s="150" t="s">
        <v>163</v>
      </c>
      <c r="C33" s="151" t="s">
        <v>142</v>
      </c>
      <c r="D33" s="152">
        <f>30*1.4*20</f>
        <v>840</v>
      </c>
      <c r="E33" s="153"/>
      <c r="F33" s="154">
        <f t="shared" si="8"/>
        <v>0</v>
      </c>
      <c r="G33" s="155">
        <f t="shared" si="9"/>
        <v>0</v>
      </c>
      <c r="H33" s="156">
        <f t="shared" si="10"/>
        <v>0</v>
      </c>
      <c r="I33" s="151"/>
      <c r="J33" s="14"/>
    </row>
    <row r="34" spans="1:16384" s="13" customFormat="1" ht="18" customHeight="1" x14ac:dyDescent="0.2">
      <c r="A34" s="149" t="s">
        <v>152</v>
      </c>
      <c r="B34" s="150" t="s">
        <v>164</v>
      </c>
      <c r="C34" s="151" t="s">
        <v>67</v>
      </c>
      <c r="D34" s="152">
        <v>440</v>
      </c>
      <c r="E34" s="153"/>
      <c r="F34" s="154">
        <f t="shared" si="8"/>
        <v>0</v>
      </c>
      <c r="G34" s="155">
        <f t="shared" si="9"/>
        <v>0</v>
      </c>
      <c r="H34" s="156">
        <f t="shared" si="10"/>
        <v>0</v>
      </c>
      <c r="I34" s="151"/>
      <c r="J34" s="14"/>
    </row>
    <row r="35" spans="1:16384" s="13" customFormat="1" ht="32.25" customHeight="1" x14ac:dyDescent="0.2">
      <c r="A35" s="149" t="s">
        <v>62</v>
      </c>
      <c r="B35" s="150" t="s">
        <v>165</v>
      </c>
      <c r="C35" s="151" t="s">
        <v>140</v>
      </c>
      <c r="D35" s="152">
        <v>253</v>
      </c>
      <c r="E35" s="153"/>
      <c r="F35" s="154">
        <f t="shared" si="8"/>
        <v>0</v>
      </c>
      <c r="G35" s="155">
        <f t="shared" si="9"/>
        <v>0</v>
      </c>
      <c r="H35" s="156">
        <f t="shared" si="10"/>
        <v>0</v>
      </c>
      <c r="I35" s="151"/>
      <c r="J35" s="14"/>
    </row>
    <row r="36" spans="1:16384" s="13" customFormat="1" ht="28.5" x14ac:dyDescent="0.2">
      <c r="A36" s="149" t="s">
        <v>153</v>
      </c>
      <c r="B36" s="150" t="s">
        <v>166</v>
      </c>
      <c r="C36" s="151" t="s">
        <v>142</v>
      </c>
      <c r="D36" s="152">
        <f>253*1.4*20</f>
        <v>7084</v>
      </c>
      <c r="E36" s="153"/>
      <c r="F36" s="154">
        <f t="shared" si="8"/>
        <v>0</v>
      </c>
      <c r="G36" s="155">
        <f t="shared" si="9"/>
        <v>0</v>
      </c>
      <c r="H36" s="156">
        <f t="shared" si="10"/>
        <v>0</v>
      </c>
      <c r="I36" s="151"/>
      <c r="J36" s="14"/>
    </row>
    <row r="37" spans="1:16384" s="13" customFormat="1" ht="18" customHeight="1" x14ac:dyDescent="0.2">
      <c r="A37" s="149" t="s">
        <v>154</v>
      </c>
      <c r="B37" s="150" t="s">
        <v>167</v>
      </c>
      <c r="C37" s="151" t="s">
        <v>129</v>
      </c>
      <c r="D37" s="152">
        <v>10</v>
      </c>
      <c r="E37" s="153"/>
      <c r="F37" s="154">
        <f t="shared" si="8"/>
        <v>0</v>
      </c>
      <c r="G37" s="155">
        <f t="shared" si="9"/>
        <v>0</v>
      </c>
      <c r="H37" s="156">
        <f t="shared" si="10"/>
        <v>0</v>
      </c>
      <c r="I37" s="151"/>
      <c r="J37" s="14"/>
    </row>
    <row r="38" spans="1:16384" s="13" customFormat="1" ht="18" customHeight="1" x14ac:dyDescent="0.2">
      <c r="A38" s="149" t="s">
        <v>155</v>
      </c>
      <c r="B38" s="150" t="s">
        <v>168</v>
      </c>
      <c r="C38" s="151" t="s">
        <v>67</v>
      </c>
      <c r="D38" s="152">
        <v>1050</v>
      </c>
      <c r="E38" s="153"/>
      <c r="F38" s="154">
        <f t="shared" si="8"/>
        <v>0</v>
      </c>
      <c r="G38" s="155">
        <f t="shared" si="9"/>
        <v>0</v>
      </c>
      <c r="H38" s="156">
        <f t="shared" si="10"/>
        <v>0</v>
      </c>
      <c r="I38" s="151"/>
      <c r="J38" s="14"/>
    </row>
    <row r="39" spans="1:16384" s="13" customFormat="1" ht="18" customHeight="1" x14ac:dyDescent="0.2">
      <c r="A39" s="149" t="s">
        <v>63</v>
      </c>
      <c r="B39" s="150" t="s">
        <v>169</v>
      </c>
      <c r="C39" s="151" t="s">
        <v>140</v>
      </c>
      <c r="D39" s="152">
        <v>10</v>
      </c>
      <c r="E39" s="153"/>
      <c r="F39" s="154">
        <f t="shared" si="8"/>
        <v>0</v>
      </c>
      <c r="G39" s="155">
        <f t="shared" si="9"/>
        <v>0</v>
      </c>
      <c r="H39" s="156">
        <f t="shared" si="10"/>
        <v>0</v>
      </c>
      <c r="I39" s="151"/>
      <c r="J39" s="14"/>
    </row>
    <row r="40" spans="1:16384" s="13" customFormat="1" ht="18" customHeight="1" x14ac:dyDescent="0.2">
      <c r="A40" s="149" t="s">
        <v>156</v>
      </c>
      <c r="B40" s="150" t="s">
        <v>170</v>
      </c>
      <c r="C40" s="151" t="s">
        <v>129</v>
      </c>
      <c r="D40" s="152">
        <v>70</v>
      </c>
      <c r="E40" s="153"/>
      <c r="F40" s="154">
        <f t="shared" si="8"/>
        <v>0</v>
      </c>
      <c r="G40" s="155">
        <f t="shared" si="9"/>
        <v>0</v>
      </c>
      <c r="H40" s="156">
        <f t="shared" si="10"/>
        <v>0</v>
      </c>
      <c r="I40" s="151"/>
      <c r="J40" s="14"/>
    </row>
    <row r="41" spans="1:16384" s="13" customFormat="1" ht="15.75" customHeight="1" x14ac:dyDescent="0.4">
      <c r="A41" s="149" t="s">
        <v>157</v>
      </c>
      <c r="B41" s="164" t="s">
        <v>171</v>
      </c>
      <c r="C41" s="151" t="s">
        <v>140</v>
      </c>
      <c r="D41" s="152">
        <v>1</v>
      </c>
      <c r="E41" s="153"/>
      <c r="F41" s="154">
        <f t="shared" si="8"/>
        <v>0</v>
      </c>
      <c r="G41" s="155">
        <f>ROUND(F41*0.9,2)</f>
        <v>0</v>
      </c>
      <c r="H41" s="156">
        <f t="shared" si="10"/>
        <v>0</v>
      </c>
      <c r="I41" s="151"/>
      <c r="J41" s="14"/>
      <c r="K41" s="162"/>
    </row>
    <row r="42" spans="1:16384" s="13" customFormat="1" ht="18" customHeight="1" x14ac:dyDescent="0.2">
      <c r="A42" s="149" t="s">
        <v>158</v>
      </c>
      <c r="B42" s="150" t="s">
        <v>172</v>
      </c>
      <c r="C42" s="151" t="s">
        <v>140</v>
      </c>
      <c r="D42" s="152">
        <v>5</v>
      </c>
      <c r="E42" s="153"/>
      <c r="F42" s="154">
        <f t="shared" si="8"/>
        <v>0</v>
      </c>
      <c r="G42" s="155">
        <f>ROUND(F42*0.9,2)</f>
        <v>0</v>
      </c>
      <c r="H42" s="156">
        <f t="shared" si="10"/>
        <v>0</v>
      </c>
      <c r="I42" s="151"/>
      <c r="J42" s="14"/>
    </row>
    <row r="43" spans="1:16384" ht="20.25" customHeight="1" x14ac:dyDescent="0.2">
      <c r="A43" s="124"/>
      <c r="B43" s="77"/>
      <c r="C43" s="194" t="s">
        <v>31</v>
      </c>
      <c r="D43" s="195"/>
      <c r="E43" s="197"/>
      <c r="F43" s="80">
        <f>ROUND(SUM(F30:F42),2)</f>
        <v>0</v>
      </c>
      <c r="G43" s="80">
        <f t="shared" ref="G43:H43" si="11">ROUND(SUM(G30:G42),2)</f>
        <v>0</v>
      </c>
      <c r="H43" s="80">
        <f t="shared" si="11"/>
        <v>0</v>
      </c>
      <c r="I43" s="126"/>
      <c r="J43" s="2"/>
    </row>
    <row r="44" spans="1:16384" ht="14.25" x14ac:dyDescent="0.2">
      <c r="A44" s="140" t="s">
        <v>17</v>
      </c>
      <c r="B44" s="141" t="s">
        <v>70</v>
      </c>
      <c r="C44" s="142"/>
      <c r="D44" s="143"/>
      <c r="E44" s="144"/>
      <c r="F44" s="145"/>
      <c r="G44" s="146"/>
      <c r="H44" s="147"/>
      <c r="I44" s="148"/>
      <c r="J44" s="140"/>
      <c r="K44" s="141"/>
      <c r="L44" s="142"/>
      <c r="M44" s="143"/>
      <c r="N44" s="144"/>
      <c r="O44" s="145"/>
      <c r="P44" s="146"/>
      <c r="Q44" s="147"/>
      <c r="R44" s="148"/>
      <c r="S44" s="140"/>
      <c r="T44" s="141"/>
      <c r="U44" s="142"/>
      <c r="V44" s="143"/>
      <c r="W44" s="144"/>
      <c r="X44" s="145"/>
      <c r="Y44" s="146"/>
      <c r="Z44" s="147"/>
      <c r="AA44" s="148"/>
      <c r="AB44" s="140"/>
      <c r="AC44" s="141"/>
      <c r="AD44" s="142"/>
      <c r="AE44" s="143"/>
      <c r="AF44" s="144"/>
      <c r="AG44" s="145"/>
      <c r="AH44" s="146"/>
      <c r="AI44" s="147"/>
      <c r="AJ44" s="148"/>
      <c r="AK44" s="140"/>
      <c r="AL44" s="141"/>
      <c r="AM44" s="142"/>
      <c r="AN44" s="143"/>
      <c r="AO44" s="144"/>
      <c r="AP44" s="145"/>
      <c r="AQ44" s="146"/>
      <c r="AR44" s="147"/>
      <c r="AS44" s="148"/>
      <c r="AT44" s="140"/>
      <c r="AU44" s="141"/>
      <c r="AV44" s="142"/>
      <c r="AW44" s="143"/>
      <c r="AX44" s="144"/>
      <c r="AY44" s="145"/>
      <c r="AZ44" s="146"/>
      <c r="BA44" s="147"/>
      <c r="BB44" s="148"/>
      <c r="BC44" s="140"/>
      <c r="BD44" s="141"/>
      <c r="BE44" s="142"/>
      <c r="BF44" s="143"/>
      <c r="BG44" s="144"/>
      <c r="BH44" s="145"/>
      <c r="BI44" s="146"/>
      <c r="BJ44" s="147"/>
      <c r="BK44" s="148"/>
      <c r="BL44" s="140"/>
      <c r="BM44" s="141"/>
      <c r="BN44" s="142"/>
      <c r="BO44" s="143"/>
      <c r="BP44" s="144"/>
      <c r="BQ44" s="145"/>
      <c r="BR44" s="146"/>
      <c r="BS44" s="147"/>
      <c r="BT44" s="148"/>
      <c r="BU44" s="140"/>
      <c r="BV44" s="141"/>
      <c r="BW44" s="142"/>
      <c r="BX44" s="143"/>
      <c r="BY44" s="144"/>
      <c r="BZ44" s="145"/>
      <c r="CA44" s="146"/>
      <c r="CB44" s="147"/>
      <c r="CC44" s="148"/>
      <c r="CD44" s="140"/>
      <c r="CE44" s="141"/>
      <c r="CF44" s="142"/>
      <c r="CG44" s="143"/>
      <c r="CH44" s="144"/>
      <c r="CI44" s="145"/>
      <c r="CJ44" s="146"/>
      <c r="CK44" s="147"/>
      <c r="CL44" s="148"/>
      <c r="CM44" s="140"/>
      <c r="CN44" s="141"/>
      <c r="CO44" s="142"/>
      <c r="CP44" s="143"/>
      <c r="CQ44" s="144"/>
      <c r="CR44" s="145"/>
      <c r="CS44" s="146"/>
      <c r="CT44" s="147"/>
      <c r="CU44" s="148"/>
      <c r="CV44" s="140"/>
      <c r="CW44" s="141"/>
      <c r="CX44" s="142"/>
      <c r="CY44" s="143"/>
      <c r="CZ44" s="144"/>
      <c r="DA44" s="145"/>
      <c r="DB44" s="146"/>
      <c r="DC44" s="147"/>
      <c r="DD44" s="148"/>
      <c r="DE44" s="140"/>
      <c r="DF44" s="141"/>
      <c r="DG44" s="142"/>
      <c r="DH44" s="143"/>
      <c r="DI44" s="144"/>
      <c r="DJ44" s="145"/>
      <c r="DK44" s="146"/>
      <c r="DL44" s="147"/>
      <c r="DM44" s="148"/>
      <c r="DN44" s="140"/>
      <c r="DO44" s="141"/>
      <c r="DP44" s="142"/>
      <c r="DQ44" s="143"/>
      <c r="DR44" s="144"/>
      <c r="DS44" s="145"/>
      <c r="DT44" s="146"/>
      <c r="DU44" s="147"/>
      <c r="DV44" s="148"/>
      <c r="DW44" s="140"/>
      <c r="DX44" s="141"/>
      <c r="DY44" s="142"/>
      <c r="DZ44" s="143"/>
      <c r="EA44" s="144"/>
      <c r="EB44" s="145"/>
      <c r="EC44" s="146"/>
      <c r="ED44" s="147"/>
      <c r="EE44" s="148"/>
      <c r="EF44" s="140"/>
      <c r="EG44" s="141"/>
      <c r="EH44" s="142"/>
      <c r="EI44" s="143"/>
      <c r="EJ44" s="144"/>
      <c r="EK44" s="145"/>
      <c r="EL44" s="146"/>
      <c r="EM44" s="147"/>
      <c r="EN44" s="148"/>
      <c r="EO44" s="140"/>
      <c r="EP44" s="141"/>
      <c r="EQ44" s="142"/>
      <c r="ER44" s="143"/>
      <c r="ES44" s="144"/>
      <c r="ET44" s="145"/>
      <c r="EU44" s="146"/>
      <c r="EV44" s="147"/>
      <c r="EW44" s="148"/>
      <c r="EX44" s="140"/>
      <c r="EY44" s="141"/>
      <c r="EZ44" s="142"/>
      <c r="FA44" s="143"/>
      <c r="FB44" s="144"/>
      <c r="FC44" s="145"/>
      <c r="FD44" s="146"/>
      <c r="FE44" s="147"/>
      <c r="FF44" s="148"/>
      <c r="FG44" s="140"/>
      <c r="FH44" s="141"/>
      <c r="FI44" s="142"/>
      <c r="FJ44" s="143"/>
      <c r="FK44" s="144"/>
      <c r="FL44" s="145"/>
      <c r="FM44" s="146"/>
      <c r="FN44" s="147"/>
      <c r="FO44" s="148"/>
      <c r="FP44" s="140"/>
      <c r="FQ44" s="141"/>
      <c r="FR44" s="142"/>
      <c r="FS44" s="143"/>
      <c r="FT44" s="144"/>
      <c r="FU44" s="145"/>
      <c r="FV44" s="146"/>
      <c r="FW44" s="147"/>
      <c r="FX44" s="148"/>
      <c r="FY44" s="140"/>
      <c r="FZ44" s="141"/>
      <c r="GA44" s="142"/>
      <c r="GB44" s="143"/>
      <c r="GC44" s="144"/>
      <c r="GD44" s="145"/>
      <c r="GE44" s="146"/>
      <c r="GF44" s="147"/>
      <c r="GG44" s="148"/>
      <c r="GH44" s="140"/>
      <c r="GI44" s="141"/>
      <c r="GJ44" s="142"/>
      <c r="GK44" s="143"/>
      <c r="GL44" s="144"/>
      <c r="GM44" s="145"/>
      <c r="GN44" s="146"/>
      <c r="GO44" s="147"/>
      <c r="GP44" s="148"/>
      <c r="GQ44" s="140"/>
      <c r="GR44" s="141"/>
      <c r="GS44" s="142"/>
      <c r="GT44" s="143"/>
      <c r="GU44" s="144"/>
      <c r="GV44" s="145"/>
      <c r="GW44" s="146"/>
      <c r="GX44" s="147"/>
      <c r="GY44" s="148"/>
      <c r="GZ44" s="140"/>
      <c r="HA44" s="141"/>
      <c r="HB44" s="142"/>
      <c r="HC44" s="143"/>
      <c r="HD44" s="144"/>
      <c r="HE44" s="145"/>
      <c r="HF44" s="146"/>
      <c r="HG44" s="147"/>
      <c r="HH44" s="148"/>
      <c r="HI44" s="140"/>
      <c r="HJ44" s="141"/>
      <c r="HK44" s="142"/>
      <c r="HL44" s="143"/>
      <c r="HM44" s="144"/>
      <c r="HN44" s="145"/>
      <c r="HO44" s="146"/>
      <c r="HP44" s="147"/>
      <c r="HQ44" s="148"/>
      <c r="HR44" s="140"/>
      <c r="HS44" s="141"/>
      <c r="HT44" s="142"/>
      <c r="HU44" s="143"/>
      <c r="HV44" s="144"/>
      <c r="HW44" s="145"/>
      <c r="HX44" s="146"/>
      <c r="HY44" s="147"/>
      <c r="HZ44" s="148"/>
      <c r="IA44" s="140"/>
      <c r="IB44" s="141"/>
      <c r="IC44" s="142"/>
      <c r="ID44" s="143"/>
      <c r="IE44" s="144"/>
      <c r="IF44" s="145"/>
      <c r="IG44" s="146"/>
      <c r="IH44" s="147"/>
      <c r="II44" s="148"/>
      <c r="IJ44" s="140"/>
      <c r="IK44" s="141"/>
      <c r="IL44" s="142"/>
      <c r="IM44" s="143"/>
      <c r="IN44" s="144"/>
      <c r="IO44" s="145"/>
      <c r="IP44" s="146"/>
      <c r="IQ44" s="147"/>
      <c r="IR44" s="148"/>
      <c r="IS44" s="140"/>
      <c r="IT44" s="141"/>
      <c r="IU44" s="142"/>
      <c r="IV44" s="143"/>
      <c r="IW44" s="144"/>
      <c r="IX44" s="145"/>
      <c r="IY44" s="146"/>
      <c r="IZ44" s="147"/>
      <c r="JA44" s="148"/>
      <c r="JB44" s="140"/>
      <c r="JC44" s="141"/>
      <c r="JD44" s="142"/>
      <c r="JE44" s="143"/>
      <c r="JF44" s="144"/>
      <c r="JG44" s="145"/>
      <c r="JH44" s="146"/>
      <c r="JI44" s="147"/>
      <c r="JJ44" s="148"/>
      <c r="JK44" s="140"/>
      <c r="JL44" s="141"/>
      <c r="JM44" s="142"/>
      <c r="JN44" s="143"/>
      <c r="JO44" s="144"/>
      <c r="JP44" s="145"/>
      <c r="JQ44" s="146"/>
      <c r="JR44" s="147"/>
      <c r="JS44" s="148"/>
      <c r="JT44" s="140"/>
      <c r="JU44" s="141"/>
      <c r="JV44" s="142"/>
      <c r="JW44" s="143"/>
      <c r="JX44" s="144"/>
      <c r="JY44" s="145"/>
      <c r="JZ44" s="146"/>
      <c r="KA44" s="147"/>
      <c r="KB44" s="148"/>
      <c r="KC44" s="140"/>
      <c r="KD44" s="141"/>
      <c r="KE44" s="142"/>
      <c r="KF44" s="143"/>
      <c r="KG44" s="144"/>
      <c r="KH44" s="145"/>
      <c r="KI44" s="146"/>
      <c r="KJ44" s="147"/>
      <c r="KK44" s="148"/>
      <c r="KL44" s="140"/>
      <c r="KM44" s="141"/>
      <c r="KN44" s="142"/>
      <c r="KO44" s="143"/>
      <c r="KP44" s="144"/>
      <c r="KQ44" s="145"/>
      <c r="KR44" s="146"/>
      <c r="KS44" s="147"/>
      <c r="KT44" s="148"/>
      <c r="KU44" s="140"/>
      <c r="KV44" s="141"/>
      <c r="KW44" s="142"/>
      <c r="KX44" s="143"/>
      <c r="KY44" s="144"/>
      <c r="KZ44" s="145"/>
      <c r="LA44" s="146"/>
      <c r="LB44" s="147"/>
      <c r="LC44" s="148"/>
      <c r="LD44" s="140"/>
      <c r="LE44" s="141"/>
      <c r="LF44" s="142"/>
      <c r="LG44" s="143"/>
      <c r="LH44" s="144"/>
      <c r="LI44" s="145"/>
      <c r="LJ44" s="146"/>
      <c r="LK44" s="147"/>
      <c r="LL44" s="148"/>
      <c r="LM44" s="140"/>
      <c r="LN44" s="141"/>
      <c r="LO44" s="142"/>
      <c r="LP44" s="143"/>
      <c r="LQ44" s="144"/>
      <c r="LR44" s="145"/>
      <c r="LS44" s="146"/>
      <c r="LT44" s="147"/>
      <c r="LU44" s="148"/>
      <c r="LV44" s="140"/>
      <c r="LW44" s="141"/>
      <c r="LX44" s="142"/>
      <c r="LY44" s="143"/>
      <c r="LZ44" s="144"/>
      <c r="MA44" s="145"/>
      <c r="MB44" s="146"/>
      <c r="MC44" s="147"/>
      <c r="MD44" s="148"/>
      <c r="ME44" s="140"/>
      <c r="MF44" s="141"/>
      <c r="MG44" s="142"/>
      <c r="MH44" s="143"/>
      <c r="MI44" s="144"/>
      <c r="MJ44" s="145"/>
      <c r="MK44" s="146"/>
      <c r="ML44" s="147"/>
      <c r="MM44" s="148"/>
      <c r="MN44" s="140"/>
      <c r="MO44" s="141"/>
      <c r="MP44" s="142"/>
      <c r="MQ44" s="143"/>
      <c r="MR44" s="144"/>
      <c r="MS44" s="145"/>
      <c r="MT44" s="146"/>
      <c r="MU44" s="147"/>
      <c r="MV44" s="148"/>
      <c r="MW44" s="140"/>
      <c r="MX44" s="141"/>
      <c r="MY44" s="142"/>
      <c r="MZ44" s="143"/>
      <c r="NA44" s="144"/>
      <c r="NB44" s="145"/>
      <c r="NC44" s="146"/>
      <c r="ND44" s="147"/>
      <c r="NE44" s="148"/>
      <c r="NF44" s="140"/>
      <c r="NG44" s="141"/>
      <c r="NH44" s="142"/>
      <c r="NI44" s="143"/>
      <c r="NJ44" s="144"/>
      <c r="NK44" s="145"/>
      <c r="NL44" s="146"/>
      <c r="NM44" s="147"/>
      <c r="NN44" s="148"/>
      <c r="NO44" s="140"/>
      <c r="NP44" s="141"/>
      <c r="NQ44" s="142"/>
      <c r="NR44" s="143"/>
      <c r="NS44" s="144"/>
      <c r="NT44" s="145"/>
      <c r="NU44" s="146"/>
      <c r="NV44" s="147"/>
      <c r="NW44" s="148"/>
      <c r="NX44" s="140"/>
      <c r="NY44" s="141"/>
      <c r="NZ44" s="142"/>
      <c r="OA44" s="143"/>
      <c r="OB44" s="144"/>
      <c r="OC44" s="145"/>
      <c r="OD44" s="146"/>
      <c r="OE44" s="147"/>
      <c r="OF44" s="148"/>
      <c r="OG44" s="140"/>
      <c r="OH44" s="141"/>
      <c r="OI44" s="142"/>
      <c r="OJ44" s="143"/>
      <c r="OK44" s="144"/>
      <c r="OL44" s="145"/>
      <c r="OM44" s="146"/>
      <c r="ON44" s="147"/>
      <c r="OO44" s="148"/>
      <c r="OP44" s="140"/>
      <c r="OQ44" s="141"/>
      <c r="OR44" s="142"/>
      <c r="OS44" s="143"/>
      <c r="OT44" s="144"/>
      <c r="OU44" s="145"/>
      <c r="OV44" s="146"/>
      <c r="OW44" s="147"/>
      <c r="OX44" s="148"/>
      <c r="OY44" s="140"/>
      <c r="OZ44" s="141"/>
      <c r="PA44" s="142"/>
      <c r="PB44" s="143"/>
      <c r="PC44" s="144"/>
      <c r="PD44" s="145"/>
      <c r="PE44" s="146"/>
      <c r="PF44" s="147"/>
      <c r="PG44" s="148"/>
      <c r="PH44" s="140"/>
      <c r="PI44" s="141"/>
      <c r="PJ44" s="142"/>
      <c r="PK44" s="143"/>
      <c r="PL44" s="144"/>
      <c r="PM44" s="145"/>
      <c r="PN44" s="146"/>
      <c r="PO44" s="147"/>
      <c r="PP44" s="148"/>
      <c r="PQ44" s="140"/>
      <c r="PR44" s="141"/>
      <c r="PS44" s="142"/>
      <c r="PT44" s="143"/>
      <c r="PU44" s="144"/>
      <c r="PV44" s="145"/>
      <c r="PW44" s="146"/>
      <c r="PX44" s="147"/>
      <c r="PY44" s="148"/>
      <c r="PZ44" s="140"/>
      <c r="QA44" s="141"/>
      <c r="QB44" s="142"/>
      <c r="QC44" s="143"/>
      <c r="QD44" s="144"/>
      <c r="QE44" s="145"/>
      <c r="QF44" s="146"/>
      <c r="QG44" s="147"/>
      <c r="QH44" s="148"/>
      <c r="QI44" s="140"/>
      <c r="QJ44" s="141"/>
      <c r="QK44" s="142"/>
      <c r="QL44" s="143"/>
      <c r="QM44" s="144"/>
      <c r="QN44" s="145"/>
      <c r="QO44" s="146"/>
      <c r="QP44" s="147"/>
      <c r="QQ44" s="148"/>
      <c r="QR44" s="140"/>
      <c r="QS44" s="141"/>
      <c r="QT44" s="142"/>
      <c r="QU44" s="143"/>
      <c r="QV44" s="144"/>
      <c r="QW44" s="145"/>
      <c r="QX44" s="146"/>
      <c r="QY44" s="147"/>
      <c r="QZ44" s="148"/>
      <c r="RA44" s="140"/>
      <c r="RB44" s="141"/>
      <c r="RC44" s="142"/>
      <c r="RD44" s="143"/>
      <c r="RE44" s="144"/>
      <c r="RF44" s="145"/>
      <c r="RG44" s="146"/>
      <c r="RH44" s="147"/>
      <c r="RI44" s="148"/>
      <c r="RJ44" s="140"/>
      <c r="RK44" s="141"/>
      <c r="RL44" s="142"/>
      <c r="RM44" s="143"/>
      <c r="RN44" s="144"/>
      <c r="RO44" s="145"/>
      <c r="RP44" s="146"/>
      <c r="RQ44" s="147"/>
      <c r="RR44" s="148"/>
      <c r="RS44" s="140"/>
      <c r="RT44" s="141"/>
      <c r="RU44" s="142"/>
      <c r="RV44" s="143"/>
      <c r="RW44" s="144"/>
      <c r="RX44" s="145"/>
      <c r="RY44" s="146"/>
      <c r="RZ44" s="147"/>
      <c r="SA44" s="148"/>
      <c r="SB44" s="140"/>
      <c r="SC44" s="141"/>
      <c r="SD44" s="142"/>
      <c r="SE44" s="143"/>
      <c r="SF44" s="144"/>
      <c r="SG44" s="145"/>
      <c r="SH44" s="146"/>
      <c r="SI44" s="147"/>
      <c r="SJ44" s="148"/>
      <c r="SK44" s="140"/>
      <c r="SL44" s="141"/>
      <c r="SM44" s="142"/>
      <c r="SN44" s="143"/>
      <c r="SO44" s="144"/>
      <c r="SP44" s="145"/>
      <c r="SQ44" s="146"/>
      <c r="SR44" s="147"/>
      <c r="SS44" s="148"/>
      <c r="ST44" s="140"/>
      <c r="SU44" s="141"/>
      <c r="SV44" s="142"/>
      <c r="SW44" s="143"/>
      <c r="SX44" s="144"/>
      <c r="SY44" s="145"/>
      <c r="SZ44" s="146"/>
      <c r="TA44" s="147"/>
      <c r="TB44" s="148"/>
      <c r="TC44" s="140"/>
      <c r="TD44" s="141"/>
      <c r="TE44" s="142"/>
      <c r="TF44" s="143"/>
      <c r="TG44" s="144"/>
      <c r="TH44" s="145"/>
      <c r="TI44" s="146"/>
      <c r="TJ44" s="147"/>
      <c r="TK44" s="148"/>
      <c r="TL44" s="140"/>
      <c r="TM44" s="141"/>
      <c r="TN44" s="142"/>
      <c r="TO44" s="143"/>
      <c r="TP44" s="144"/>
      <c r="TQ44" s="145"/>
      <c r="TR44" s="146"/>
      <c r="TS44" s="147"/>
      <c r="TT44" s="148"/>
      <c r="TU44" s="140"/>
      <c r="TV44" s="141"/>
      <c r="TW44" s="142"/>
      <c r="TX44" s="143"/>
      <c r="TY44" s="144"/>
      <c r="TZ44" s="145"/>
      <c r="UA44" s="146"/>
      <c r="UB44" s="147"/>
      <c r="UC44" s="148"/>
      <c r="UD44" s="140"/>
      <c r="UE44" s="141"/>
      <c r="UF44" s="142"/>
      <c r="UG44" s="143"/>
      <c r="UH44" s="144"/>
      <c r="UI44" s="145"/>
      <c r="UJ44" s="146"/>
      <c r="UK44" s="147"/>
      <c r="UL44" s="148"/>
      <c r="UM44" s="140"/>
      <c r="UN44" s="141"/>
      <c r="UO44" s="142"/>
      <c r="UP44" s="143"/>
      <c r="UQ44" s="144"/>
      <c r="UR44" s="145"/>
      <c r="US44" s="146"/>
      <c r="UT44" s="147"/>
      <c r="UU44" s="148"/>
      <c r="UV44" s="140"/>
      <c r="UW44" s="141"/>
      <c r="UX44" s="142"/>
      <c r="UY44" s="143"/>
      <c r="UZ44" s="144"/>
      <c r="VA44" s="145"/>
      <c r="VB44" s="146"/>
      <c r="VC44" s="147"/>
      <c r="VD44" s="148"/>
      <c r="VE44" s="140"/>
      <c r="VF44" s="141"/>
      <c r="VG44" s="142"/>
      <c r="VH44" s="143"/>
      <c r="VI44" s="144"/>
      <c r="VJ44" s="145"/>
      <c r="VK44" s="146"/>
      <c r="VL44" s="147"/>
      <c r="VM44" s="148"/>
      <c r="VN44" s="140"/>
      <c r="VO44" s="141"/>
      <c r="VP44" s="142"/>
      <c r="VQ44" s="143"/>
      <c r="VR44" s="144"/>
      <c r="VS44" s="145"/>
      <c r="VT44" s="146"/>
      <c r="VU44" s="147"/>
      <c r="VV44" s="148"/>
      <c r="VW44" s="140"/>
      <c r="VX44" s="141"/>
      <c r="VY44" s="142"/>
      <c r="VZ44" s="143"/>
      <c r="WA44" s="144"/>
      <c r="WB44" s="145"/>
      <c r="WC44" s="146"/>
      <c r="WD44" s="147"/>
      <c r="WE44" s="148"/>
      <c r="WF44" s="140"/>
      <c r="WG44" s="141"/>
      <c r="WH44" s="142"/>
      <c r="WI44" s="143"/>
      <c r="WJ44" s="144"/>
      <c r="WK44" s="145"/>
      <c r="WL44" s="146"/>
      <c r="WM44" s="147"/>
      <c r="WN44" s="148"/>
      <c r="WO44" s="140"/>
      <c r="WP44" s="141"/>
      <c r="WQ44" s="142"/>
      <c r="WR44" s="143"/>
      <c r="WS44" s="144"/>
      <c r="WT44" s="145"/>
      <c r="WU44" s="146"/>
      <c r="WV44" s="147"/>
      <c r="WW44" s="148"/>
      <c r="WX44" s="140"/>
      <c r="WY44" s="141"/>
      <c r="WZ44" s="142"/>
      <c r="XA44" s="143"/>
      <c r="XB44" s="144"/>
      <c r="XC44" s="145"/>
      <c r="XD44" s="146"/>
      <c r="XE44" s="147"/>
      <c r="XF44" s="148"/>
      <c r="XG44" s="140"/>
      <c r="XH44" s="141"/>
      <c r="XI44" s="142"/>
      <c r="XJ44" s="143"/>
      <c r="XK44" s="144"/>
      <c r="XL44" s="145"/>
      <c r="XM44" s="146"/>
      <c r="XN44" s="147"/>
      <c r="XO44" s="148"/>
      <c r="XP44" s="140"/>
      <c r="XQ44" s="141"/>
      <c r="XR44" s="142"/>
      <c r="XS44" s="143"/>
      <c r="XT44" s="144"/>
      <c r="XU44" s="145"/>
      <c r="XV44" s="146"/>
      <c r="XW44" s="147"/>
      <c r="XX44" s="148"/>
      <c r="XY44" s="140"/>
      <c r="XZ44" s="141"/>
      <c r="YA44" s="142"/>
      <c r="YB44" s="143"/>
      <c r="YC44" s="144"/>
      <c r="YD44" s="145"/>
      <c r="YE44" s="146"/>
      <c r="YF44" s="147"/>
      <c r="YG44" s="148"/>
      <c r="YH44" s="140"/>
      <c r="YI44" s="141"/>
      <c r="YJ44" s="142"/>
      <c r="YK44" s="143"/>
      <c r="YL44" s="144"/>
      <c r="YM44" s="145"/>
      <c r="YN44" s="146"/>
      <c r="YO44" s="147"/>
      <c r="YP44" s="148"/>
      <c r="YQ44" s="140"/>
      <c r="YR44" s="141"/>
      <c r="YS44" s="142"/>
      <c r="YT44" s="143"/>
      <c r="YU44" s="144"/>
      <c r="YV44" s="145"/>
      <c r="YW44" s="146"/>
      <c r="YX44" s="147"/>
      <c r="YY44" s="148"/>
      <c r="YZ44" s="140"/>
      <c r="ZA44" s="141"/>
      <c r="ZB44" s="142"/>
      <c r="ZC44" s="143"/>
      <c r="ZD44" s="144"/>
      <c r="ZE44" s="145"/>
      <c r="ZF44" s="146"/>
      <c r="ZG44" s="147"/>
      <c r="ZH44" s="148"/>
      <c r="ZI44" s="140"/>
      <c r="ZJ44" s="141"/>
      <c r="ZK44" s="142"/>
      <c r="ZL44" s="143"/>
      <c r="ZM44" s="144"/>
      <c r="ZN44" s="145"/>
      <c r="ZO44" s="146"/>
      <c r="ZP44" s="147"/>
      <c r="ZQ44" s="148"/>
      <c r="ZR44" s="140"/>
      <c r="ZS44" s="141"/>
      <c r="ZT44" s="142"/>
      <c r="ZU44" s="143"/>
      <c r="ZV44" s="144"/>
      <c r="ZW44" s="145"/>
      <c r="ZX44" s="146"/>
      <c r="ZY44" s="147"/>
      <c r="ZZ44" s="148"/>
      <c r="AAA44" s="140"/>
      <c r="AAB44" s="141"/>
      <c r="AAC44" s="142"/>
      <c r="AAD44" s="143"/>
      <c r="AAE44" s="144"/>
      <c r="AAF44" s="145"/>
      <c r="AAG44" s="146"/>
      <c r="AAH44" s="147"/>
      <c r="AAI44" s="148"/>
      <c r="AAJ44" s="140"/>
      <c r="AAK44" s="141"/>
      <c r="AAL44" s="142"/>
      <c r="AAM44" s="143"/>
      <c r="AAN44" s="144"/>
      <c r="AAO44" s="145"/>
      <c r="AAP44" s="146"/>
      <c r="AAQ44" s="147"/>
      <c r="AAR44" s="148"/>
      <c r="AAS44" s="140"/>
      <c r="AAT44" s="141"/>
      <c r="AAU44" s="142"/>
      <c r="AAV44" s="143"/>
      <c r="AAW44" s="144"/>
      <c r="AAX44" s="145"/>
      <c r="AAY44" s="146"/>
      <c r="AAZ44" s="147"/>
      <c r="ABA44" s="148"/>
      <c r="ABB44" s="140"/>
      <c r="ABC44" s="141"/>
      <c r="ABD44" s="142"/>
      <c r="ABE44" s="143"/>
      <c r="ABF44" s="144"/>
      <c r="ABG44" s="145"/>
      <c r="ABH44" s="146"/>
      <c r="ABI44" s="147"/>
      <c r="ABJ44" s="148"/>
      <c r="ABK44" s="140"/>
      <c r="ABL44" s="141"/>
      <c r="ABM44" s="142"/>
      <c r="ABN44" s="143"/>
      <c r="ABO44" s="144"/>
      <c r="ABP44" s="145"/>
      <c r="ABQ44" s="146"/>
      <c r="ABR44" s="147"/>
      <c r="ABS44" s="148"/>
      <c r="ABT44" s="140"/>
      <c r="ABU44" s="141"/>
      <c r="ABV44" s="142"/>
      <c r="ABW44" s="143"/>
      <c r="ABX44" s="144"/>
      <c r="ABY44" s="145"/>
      <c r="ABZ44" s="146"/>
      <c r="ACA44" s="147"/>
      <c r="ACB44" s="148"/>
      <c r="ACC44" s="140"/>
      <c r="ACD44" s="141"/>
      <c r="ACE44" s="142"/>
      <c r="ACF44" s="143"/>
      <c r="ACG44" s="144"/>
      <c r="ACH44" s="145"/>
      <c r="ACI44" s="146"/>
      <c r="ACJ44" s="147"/>
      <c r="ACK44" s="148"/>
      <c r="ACL44" s="140"/>
      <c r="ACM44" s="141"/>
      <c r="ACN44" s="142"/>
      <c r="ACO44" s="143"/>
      <c r="ACP44" s="144"/>
      <c r="ACQ44" s="145"/>
      <c r="ACR44" s="146"/>
      <c r="ACS44" s="147"/>
      <c r="ACT44" s="148"/>
      <c r="ACU44" s="140"/>
      <c r="ACV44" s="141"/>
      <c r="ACW44" s="142"/>
      <c r="ACX44" s="143"/>
      <c r="ACY44" s="144"/>
      <c r="ACZ44" s="145"/>
      <c r="ADA44" s="146"/>
      <c r="ADB44" s="147"/>
      <c r="ADC44" s="148"/>
      <c r="ADD44" s="140"/>
      <c r="ADE44" s="141"/>
      <c r="ADF44" s="142"/>
      <c r="ADG44" s="143"/>
      <c r="ADH44" s="144"/>
      <c r="ADI44" s="145"/>
      <c r="ADJ44" s="146"/>
      <c r="ADK44" s="147"/>
      <c r="ADL44" s="148"/>
      <c r="ADM44" s="140"/>
      <c r="ADN44" s="141"/>
      <c r="ADO44" s="142"/>
      <c r="ADP44" s="143"/>
      <c r="ADQ44" s="144"/>
      <c r="ADR44" s="145"/>
      <c r="ADS44" s="146"/>
      <c r="ADT44" s="147"/>
      <c r="ADU44" s="148"/>
      <c r="ADV44" s="140"/>
      <c r="ADW44" s="141"/>
      <c r="ADX44" s="142"/>
      <c r="ADY44" s="143"/>
      <c r="ADZ44" s="144"/>
      <c r="AEA44" s="145"/>
      <c r="AEB44" s="146"/>
      <c r="AEC44" s="147"/>
      <c r="AED44" s="148"/>
      <c r="AEE44" s="140"/>
      <c r="AEF44" s="141"/>
      <c r="AEG44" s="142"/>
      <c r="AEH44" s="143"/>
      <c r="AEI44" s="144"/>
      <c r="AEJ44" s="145"/>
      <c r="AEK44" s="146"/>
      <c r="AEL44" s="147"/>
      <c r="AEM44" s="148"/>
      <c r="AEN44" s="140"/>
      <c r="AEO44" s="141"/>
      <c r="AEP44" s="142"/>
      <c r="AEQ44" s="143"/>
      <c r="AER44" s="144"/>
      <c r="AES44" s="145"/>
      <c r="AET44" s="146"/>
      <c r="AEU44" s="147"/>
      <c r="AEV44" s="148"/>
      <c r="AEW44" s="140"/>
      <c r="AEX44" s="141"/>
      <c r="AEY44" s="142"/>
      <c r="AEZ44" s="143"/>
      <c r="AFA44" s="144"/>
      <c r="AFB44" s="145"/>
      <c r="AFC44" s="146"/>
      <c r="AFD44" s="147"/>
      <c r="AFE44" s="148"/>
      <c r="AFF44" s="140"/>
      <c r="AFG44" s="141"/>
      <c r="AFH44" s="142"/>
      <c r="AFI44" s="143"/>
      <c r="AFJ44" s="144"/>
      <c r="AFK44" s="145"/>
      <c r="AFL44" s="146"/>
      <c r="AFM44" s="147"/>
      <c r="AFN44" s="148"/>
      <c r="AFO44" s="140"/>
      <c r="AFP44" s="141"/>
      <c r="AFQ44" s="142"/>
      <c r="AFR44" s="143"/>
      <c r="AFS44" s="144"/>
      <c r="AFT44" s="145"/>
      <c r="AFU44" s="146"/>
      <c r="AFV44" s="147"/>
      <c r="AFW44" s="148"/>
      <c r="AFX44" s="140"/>
      <c r="AFY44" s="141"/>
      <c r="AFZ44" s="142"/>
      <c r="AGA44" s="143"/>
      <c r="AGB44" s="144"/>
      <c r="AGC44" s="145"/>
      <c r="AGD44" s="146"/>
      <c r="AGE44" s="147"/>
      <c r="AGF44" s="148"/>
      <c r="AGG44" s="140"/>
      <c r="AGH44" s="141"/>
      <c r="AGI44" s="142"/>
      <c r="AGJ44" s="143"/>
      <c r="AGK44" s="144"/>
      <c r="AGL44" s="145"/>
      <c r="AGM44" s="146"/>
      <c r="AGN44" s="147"/>
      <c r="AGO44" s="148"/>
      <c r="AGP44" s="140"/>
      <c r="AGQ44" s="141"/>
      <c r="AGR44" s="142"/>
      <c r="AGS44" s="143"/>
      <c r="AGT44" s="144"/>
      <c r="AGU44" s="145"/>
      <c r="AGV44" s="146"/>
      <c r="AGW44" s="147"/>
      <c r="AGX44" s="148"/>
      <c r="AGY44" s="140"/>
      <c r="AGZ44" s="141"/>
      <c r="AHA44" s="142"/>
      <c r="AHB44" s="143"/>
      <c r="AHC44" s="144"/>
      <c r="AHD44" s="145"/>
      <c r="AHE44" s="146"/>
      <c r="AHF44" s="147"/>
      <c r="AHG44" s="148"/>
      <c r="AHH44" s="140"/>
      <c r="AHI44" s="141"/>
      <c r="AHJ44" s="142"/>
      <c r="AHK44" s="143"/>
      <c r="AHL44" s="144"/>
      <c r="AHM44" s="145"/>
      <c r="AHN44" s="146"/>
      <c r="AHO44" s="147"/>
      <c r="AHP44" s="148"/>
      <c r="AHQ44" s="140"/>
      <c r="AHR44" s="141"/>
      <c r="AHS44" s="142"/>
      <c r="AHT44" s="143"/>
      <c r="AHU44" s="144"/>
      <c r="AHV44" s="145"/>
      <c r="AHW44" s="146"/>
      <c r="AHX44" s="147"/>
      <c r="AHY44" s="148"/>
      <c r="AHZ44" s="140"/>
      <c r="AIA44" s="141"/>
      <c r="AIB44" s="142"/>
      <c r="AIC44" s="143"/>
      <c r="AID44" s="144"/>
      <c r="AIE44" s="145"/>
      <c r="AIF44" s="146"/>
      <c r="AIG44" s="147"/>
      <c r="AIH44" s="148"/>
      <c r="AII44" s="140"/>
      <c r="AIJ44" s="141"/>
      <c r="AIK44" s="142"/>
      <c r="AIL44" s="143"/>
      <c r="AIM44" s="144"/>
      <c r="AIN44" s="145"/>
      <c r="AIO44" s="146"/>
      <c r="AIP44" s="147"/>
      <c r="AIQ44" s="148"/>
      <c r="AIR44" s="140"/>
      <c r="AIS44" s="141"/>
      <c r="AIT44" s="142"/>
      <c r="AIU44" s="143"/>
      <c r="AIV44" s="144"/>
      <c r="AIW44" s="145"/>
      <c r="AIX44" s="146"/>
      <c r="AIY44" s="147"/>
      <c r="AIZ44" s="148"/>
      <c r="AJA44" s="140"/>
      <c r="AJB44" s="141"/>
      <c r="AJC44" s="142"/>
      <c r="AJD44" s="143"/>
      <c r="AJE44" s="144"/>
      <c r="AJF44" s="145"/>
      <c r="AJG44" s="146"/>
      <c r="AJH44" s="147"/>
      <c r="AJI44" s="148"/>
      <c r="AJJ44" s="140"/>
      <c r="AJK44" s="141"/>
      <c r="AJL44" s="142"/>
      <c r="AJM44" s="143"/>
      <c r="AJN44" s="144"/>
      <c r="AJO44" s="145"/>
      <c r="AJP44" s="146"/>
      <c r="AJQ44" s="147"/>
      <c r="AJR44" s="148"/>
      <c r="AJS44" s="140"/>
      <c r="AJT44" s="141"/>
      <c r="AJU44" s="142"/>
      <c r="AJV44" s="143"/>
      <c r="AJW44" s="144"/>
      <c r="AJX44" s="145"/>
      <c r="AJY44" s="146"/>
      <c r="AJZ44" s="147"/>
      <c r="AKA44" s="148"/>
      <c r="AKB44" s="140"/>
      <c r="AKC44" s="141"/>
      <c r="AKD44" s="142"/>
      <c r="AKE44" s="143"/>
      <c r="AKF44" s="144"/>
      <c r="AKG44" s="145"/>
      <c r="AKH44" s="146"/>
      <c r="AKI44" s="147"/>
      <c r="AKJ44" s="148"/>
      <c r="AKK44" s="140"/>
      <c r="AKL44" s="141"/>
      <c r="AKM44" s="142"/>
      <c r="AKN44" s="143"/>
      <c r="AKO44" s="144"/>
      <c r="AKP44" s="145"/>
      <c r="AKQ44" s="146"/>
      <c r="AKR44" s="147"/>
      <c r="AKS44" s="148"/>
      <c r="AKT44" s="140"/>
      <c r="AKU44" s="141"/>
      <c r="AKV44" s="142"/>
      <c r="AKW44" s="143"/>
      <c r="AKX44" s="144"/>
      <c r="AKY44" s="145"/>
      <c r="AKZ44" s="146"/>
      <c r="ALA44" s="147"/>
      <c r="ALB44" s="148"/>
      <c r="ALC44" s="140"/>
      <c r="ALD44" s="141"/>
      <c r="ALE44" s="142"/>
      <c r="ALF44" s="143"/>
      <c r="ALG44" s="144"/>
      <c r="ALH44" s="145"/>
      <c r="ALI44" s="146"/>
      <c r="ALJ44" s="147"/>
      <c r="ALK44" s="148"/>
      <c r="ALL44" s="140"/>
      <c r="ALM44" s="141"/>
      <c r="ALN44" s="142"/>
      <c r="ALO44" s="143"/>
      <c r="ALP44" s="144"/>
      <c r="ALQ44" s="145"/>
      <c r="ALR44" s="146"/>
      <c r="ALS44" s="147"/>
      <c r="ALT44" s="148"/>
      <c r="ALU44" s="140"/>
      <c r="ALV44" s="141"/>
      <c r="ALW44" s="142"/>
      <c r="ALX44" s="143"/>
      <c r="ALY44" s="144"/>
      <c r="ALZ44" s="145"/>
      <c r="AMA44" s="146"/>
      <c r="AMB44" s="147"/>
      <c r="AMC44" s="148"/>
      <c r="AMD44" s="140"/>
      <c r="AME44" s="141"/>
      <c r="AMF44" s="142"/>
      <c r="AMG44" s="143"/>
      <c r="AMH44" s="144"/>
      <c r="AMI44" s="145"/>
      <c r="AMJ44" s="146"/>
      <c r="AMK44" s="147"/>
      <c r="AML44" s="148"/>
      <c r="AMM44" s="140"/>
      <c r="AMN44" s="141"/>
      <c r="AMO44" s="142"/>
      <c r="AMP44" s="143"/>
      <c r="AMQ44" s="144"/>
      <c r="AMR44" s="145"/>
      <c r="AMS44" s="146"/>
      <c r="AMT44" s="147"/>
      <c r="AMU44" s="148"/>
      <c r="AMV44" s="140"/>
      <c r="AMW44" s="141"/>
      <c r="AMX44" s="142"/>
      <c r="AMY44" s="143"/>
      <c r="AMZ44" s="144"/>
      <c r="ANA44" s="145"/>
      <c r="ANB44" s="146"/>
      <c r="ANC44" s="147"/>
      <c r="AND44" s="148"/>
      <c r="ANE44" s="140"/>
      <c r="ANF44" s="141"/>
      <c r="ANG44" s="142"/>
      <c r="ANH44" s="143"/>
      <c r="ANI44" s="144"/>
      <c r="ANJ44" s="145"/>
      <c r="ANK44" s="146"/>
      <c r="ANL44" s="147"/>
      <c r="ANM44" s="148"/>
      <c r="ANN44" s="140"/>
      <c r="ANO44" s="141"/>
      <c r="ANP44" s="142"/>
      <c r="ANQ44" s="143"/>
      <c r="ANR44" s="144"/>
      <c r="ANS44" s="145"/>
      <c r="ANT44" s="146"/>
      <c r="ANU44" s="147"/>
      <c r="ANV44" s="148"/>
      <c r="ANW44" s="140"/>
      <c r="ANX44" s="141"/>
      <c r="ANY44" s="142"/>
      <c r="ANZ44" s="143"/>
      <c r="AOA44" s="144"/>
      <c r="AOB44" s="145"/>
      <c r="AOC44" s="146"/>
      <c r="AOD44" s="147"/>
      <c r="AOE44" s="148"/>
      <c r="AOF44" s="140"/>
      <c r="AOG44" s="141"/>
      <c r="AOH44" s="142"/>
      <c r="AOI44" s="143"/>
      <c r="AOJ44" s="144"/>
      <c r="AOK44" s="145"/>
      <c r="AOL44" s="146"/>
      <c r="AOM44" s="147"/>
      <c r="AON44" s="148"/>
      <c r="AOO44" s="140"/>
      <c r="AOP44" s="141"/>
      <c r="AOQ44" s="142"/>
      <c r="AOR44" s="143"/>
      <c r="AOS44" s="144"/>
      <c r="AOT44" s="145"/>
      <c r="AOU44" s="146"/>
      <c r="AOV44" s="147"/>
      <c r="AOW44" s="148"/>
      <c r="AOX44" s="140"/>
      <c r="AOY44" s="141"/>
      <c r="AOZ44" s="142"/>
      <c r="APA44" s="143"/>
      <c r="APB44" s="144"/>
      <c r="APC44" s="145"/>
      <c r="APD44" s="146"/>
      <c r="APE44" s="147"/>
      <c r="APF44" s="148"/>
      <c r="APG44" s="140"/>
      <c r="APH44" s="141"/>
      <c r="API44" s="142"/>
      <c r="APJ44" s="143"/>
      <c r="APK44" s="144"/>
      <c r="APL44" s="145"/>
      <c r="APM44" s="146"/>
      <c r="APN44" s="147"/>
      <c r="APO44" s="148"/>
      <c r="APP44" s="140"/>
      <c r="APQ44" s="141"/>
      <c r="APR44" s="142"/>
      <c r="APS44" s="143"/>
      <c r="APT44" s="144"/>
      <c r="APU44" s="145"/>
      <c r="APV44" s="146"/>
      <c r="APW44" s="147"/>
      <c r="APX44" s="148"/>
      <c r="APY44" s="140"/>
      <c r="APZ44" s="141"/>
      <c r="AQA44" s="142"/>
      <c r="AQB44" s="143"/>
      <c r="AQC44" s="144"/>
      <c r="AQD44" s="145"/>
      <c r="AQE44" s="146"/>
      <c r="AQF44" s="147"/>
      <c r="AQG44" s="148"/>
      <c r="AQH44" s="140"/>
      <c r="AQI44" s="141"/>
      <c r="AQJ44" s="142"/>
      <c r="AQK44" s="143"/>
      <c r="AQL44" s="144"/>
      <c r="AQM44" s="145"/>
      <c r="AQN44" s="146"/>
      <c r="AQO44" s="147"/>
      <c r="AQP44" s="148"/>
      <c r="AQQ44" s="140"/>
      <c r="AQR44" s="141"/>
      <c r="AQS44" s="142"/>
      <c r="AQT44" s="143"/>
      <c r="AQU44" s="144"/>
      <c r="AQV44" s="145"/>
      <c r="AQW44" s="146"/>
      <c r="AQX44" s="147"/>
      <c r="AQY44" s="148"/>
      <c r="AQZ44" s="140"/>
      <c r="ARA44" s="141"/>
      <c r="ARB44" s="142"/>
      <c r="ARC44" s="143"/>
      <c r="ARD44" s="144"/>
      <c r="ARE44" s="145"/>
      <c r="ARF44" s="146"/>
      <c r="ARG44" s="147"/>
      <c r="ARH44" s="148"/>
      <c r="ARI44" s="140"/>
      <c r="ARJ44" s="141"/>
      <c r="ARK44" s="142"/>
      <c r="ARL44" s="143"/>
      <c r="ARM44" s="144"/>
      <c r="ARN44" s="145"/>
      <c r="ARO44" s="146"/>
      <c r="ARP44" s="147"/>
      <c r="ARQ44" s="148"/>
      <c r="ARR44" s="140"/>
      <c r="ARS44" s="141"/>
      <c r="ART44" s="142"/>
      <c r="ARU44" s="143"/>
      <c r="ARV44" s="144"/>
      <c r="ARW44" s="145"/>
      <c r="ARX44" s="146"/>
      <c r="ARY44" s="147"/>
      <c r="ARZ44" s="148"/>
      <c r="ASA44" s="140"/>
      <c r="ASB44" s="141"/>
      <c r="ASC44" s="142"/>
      <c r="ASD44" s="143"/>
      <c r="ASE44" s="144"/>
      <c r="ASF44" s="145"/>
      <c r="ASG44" s="146"/>
      <c r="ASH44" s="147"/>
      <c r="ASI44" s="148"/>
      <c r="ASJ44" s="140"/>
      <c r="ASK44" s="141"/>
      <c r="ASL44" s="142"/>
      <c r="ASM44" s="143"/>
      <c r="ASN44" s="144"/>
      <c r="ASO44" s="145"/>
      <c r="ASP44" s="146"/>
      <c r="ASQ44" s="147"/>
      <c r="ASR44" s="148"/>
      <c r="ASS44" s="140"/>
      <c r="AST44" s="141"/>
      <c r="ASU44" s="142"/>
      <c r="ASV44" s="143"/>
      <c r="ASW44" s="144"/>
      <c r="ASX44" s="145"/>
      <c r="ASY44" s="146"/>
      <c r="ASZ44" s="147"/>
      <c r="ATA44" s="148"/>
      <c r="ATB44" s="140"/>
      <c r="ATC44" s="141"/>
      <c r="ATD44" s="142"/>
      <c r="ATE44" s="143"/>
      <c r="ATF44" s="144"/>
      <c r="ATG44" s="145"/>
      <c r="ATH44" s="146"/>
      <c r="ATI44" s="147"/>
      <c r="ATJ44" s="148"/>
      <c r="ATK44" s="140"/>
      <c r="ATL44" s="141"/>
      <c r="ATM44" s="142"/>
      <c r="ATN44" s="143"/>
      <c r="ATO44" s="144"/>
      <c r="ATP44" s="145"/>
      <c r="ATQ44" s="146"/>
      <c r="ATR44" s="147"/>
      <c r="ATS44" s="148"/>
      <c r="ATT44" s="140"/>
      <c r="ATU44" s="141"/>
      <c r="ATV44" s="142"/>
      <c r="ATW44" s="143"/>
      <c r="ATX44" s="144"/>
      <c r="ATY44" s="145"/>
      <c r="ATZ44" s="146"/>
      <c r="AUA44" s="147"/>
      <c r="AUB44" s="148"/>
      <c r="AUC44" s="140"/>
      <c r="AUD44" s="141"/>
      <c r="AUE44" s="142"/>
      <c r="AUF44" s="143"/>
      <c r="AUG44" s="144"/>
      <c r="AUH44" s="145"/>
      <c r="AUI44" s="146"/>
      <c r="AUJ44" s="147"/>
      <c r="AUK44" s="148"/>
      <c r="AUL44" s="140"/>
      <c r="AUM44" s="141"/>
      <c r="AUN44" s="142"/>
      <c r="AUO44" s="143"/>
      <c r="AUP44" s="144"/>
      <c r="AUQ44" s="145"/>
      <c r="AUR44" s="146"/>
      <c r="AUS44" s="147"/>
      <c r="AUT44" s="148"/>
      <c r="AUU44" s="140"/>
      <c r="AUV44" s="141"/>
      <c r="AUW44" s="142"/>
      <c r="AUX44" s="143"/>
      <c r="AUY44" s="144"/>
      <c r="AUZ44" s="145"/>
      <c r="AVA44" s="146"/>
      <c r="AVB44" s="147"/>
      <c r="AVC44" s="148"/>
      <c r="AVD44" s="140"/>
      <c r="AVE44" s="141"/>
      <c r="AVF44" s="142"/>
      <c r="AVG44" s="143"/>
      <c r="AVH44" s="144"/>
      <c r="AVI44" s="145"/>
      <c r="AVJ44" s="146"/>
      <c r="AVK44" s="147"/>
      <c r="AVL44" s="148"/>
      <c r="AVM44" s="140"/>
      <c r="AVN44" s="141"/>
      <c r="AVO44" s="142"/>
      <c r="AVP44" s="143"/>
      <c r="AVQ44" s="144"/>
      <c r="AVR44" s="145"/>
      <c r="AVS44" s="146"/>
      <c r="AVT44" s="147"/>
      <c r="AVU44" s="148"/>
      <c r="AVV44" s="140"/>
      <c r="AVW44" s="141"/>
      <c r="AVX44" s="142"/>
      <c r="AVY44" s="143"/>
      <c r="AVZ44" s="144"/>
      <c r="AWA44" s="145"/>
      <c r="AWB44" s="146"/>
      <c r="AWC44" s="147"/>
      <c r="AWD44" s="148"/>
      <c r="AWE44" s="140"/>
      <c r="AWF44" s="141"/>
      <c r="AWG44" s="142"/>
      <c r="AWH44" s="143"/>
      <c r="AWI44" s="144"/>
      <c r="AWJ44" s="145"/>
      <c r="AWK44" s="146"/>
      <c r="AWL44" s="147"/>
      <c r="AWM44" s="148"/>
      <c r="AWN44" s="140"/>
      <c r="AWO44" s="141"/>
      <c r="AWP44" s="142"/>
      <c r="AWQ44" s="143"/>
      <c r="AWR44" s="144"/>
      <c r="AWS44" s="145"/>
      <c r="AWT44" s="146"/>
      <c r="AWU44" s="147"/>
      <c r="AWV44" s="148"/>
      <c r="AWW44" s="140"/>
      <c r="AWX44" s="141"/>
      <c r="AWY44" s="142"/>
      <c r="AWZ44" s="143"/>
      <c r="AXA44" s="144"/>
      <c r="AXB44" s="145"/>
      <c r="AXC44" s="146"/>
      <c r="AXD44" s="147"/>
      <c r="AXE44" s="148"/>
      <c r="AXF44" s="140"/>
      <c r="AXG44" s="141"/>
      <c r="AXH44" s="142"/>
      <c r="AXI44" s="143"/>
      <c r="AXJ44" s="144"/>
      <c r="AXK44" s="145"/>
      <c r="AXL44" s="146"/>
      <c r="AXM44" s="147"/>
      <c r="AXN44" s="148"/>
      <c r="AXO44" s="140"/>
      <c r="AXP44" s="141"/>
      <c r="AXQ44" s="142"/>
      <c r="AXR44" s="143"/>
      <c r="AXS44" s="144"/>
      <c r="AXT44" s="145"/>
      <c r="AXU44" s="146"/>
      <c r="AXV44" s="147"/>
      <c r="AXW44" s="148"/>
      <c r="AXX44" s="140"/>
      <c r="AXY44" s="141"/>
      <c r="AXZ44" s="142"/>
      <c r="AYA44" s="143"/>
      <c r="AYB44" s="144"/>
      <c r="AYC44" s="145"/>
      <c r="AYD44" s="146"/>
      <c r="AYE44" s="147"/>
      <c r="AYF44" s="148"/>
      <c r="AYG44" s="140"/>
      <c r="AYH44" s="141"/>
      <c r="AYI44" s="142"/>
      <c r="AYJ44" s="143"/>
      <c r="AYK44" s="144"/>
      <c r="AYL44" s="145"/>
      <c r="AYM44" s="146"/>
      <c r="AYN44" s="147"/>
      <c r="AYO44" s="148"/>
      <c r="AYP44" s="140"/>
      <c r="AYQ44" s="141"/>
      <c r="AYR44" s="142"/>
      <c r="AYS44" s="143"/>
      <c r="AYT44" s="144"/>
      <c r="AYU44" s="145"/>
      <c r="AYV44" s="146"/>
      <c r="AYW44" s="147"/>
      <c r="AYX44" s="148"/>
      <c r="AYY44" s="140"/>
      <c r="AYZ44" s="141"/>
      <c r="AZA44" s="142"/>
      <c r="AZB44" s="143"/>
      <c r="AZC44" s="144"/>
      <c r="AZD44" s="145"/>
      <c r="AZE44" s="146"/>
      <c r="AZF44" s="147"/>
      <c r="AZG44" s="148"/>
      <c r="AZH44" s="140"/>
      <c r="AZI44" s="141"/>
      <c r="AZJ44" s="142"/>
      <c r="AZK44" s="143"/>
      <c r="AZL44" s="144"/>
      <c r="AZM44" s="145"/>
      <c r="AZN44" s="146"/>
      <c r="AZO44" s="147"/>
      <c r="AZP44" s="148"/>
      <c r="AZQ44" s="140"/>
      <c r="AZR44" s="141"/>
      <c r="AZS44" s="142"/>
      <c r="AZT44" s="143"/>
      <c r="AZU44" s="144"/>
      <c r="AZV44" s="145"/>
      <c r="AZW44" s="146"/>
      <c r="AZX44" s="147"/>
      <c r="AZY44" s="148"/>
      <c r="AZZ44" s="140"/>
      <c r="BAA44" s="141"/>
      <c r="BAB44" s="142"/>
      <c r="BAC44" s="143"/>
      <c r="BAD44" s="144"/>
      <c r="BAE44" s="145"/>
      <c r="BAF44" s="146"/>
      <c r="BAG44" s="147"/>
      <c r="BAH44" s="148"/>
      <c r="BAI44" s="140"/>
      <c r="BAJ44" s="141"/>
      <c r="BAK44" s="142"/>
      <c r="BAL44" s="143"/>
      <c r="BAM44" s="144"/>
      <c r="BAN44" s="145"/>
      <c r="BAO44" s="146"/>
      <c r="BAP44" s="147"/>
      <c r="BAQ44" s="148"/>
      <c r="BAR44" s="140"/>
      <c r="BAS44" s="141"/>
      <c r="BAT44" s="142"/>
      <c r="BAU44" s="143"/>
      <c r="BAV44" s="144"/>
      <c r="BAW44" s="145"/>
      <c r="BAX44" s="146"/>
      <c r="BAY44" s="147"/>
      <c r="BAZ44" s="148"/>
      <c r="BBA44" s="140"/>
      <c r="BBB44" s="141"/>
      <c r="BBC44" s="142"/>
      <c r="BBD44" s="143"/>
      <c r="BBE44" s="144"/>
      <c r="BBF44" s="145"/>
      <c r="BBG44" s="146"/>
      <c r="BBH44" s="147"/>
      <c r="BBI44" s="148"/>
      <c r="BBJ44" s="140"/>
      <c r="BBK44" s="141"/>
      <c r="BBL44" s="142"/>
      <c r="BBM44" s="143"/>
      <c r="BBN44" s="144"/>
      <c r="BBO44" s="145"/>
      <c r="BBP44" s="146"/>
      <c r="BBQ44" s="147"/>
      <c r="BBR44" s="148"/>
      <c r="BBS44" s="140"/>
      <c r="BBT44" s="141"/>
      <c r="BBU44" s="142"/>
      <c r="BBV44" s="143"/>
      <c r="BBW44" s="144"/>
      <c r="BBX44" s="145"/>
      <c r="BBY44" s="146"/>
      <c r="BBZ44" s="147"/>
      <c r="BCA44" s="148"/>
      <c r="BCB44" s="140"/>
      <c r="BCC44" s="141"/>
      <c r="BCD44" s="142"/>
      <c r="BCE44" s="143"/>
      <c r="BCF44" s="144"/>
      <c r="BCG44" s="145"/>
      <c r="BCH44" s="146"/>
      <c r="BCI44" s="147"/>
      <c r="BCJ44" s="148"/>
      <c r="BCK44" s="140"/>
      <c r="BCL44" s="141"/>
      <c r="BCM44" s="142"/>
      <c r="BCN44" s="143"/>
      <c r="BCO44" s="144"/>
      <c r="BCP44" s="145"/>
      <c r="BCQ44" s="146"/>
      <c r="BCR44" s="147"/>
      <c r="BCS44" s="148"/>
      <c r="BCT44" s="140"/>
      <c r="BCU44" s="141"/>
      <c r="BCV44" s="142"/>
      <c r="BCW44" s="143"/>
      <c r="BCX44" s="144"/>
      <c r="BCY44" s="145"/>
      <c r="BCZ44" s="146"/>
      <c r="BDA44" s="147"/>
      <c r="BDB44" s="148"/>
      <c r="BDC44" s="140"/>
      <c r="BDD44" s="141"/>
      <c r="BDE44" s="142"/>
      <c r="BDF44" s="143"/>
      <c r="BDG44" s="144"/>
      <c r="BDH44" s="145"/>
      <c r="BDI44" s="146"/>
      <c r="BDJ44" s="147"/>
      <c r="BDK44" s="148"/>
      <c r="BDL44" s="140"/>
      <c r="BDM44" s="141"/>
      <c r="BDN44" s="142"/>
      <c r="BDO44" s="143"/>
      <c r="BDP44" s="144"/>
      <c r="BDQ44" s="145"/>
      <c r="BDR44" s="146"/>
      <c r="BDS44" s="147"/>
      <c r="BDT44" s="148"/>
      <c r="BDU44" s="140"/>
      <c r="BDV44" s="141"/>
      <c r="BDW44" s="142"/>
      <c r="BDX44" s="143"/>
      <c r="BDY44" s="144"/>
      <c r="BDZ44" s="145"/>
      <c r="BEA44" s="146"/>
      <c r="BEB44" s="147"/>
      <c r="BEC44" s="148"/>
      <c r="BED44" s="140"/>
      <c r="BEE44" s="141"/>
      <c r="BEF44" s="142"/>
      <c r="BEG44" s="143"/>
      <c r="BEH44" s="144"/>
      <c r="BEI44" s="145"/>
      <c r="BEJ44" s="146"/>
      <c r="BEK44" s="147"/>
      <c r="BEL44" s="148"/>
      <c r="BEM44" s="140"/>
      <c r="BEN44" s="141"/>
      <c r="BEO44" s="142"/>
      <c r="BEP44" s="143"/>
      <c r="BEQ44" s="144"/>
      <c r="BER44" s="145"/>
      <c r="BES44" s="146"/>
      <c r="BET44" s="147"/>
      <c r="BEU44" s="148"/>
      <c r="BEV44" s="140"/>
      <c r="BEW44" s="141"/>
      <c r="BEX44" s="142"/>
      <c r="BEY44" s="143"/>
      <c r="BEZ44" s="144"/>
      <c r="BFA44" s="145"/>
      <c r="BFB44" s="146"/>
      <c r="BFC44" s="147"/>
      <c r="BFD44" s="148"/>
      <c r="BFE44" s="140"/>
      <c r="BFF44" s="141"/>
      <c r="BFG44" s="142"/>
      <c r="BFH44" s="143"/>
      <c r="BFI44" s="144"/>
      <c r="BFJ44" s="145"/>
      <c r="BFK44" s="146"/>
      <c r="BFL44" s="147"/>
      <c r="BFM44" s="148"/>
      <c r="BFN44" s="140"/>
      <c r="BFO44" s="141"/>
      <c r="BFP44" s="142"/>
      <c r="BFQ44" s="143"/>
      <c r="BFR44" s="144"/>
      <c r="BFS44" s="145"/>
      <c r="BFT44" s="146"/>
      <c r="BFU44" s="147"/>
      <c r="BFV44" s="148"/>
      <c r="BFW44" s="140"/>
      <c r="BFX44" s="141"/>
      <c r="BFY44" s="142"/>
      <c r="BFZ44" s="143"/>
      <c r="BGA44" s="144"/>
      <c r="BGB44" s="145"/>
      <c r="BGC44" s="146"/>
      <c r="BGD44" s="147"/>
      <c r="BGE44" s="148"/>
      <c r="BGF44" s="140"/>
      <c r="BGG44" s="141"/>
      <c r="BGH44" s="142"/>
      <c r="BGI44" s="143"/>
      <c r="BGJ44" s="144"/>
      <c r="BGK44" s="145"/>
      <c r="BGL44" s="146"/>
      <c r="BGM44" s="147"/>
      <c r="BGN44" s="148"/>
      <c r="BGO44" s="140"/>
      <c r="BGP44" s="141"/>
      <c r="BGQ44" s="142"/>
      <c r="BGR44" s="143"/>
      <c r="BGS44" s="144"/>
      <c r="BGT44" s="145"/>
      <c r="BGU44" s="146"/>
      <c r="BGV44" s="147"/>
      <c r="BGW44" s="148"/>
      <c r="BGX44" s="140"/>
      <c r="BGY44" s="141"/>
      <c r="BGZ44" s="142"/>
      <c r="BHA44" s="143"/>
      <c r="BHB44" s="144"/>
      <c r="BHC44" s="145"/>
      <c r="BHD44" s="146"/>
      <c r="BHE44" s="147"/>
      <c r="BHF44" s="148"/>
      <c r="BHG44" s="140"/>
      <c r="BHH44" s="141"/>
      <c r="BHI44" s="142"/>
      <c r="BHJ44" s="143"/>
      <c r="BHK44" s="144"/>
      <c r="BHL44" s="145"/>
      <c r="BHM44" s="146"/>
      <c r="BHN44" s="147"/>
      <c r="BHO44" s="148"/>
      <c r="BHP44" s="140"/>
      <c r="BHQ44" s="141"/>
      <c r="BHR44" s="142"/>
      <c r="BHS44" s="143"/>
      <c r="BHT44" s="144"/>
      <c r="BHU44" s="145"/>
      <c r="BHV44" s="146"/>
      <c r="BHW44" s="147"/>
      <c r="BHX44" s="148"/>
      <c r="BHY44" s="140"/>
      <c r="BHZ44" s="141"/>
      <c r="BIA44" s="142"/>
      <c r="BIB44" s="143"/>
      <c r="BIC44" s="144"/>
      <c r="BID44" s="145"/>
      <c r="BIE44" s="146"/>
      <c r="BIF44" s="147"/>
      <c r="BIG44" s="148"/>
      <c r="BIH44" s="140"/>
      <c r="BII44" s="141"/>
      <c r="BIJ44" s="142"/>
      <c r="BIK44" s="143"/>
      <c r="BIL44" s="144"/>
      <c r="BIM44" s="145"/>
      <c r="BIN44" s="146"/>
      <c r="BIO44" s="147"/>
      <c r="BIP44" s="148"/>
      <c r="BIQ44" s="140"/>
      <c r="BIR44" s="141"/>
      <c r="BIS44" s="142"/>
      <c r="BIT44" s="143"/>
      <c r="BIU44" s="144"/>
      <c r="BIV44" s="145"/>
      <c r="BIW44" s="146"/>
      <c r="BIX44" s="147"/>
      <c r="BIY44" s="148"/>
      <c r="BIZ44" s="140"/>
      <c r="BJA44" s="141"/>
      <c r="BJB44" s="142"/>
      <c r="BJC44" s="143"/>
      <c r="BJD44" s="144"/>
      <c r="BJE44" s="145"/>
      <c r="BJF44" s="146"/>
      <c r="BJG44" s="147"/>
      <c r="BJH44" s="148"/>
      <c r="BJI44" s="140"/>
      <c r="BJJ44" s="141"/>
      <c r="BJK44" s="142"/>
      <c r="BJL44" s="143"/>
      <c r="BJM44" s="144"/>
      <c r="BJN44" s="145"/>
      <c r="BJO44" s="146"/>
      <c r="BJP44" s="147"/>
      <c r="BJQ44" s="148"/>
      <c r="BJR44" s="140"/>
      <c r="BJS44" s="141"/>
      <c r="BJT44" s="142"/>
      <c r="BJU44" s="143"/>
      <c r="BJV44" s="144"/>
      <c r="BJW44" s="145"/>
      <c r="BJX44" s="146"/>
      <c r="BJY44" s="147"/>
      <c r="BJZ44" s="148"/>
      <c r="BKA44" s="140"/>
      <c r="BKB44" s="141"/>
      <c r="BKC44" s="142"/>
      <c r="BKD44" s="143"/>
      <c r="BKE44" s="144"/>
      <c r="BKF44" s="145"/>
      <c r="BKG44" s="146"/>
      <c r="BKH44" s="147"/>
      <c r="BKI44" s="148"/>
      <c r="BKJ44" s="140"/>
      <c r="BKK44" s="141"/>
      <c r="BKL44" s="142"/>
      <c r="BKM44" s="143"/>
      <c r="BKN44" s="144"/>
      <c r="BKO44" s="145"/>
      <c r="BKP44" s="146"/>
      <c r="BKQ44" s="147"/>
      <c r="BKR44" s="148"/>
      <c r="BKS44" s="140"/>
      <c r="BKT44" s="141"/>
      <c r="BKU44" s="142"/>
      <c r="BKV44" s="143"/>
      <c r="BKW44" s="144"/>
      <c r="BKX44" s="145"/>
      <c r="BKY44" s="146"/>
      <c r="BKZ44" s="147"/>
      <c r="BLA44" s="148"/>
      <c r="BLB44" s="140"/>
      <c r="BLC44" s="141"/>
      <c r="BLD44" s="142"/>
      <c r="BLE44" s="143"/>
      <c r="BLF44" s="144"/>
      <c r="BLG44" s="145"/>
      <c r="BLH44" s="146"/>
      <c r="BLI44" s="147"/>
      <c r="BLJ44" s="148"/>
      <c r="BLK44" s="140"/>
      <c r="BLL44" s="141"/>
      <c r="BLM44" s="142"/>
      <c r="BLN44" s="143"/>
      <c r="BLO44" s="144"/>
      <c r="BLP44" s="145"/>
      <c r="BLQ44" s="146"/>
      <c r="BLR44" s="147"/>
      <c r="BLS44" s="148"/>
      <c r="BLT44" s="140"/>
      <c r="BLU44" s="141"/>
      <c r="BLV44" s="142"/>
      <c r="BLW44" s="143"/>
      <c r="BLX44" s="144"/>
      <c r="BLY44" s="145"/>
      <c r="BLZ44" s="146"/>
      <c r="BMA44" s="147"/>
      <c r="BMB44" s="148"/>
      <c r="BMC44" s="140"/>
      <c r="BMD44" s="141"/>
      <c r="BME44" s="142"/>
      <c r="BMF44" s="143"/>
      <c r="BMG44" s="144"/>
      <c r="BMH44" s="145"/>
      <c r="BMI44" s="146"/>
      <c r="BMJ44" s="147"/>
      <c r="BMK44" s="148"/>
      <c r="BML44" s="140"/>
      <c r="BMM44" s="141"/>
      <c r="BMN44" s="142"/>
      <c r="BMO44" s="143"/>
      <c r="BMP44" s="144"/>
      <c r="BMQ44" s="145"/>
      <c r="BMR44" s="146"/>
      <c r="BMS44" s="147"/>
      <c r="BMT44" s="148"/>
      <c r="BMU44" s="140"/>
      <c r="BMV44" s="141"/>
      <c r="BMW44" s="142"/>
      <c r="BMX44" s="143"/>
      <c r="BMY44" s="144"/>
      <c r="BMZ44" s="145"/>
      <c r="BNA44" s="146"/>
      <c r="BNB44" s="147"/>
      <c r="BNC44" s="148"/>
      <c r="BND44" s="140"/>
      <c r="BNE44" s="141"/>
      <c r="BNF44" s="142"/>
      <c r="BNG44" s="143"/>
      <c r="BNH44" s="144"/>
      <c r="BNI44" s="145"/>
      <c r="BNJ44" s="146"/>
      <c r="BNK44" s="147"/>
      <c r="BNL44" s="148"/>
      <c r="BNM44" s="140"/>
      <c r="BNN44" s="141"/>
      <c r="BNO44" s="142"/>
      <c r="BNP44" s="143"/>
      <c r="BNQ44" s="144"/>
      <c r="BNR44" s="145"/>
      <c r="BNS44" s="146"/>
      <c r="BNT44" s="147"/>
      <c r="BNU44" s="148"/>
      <c r="BNV44" s="140"/>
      <c r="BNW44" s="141"/>
      <c r="BNX44" s="142"/>
      <c r="BNY44" s="143"/>
      <c r="BNZ44" s="144"/>
      <c r="BOA44" s="145"/>
      <c r="BOB44" s="146"/>
      <c r="BOC44" s="147"/>
      <c r="BOD44" s="148"/>
      <c r="BOE44" s="140"/>
      <c r="BOF44" s="141"/>
      <c r="BOG44" s="142"/>
      <c r="BOH44" s="143"/>
      <c r="BOI44" s="144"/>
      <c r="BOJ44" s="145"/>
      <c r="BOK44" s="146"/>
      <c r="BOL44" s="147"/>
      <c r="BOM44" s="148"/>
      <c r="BON44" s="140"/>
      <c r="BOO44" s="141"/>
      <c r="BOP44" s="142"/>
      <c r="BOQ44" s="143"/>
      <c r="BOR44" s="144"/>
      <c r="BOS44" s="145"/>
      <c r="BOT44" s="146"/>
      <c r="BOU44" s="147"/>
      <c r="BOV44" s="148"/>
      <c r="BOW44" s="140"/>
      <c r="BOX44" s="141"/>
      <c r="BOY44" s="142"/>
      <c r="BOZ44" s="143"/>
      <c r="BPA44" s="144"/>
      <c r="BPB44" s="145"/>
      <c r="BPC44" s="146"/>
      <c r="BPD44" s="147"/>
      <c r="BPE44" s="148"/>
      <c r="BPF44" s="140"/>
      <c r="BPG44" s="141"/>
      <c r="BPH44" s="142"/>
      <c r="BPI44" s="143"/>
      <c r="BPJ44" s="144"/>
      <c r="BPK44" s="145"/>
      <c r="BPL44" s="146"/>
      <c r="BPM44" s="147"/>
      <c r="BPN44" s="148"/>
      <c r="BPO44" s="140"/>
      <c r="BPP44" s="141"/>
      <c r="BPQ44" s="142"/>
      <c r="BPR44" s="143"/>
      <c r="BPS44" s="144"/>
      <c r="BPT44" s="145"/>
      <c r="BPU44" s="146"/>
      <c r="BPV44" s="147"/>
      <c r="BPW44" s="148"/>
      <c r="BPX44" s="140"/>
      <c r="BPY44" s="141"/>
      <c r="BPZ44" s="142"/>
      <c r="BQA44" s="143"/>
      <c r="BQB44" s="144"/>
      <c r="BQC44" s="145"/>
      <c r="BQD44" s="146"/>
      <c r="BQE44" s="147"/>
      <c r="BQF44" s="148"/>
      <c r="BQG44" s="140"/>
      <c r="BQH44" s="141"/>
      <c r="BQI44" s="142"/>
      <c r="BQJ44" s="143"/>
      <c r="BQK44" s="144"/>
      <c r="BQL44" s="145"/>
      <c r="BQM44" s="146"/>
      <c r="BQN44" s="147"/>
      <c r="BQO44" s="148"/>
      <c r="BQP44" s="140"/>
      <c r="BQQ44" s="141"/>
      <c r="BQR44" s="142"/>
      <c r="BQS44" s="143"/>
      <c r="BQT44" s="144"/>
      <c r="BQU44" s="145"/>
      <c r="BQV44" s="146"/>
      <c r="BQW44" s="147"/>
      <c r="BQX44" s="148"/>
      <c r="BQY44" s="140"/>
      <c r="BQZ44" s="141"/>
      <c r="BRA44" s="142"/>
      <c r="BRB44" s="143"/>
      <c r="BRC44" s="144"/>
      <c r="BRD44" s="145"/>
      <c r="BRE44" s="146"/>
      <c r="BRF44" s="147"/>
      <c r="BRG44" s="148"/>
      <c r="BRH44" s="140"/>
      <c r="BRI44" s="141"/>
      <c r="BRJ44" s="142"/>
      <c r="BRK44" s="143"/>
      <c r="BRL44" s="144"/>
      <c r="BRM44" s="145"/>
      <c r="BRN44" s="146"/>
      <c r="BRO44" s="147"/>
      <c r="BRP44" s="148"/>
      <c r="BRQ44" s="140"/>
      <c r="BRR44" s="141"/>
      <c r="BRS44" s="142"/>
      <c r="BRT44" s="143"/>
      <c r="BRU44" s="144"/>
      <c r="BRV44" s="145"/>
      <c r="BRW44" s="146"/>
      <c r="BRX44" s="147"/>
      <c r="BRY44" s="148"/>
      <c r="BRZ44" s="140"/>
      <c r="BSA44" s="141"/>
      <c r="BSB44" s="142"/>
      <c r="BSC44" s="143"/>
      <c r="BSD44" s="144"/>
      <c r="BSE44" s="145"/>
      <c r="BSF44" s="146"/>
      <c r="BSG44" s="147"/>
      <c r="BSH44" s="148"/>
      <c r="BSI44" s="140"/>
      <c r="BSJ44" s="141"/>
      <c r="BSK44" s="142"/>
      <c r="BSL44" s="143"/>
      <c r="BSM44" s="144"/>
      <c r="BSN44" s="145"/>
      <c r="BSO44" s="146"/>
      <c r="BSP44" s="147"/>
      <c r="BSQ44" s="148"/>
      <c r="BSR44" s="140"/>
      <c r="BSS44" s="141"/>
      <c r="BST44" s="142"/>
      <c r="BSU44" s="143"/>
      <c r="BSV44" s="144"/>
      <c r="BSW44" s="145"/>
      <c r="BSX44" s="146"/>
      <c r="BSY44" s="147"/>
      <c r="BSZ44" s="148"/>
      <c r="BTA44" s="140"/>
      <c r="BTB44" s="141"/>
      <c r="BTC44" s="142"/>
      <c r="BTD44" s="143"/>
      <c r="BTE44" s="144"/>
      <c r="BTF44" s="145"/>
      <c r="BTG44" s="146"/>
      <c r="BTH44" s="147"/>
      <c r="BTI44" s="148"/>
      <c r="BTJ44" s="140"/>
      <c r="BTK44" s="141"/>
      <c r="BTL44" s="142"/>
      <c r="BTM44" s="143"/>
      <c r="BTN44" s="144"/>
      <c r="BTO44" s="145"/>
      <c r="BTP44" s="146"/>
      <c r="BTQ44" s="147"/>
      <c r="BTR44" s="148"/>
      <c r="BTS44" s="140"/>
      <c r="BTT44" s="141"/>
      <c r="BTU44" s="142"/>
      <c r="BTV44" s="143"/>
      <c r="BTW44" s="144"/>
      <c r="BTX44" s="145"/>
      <c r="BTY44" s="146"/>
      <c r="BTZ44" s="147"/>
      <c r="BUA44" s="148"/>
      <c r="BUB44" s="140"/>
      <c r="BUC44" s="141"/>
      <c r="BUD44" s="142"/>
      <c r="BUE44" s="143"/>
      <c r="BUF44" s="144"/>
      <c r="BUG44" s="145"/>
      <c r="BUH44" s="146"/>
      <c r="BUI44" s="147"/>
      <c r="BUJ44" s="148"/>
      <c r="BUK44" s="140"/>
      <c r="BUL44" s="141"/>
      <c r="BUM44" s="142"/>
      <c r="BUN44" s="143"/>
      <c r="BUO44" s="144"/>
      <c r="BUP44" s="145"/>
      <c r="BUQ44" s="146"/>
      <c r="BUR44" s="147"/>
      <c r="BUS44" s="148"/>
      <c r="BUT44" s="140"/>
      <c r="BUU44" s="141"/>
      <c r="BUV44" s="142"/>
      <c r="BUW44" s="143"/>
      <c r="BUX44" s="144"/>
      <c r="BUY44" s="145"/>
      <c r="BUZ44" s="146"/>
      <c r="BVA44" s="147"/>
      <c r="BVB44" s="148"/>
      <c r="BVC44" s="140"/>
      <c r="BVD44" s="141"/>
      <c r="BVE44" s="142"/>
      <c r="BVF44" s="143"/>
      <c r="BVG44" s="144"/>
      <c r="BVH44" s="145"/>
      <c r="BVI44" s="146"/>
      <c r="BVJ44" s="147"/>
      <c r="BVK44" s="148"/>
      <c r="BVL44" s="140"/>
      <c r="BVM44" s="141"/>
      <c r="BVN44" s="142"/>
      <c r="BVO44" s="143"/>
      <c r="BVP44" s="144"/>
      <c r="BVQ44" s="145"/>
      <c r="BVR44" s="146"/>
      <c r="BVS44" s="147"/>
      <c r="BVT44" s="148"/>
      <c r="BVU44" s="140"/>
      <c r="BVV44" s="141"/>
      <c r="BVW44" s="142"/>
      <c r="BVX44" s="143"/>
      <c r="BVY44" s="144"/>
      <c r="BVZ44" s="145"/>
      <c r="BWA44" s="146"/>
      <c r="BWB44" s="147"/>
      <c r="BWC44" s="148"/>
      <c r="BWD44" s="140"/>
      <c r="BWE44" s="141"/>
      <c r="BWF44" s="142"/>
      <c r="BWG44" s="143"/>
      <c r="BWH44" s="144"/>
      <c r="BWI44" s="145"/>
      <c r="BWJ44" s="146"/>
      <c r="BWK44" s="147"/>
      <c r="BWL44" s="148"/>
      <c r="BWM44" s="140"/>
      <c r="BWN44" s="141"/>
      <c r="BWO44" s="142"/>
      <c r="BWP44" s="143"/>
      <c r="BWQ44" s="144"/>
      <c r="BWR44" s="145"/>
      <c r="BWS44" s="146"/>
      <c r="BWT44" s="147"/>
      <c r="BWU44" s="148"/>
      <c r="BWV44" s="140"/>
      <c r="BWW44" s="141"/>
      <c r="BWX44" s="142"/>
      <c r="BWY44" s="143"/>
      <c r="BWZ44" s="144"/>
      <c r="BXA44" s="145"/>
      <c r="BXB44" s="146"/>
      <c r="BXC44" s="147"/>
      <c r="BXD44" s="148"/>
      <c r="BXE44" s="140"/>
      <c r="BXF44" s="141"/>
      <c r="BXG44" s="142"/>
      <c r="BXH44" s="143"/>
      <c r="BXI44" s="144"/>
      <c r="BXJ44" s="145"/>
      <c r="BXK44" s="146"/>
      <c r="BXL44" s="147"/>
      <c r="BXM44" s="148"/>
      <c r="BXN44" s="140"/>
      <c r="BXO44" s="141"/>
      <c r="BXP44" s="142"/>
      <c r="BXQ44" s="143"/>
      <c r="BXR44" s="144"/>
      <c r="BXS44" s="145"/>
      <c r="BXT44" s="146"/>
      <c r="BXU44" s="147"/>
      <c r="BXV44" s="148"/>
      <c r="BXW44" s="140"/>
      <c r="BXX44" s="141"/>
      <c r="BXY44" s="142"/>
      <c r="BXZ44" s="143"/>
      <c r="BYA44" s="144"/>
      <c r="BYB44" s="145"/>
      <c r="BYC44" s="146"/>
      <c r="BYD44" s="147"/>
      <c r="BYE44" s="148"/>
      <c r="BYF44" s="140"/>
      <c r="BYG44" s="141"/>
      <c r="BYH44" s="142"/>
      <c r="BYI44" s="143"/>
      <c r="BYJ44" s="144"/>
      <c r="BYK44" s="145"/>
      <c r="BYL44" s="146"/>
      <c r="BYM44" s="147"/>
      <c r="BYN44" s="148"/>
      <c r="BYO44" s="140"/>
      <c r="BYP44" s="141"/>
      <c r="BYQ44" s="142"/>
      <c r="BYR44" s="143"/>
      <c r="BYS44" s="144"/>
      <c r="BYT44" s="145"/>
      <c r="BYU44" s="146"/>
      <c r="BYV44" s="147"/>
      <c r="BYW44" s="148"/>
      <c r="BYX44" s="140"/>
      <c r="BYY44" s="141"/>
      <c r="BYZ44" s="142"/>
      <c r="BZA44" s="143"/>
      <c r="BZB44" s="144"/>
      <c r="BZC44" s="145"/>
      <c r="BZD44" s="146"/>
      <c r="BZE44" s="147"/>
      <c r="BZF44" s="148"/>
      <c r="BZG44" s="140"/>
      <c r="BZH44" s="141"/>
      <c r="BZI44" s="142"/>
      <c r="BZJ44" s="143"/>
      <c r="BZK44" s="144"/>
      <c r="BZL44" s="145"/>
      <c r="BZM44" s="146"/>
      <c r="BZN44" s="147"/>
      <c r="BZO44" s="148"/>
      <c r="BZP44" s="140"/>
      <c r="BZQ44" s="141"/>
      <c r="BZR44" s="142"/>
      <c r="BZS44" s="143"/>
      <c r="BZT44" s="144"/>
      <c r="BZU44" s="145"/>
      <c r="BZV44" s="146"/>
      <c r="BZW44" s="147"/>
      <c r="BZX44" s="148"/>
      <c r="BZY44" s="140"/>
      <c r="BZZ44" s="141"/>
      <c r="CAA44" s="142"/>
      <c r="CAB44" s="143"/>
      <c r="CAC44" s="144"/>
      <c r="CAD44" s="145"/>
      <c r="CAE44" s="146"/>
      <c r="CAF44" s="147"/>
      <c r="CAG44" s="148"/>
      <c r="CAH44" s="140"/>
      <c r="CAI44" s="141"/>
      <c r="CAJ44" s="142"/>
      <c r="CAK44" s="143"/>
      <c r="CAL44" s="144"/>
      <c r="CAM44" s="145"/>
      <c r="CAN44" s="146"/>
      <c r="CAO44" s="147"/>
      <c r="CAP44" s="148"/>
      <c r="CAQ44" s="140"/>
      <c r="CAR44" s="141"/>
      <c r="CAS44" s="142"/>
      <c r="CAT44" s="143"/>
      <c r="CAU44" s="144"/>
      <c r="CAV44" s="145"/>
      <c r="CAW44" s="146"/>
      <c r="CAX44" s="147"/>
      <c r="CAY44" s="148"/>
      <c r="CAZ44" s="140"/>
      <c r="CBA44" s="141"/>
      <c r="CBB44" s="142"/>
      <c r="CBC44" s="143"/>
      <c r="CBD44" s="144"/>
      <c r="CBE44" s="145"/>
      <c r="CBF44" s="146"/>
      <c r="CBG44" s="147"/>
      <c r="CBH44" s="148"/>
      <c r="CBI44" s="140"/>
      <c r="CBJ44" s="141"/>
      <c r="CBK44" s="142"/>
      <c r="CBL44" s="143"/>
      <c r="CBM44" s="144"/>
      <c r="CBN44" s="145"/>
      <c r="CBO44" s="146"/>
      <c r="CBP44" s="147"/>
      <c r="CBQ44" s="148"/>
      <c r="CBR44" s="140"/>
      <c r="CBS44" s="141"/>
      <c r="CBT44" s="142"/>
      <c r="CBU44" s="143"/>
      <c r="CBV44" s="144"/>
      <c r="CBW44" s="145"/>
      <c r="CBX44" s="146"/>
      <c r="CBY44" s="147"/>
      <c r="CBZ44" s="148"/>
      <c r="CCA44" s="140"/>
      <c r="CCB44" s="141"/>
      <c r="CCC44" s="142"/>
      <c r="CCD44" s="143"/>
      <c r="CCE44" s="144"/>
      <c r="CCF44" s="145"/>
      <c r="CCG44" s="146"/>
      <c r="CCH44" s="147"/>
      <c r="CCI44" s="148"/>
      <c r="CCJ44" s="140"/>
      <c r="CCK44" s="141"/>
      <c r="CCL44" s="142"/>
      <c r="CCM44" s="143"/>
      <c r="CCN44" s="144"/>
      <c r="CCO44" s="145"/>
      <c r="CCP44" s="146"/>
      <c r="CCQ44" s="147"/>
      <c r="CCR44" s="148"/>
      <c r="CCS44" s="140"/>
      <c r="CCT44" s="141"/>
      <c r="CCU44" s="142"/>
      <c r="CCV44" s="143"/>
      <c r="CCW44" s="144"/>
      <c r="CCX44" s="145"/>
      <c r="CCY44" s="146"/>
      <c r="CCZ44" s="147"/>
      <c r="CDA44" s="148"/>
      <c r="CDB44" s="140"/>
      <c r="CDC44" s="141"/>
      <c r="CDD44" s="142"/>
      <c r="CDE44" s="143"/>
      <c r="CDF44" s="144"/>
      <c r="CDG44" s="145"/>
      <c r="CDH44" s="146"/>
      <c r="CDI44" s="147"/>
      <c r="CDJ44" s="148"/>
      <c r="CDK44" s="140"/>
      <c r="CDL44" s="141"/>
      <c r="CDM44" s="142"/>
      <c r="CDN44" s="143"/>
      <c r="CDO44" s="144"/>
      <c r="CDP44" s="145"/>
      <c r="CDQ44" s="146"/>
      <c r="CDR44" s="147"/>
      <c r="CDS44" s="148"/>
      <c r="CDT44" s="140"/>
      <c r="CDU44" s="141"/>
      <c r="CDV44" s="142"/>
      <c r="CDW44" s="143"/>
      <c r="CDX44" s="144"/>
      <c r="CDY44" s="145"/>
      <c r="CDZ44" s="146"/>
      <c r="CEA44" s="147"/>
      <c r="CEB44" s="148"/>
      <c r="CEC44" s="140"/>
      <c r="CED44" s="141"/>
      <c r="CEE44" s="142"/>
      <c r="CEF44" s="143"/>
      <c r="CEG44" s="144"/>
      <c r="CEH44" s="145"/>
      <c r="CEI44" s="146"/>
      <c r="CEJ44" s="147"/>
      <c r="CEK44" s="148"/>
      <c r="CEL44" s="140"/>
      <c r="CEM44" s="141"/>
      <c r="CEN44" s="142"/>
      <c r="CEO44" s="143"/>
      <c r="CEP44" s="144"/>
      <c r="CEQ44" s="145"/>
      <c r="CER44" s="146"/>
      <c r="CES44" s="147"/>
      <c r="CET44" s="148"/>
      <c r="CEU44" s="140"/>
      <c r="CEV44" s="141"/>
      <c r="CEW44" s="142"/>
      <c r="CEX44" s="143"/>
      <c r="CEY44" s="144"/>
      <c r="CEZ44" s="145"/>
      <c r="CFA44" s="146"/>
      <c r="CFB44" s="147"/>
      <c r="CFC44" s="148"/>
      <c r="CFD44" s="140"/>
      <c r="CFE44" s="141"/>
      <c r="CFF44" s="142"/>
      <c r="CFG44" s="143"/>
      <c r="CFH44" s="144"/>
      <c r="CFI44" s="145"/>
      <c r="CFJ44" s="146"/>
      <c r="CFK44" s="147"/>
      <c r="CFL44" s="148"/>
      <c r="CFM44" s="140"/>
      <c r="CFN44" s="141"/>
      <c r="CFO44" s="142"/>
      <c r="CFP44" s="143"/>
      <c r="CFQ44" s="144"/>
      <c r="CFR44" s="145"/>
      <c r="CFS44" s="146"/>
      <c r="CFT44" s="147"/>
      <c r="CFU44" s="148"/>
      <c r="CFV44" s="140"/>
      <c r="CFW44" s="141"/>
      <c r="CFX44" s="142"/>
      <c r="CFY44" s="143"/>
      <c r="CFZ44" s="144"/>
      <c r="CGA44" s="145"/>
      <c r="CGB44" s="146"/>
      <c r="CGC44" s="147"/>
      <c r="CGD44" s="148"/>
      <c r="CGE44" s="140"/>
      <c r="CGF44" s="141"/>
      <c r="CGG44" s="142"/>
      <c r="CGH44" s="143"/>
      <c r="CGI44" s="144"/>
      <c r="CGJ44" s="145"/>
      <c r="CGK44" s="146"/>
      <c r="CGL44" s="147"/>
      <c r="CGM44" s="148"/>
      <c r="CGN44" s="140"/>
      <c r="CGO44" s="141"/>
      <c r="CGP44" s="142"/>
      <c r="CGQ44" s="143"/>
      <c r="CGR44" s="144"/>
      <c r="CGS44" s="145"/>
      <c r="CGT44" s="146"/>
      <c r="CGU44" s="147"/>
      <c r="CGV44" s="148"/>
      <c r="CGW44" s="140"/>
      <c r="CGX44" s="141"/>
      <c r="CGY44" s="142"/>
      <c r="CGZ44" s="143"/>
      <c r="CHA44" s="144"/>
      <c r="CHB44" s="145"/>
      <c r="CHC44" s="146"/>
      <c r="CHD44" s="147"/>
      <c r="CHE44" s="148"/>
      <c r="CHF44" s="140"/>
      <c r="CHG44" s="141"/>
      <c r="CHH44" s="142"/>
      <c r="CHI44" s="143"/>
      <c r="CHJ44" s="144"/>
      <c r="CHK44" s="145"/>
      <c r="CHL44" s="146"/>
      <c r="CHM44" s="147"/>
      <c r="CHN44" s="148"/>
      <c r="CHO44" s="140"/>
      <c r="CHP44" s="141"/>
      <c r="CHQ44" s="142"/>
      <c r="CHR44" s="143"/>
      <c r="CHS44" s="144"/>
      <c r="CHT44" s="145"/>
      <c r="CHU44" s="146"/>
      <c r="CHV44" s="147"/>
      <c r="CHW44" s="148"/>
      <c r="CHX44" s="140"/>
      <c r="CHY44" s="141"/>
      <c r="CHZ44" s="142"/>
      <c r="CIA44" s="143"/>
      <c r="CIB44" s="144"/>
      <c r="CIC44" s="145"/>
      <c r="CID44" s="146"/>
      <c r="CIE44" s="147"/>
      <c r="CIF44" s="148"/>
      <c r="CIG44" s="140"/>
      <c r="CIH44" s="141"/>
      <c r="CII44" s="142"/>
      <c r="CIJ44" s="143"/>
      <c r="CIK44" s="144"/>
      <c r="CIL44" s="145"/>
      <c r="CIM44" s="146"/>
      <c r="CIN44" s="147"/>
      <c r="CIO44" s="148"/>
      <c r="CIP44" s="140"/>
      <c r="CIQ44" s="141"/>
      <c r="CIR44" s="142"/>
      <c r="CIS44" s="143"/>
      <c r="CIT44" s="144"/>
      <c r="CIU44" s="145"/>
      <c r="CIV44" s="146"/>
      <c r="CIW44" s="147"/>
      <c r="CIX44" s="148"/>
      <c r="CIY44" s="140"/>
      <c r="CIZ44" s="141"/>
      <c r="CJA44" s="142"/>
      <c r="CJB44" s="143"/>
      <c r="CJC44" s="144"/>
      <c r="CJD44" s="145"/>
      <c r="CJE44" s="146"/>
      <c r="CJF44" s="147"/>
      <c r="CJG44" s="148"/>
      <c r="CJH44" s="140"/>
      <c r="CJI44" s="141"/>
      <c r="CJJ44" s="142"/>
      <c r="CJK44" s="143"/>
      <c r="CJL44" s="144"/>
      <c r="CJM44" s="145"/>
      <c r="CJN44" s="146"/>
      <c r="CJO44" s="147"/>
      <c r="CJP44" s="148"/>
      <c r="CJQ44" s="140"/>
      <c r="CJR44" s="141"/>
      <c r="CJS44" s="142"/>
      <c r="CJT44" s="143"/>
      <c r="CJU44" s="144"/>
      <c r="CJV44" s="145"/>
      <c r="CJW44" s="146"/>
      <c r="CJX44" s="147"/>
      <c r="CJY44" s="148"/>
      <c r="CJZ44" s="140"/>
      <c r="CKA44" s="141"/>
      <c r="CKB44" s="142"/>
      <c r="CKC44" s="143"/>
      <c r="CKD44" s="144"/>
      <c r="CKE44" s="145"/>
      <c r="CKF44" s="146"/>
      <c r="CKG44" s="147"/>
      <c r="CKH44" s="148"/>
      <c r="CKI44" s="140"/>
      <c r="CKJ44" s="141"/>
      <c r="CKK44" s="142"/>
      <c r="CKL44" s="143"/>
      <c r="CKM44" s="144"/>
      <c r="CKN44" s="145"/>
      <c r="CKO44" s="146"/>
      <c r="CKP44" s="147"/>
      <c r="CKQ44" s="148"/>
      <c r="CKR44" s="140"/>
      <c r="CKS44" s="141"/>
      <c r="CKT44" s="142"/>
      <c r="CKU44" s="143"/>
      <c r="CKV44" s="144"/>
      <c r="CKW44" s="145"/>
      <c r="CKX44" s="146"/>
      <c r="CKY44" s="147"/>
      <c r="CKZ44" s="148"/>
      <c r="CLA44" s="140"/>
      <c r="CLB44" s="141"/>
      <c r="CLC44" s="142"/>
      <c r="CLD44" s="143"/>
      <c r="CLE44" s="144"/>
      <c r="CLF44" s="145"/>
      <c r="CLG44" s="146"/>
      <c r="CLH44" s="147"/>
      <c r="CLI44" s="148"/>
      <c r="CLJ44" s="140"/>
      <c r="CLK44" s="141"/>
      <c r="CLL44" s="142"/>
      <c r="CLM44" s="143"/>
      <c r="CLN44" s="144"/>
      <c r="CLO44" s="145"/>
      <c r="CLP44" s="146"/>
      <c r="CLQ44" s="147"/>
      <c r="CLR44" s="148"/>
      <c r="CLS44" s="140"/>
      <c r="CLT44" s="141"/>
      <c r="CLU44" s="142"/>
      <c r="CLV44" s="143"/>
      <c r="CLW44" s="144"/>
      <c r="CLX44" s="145"/>
      <c r="CLY44" s="146"/>
      <c r="CLZ44" s="147"/>
      <c r="CMA44" s="148"/>
      <c r="CMB44" s="140"/>
      <c r="CMC44" s="141"/>
      <c r="CMD44" s="142"/>
      <c r="CME44" s="143"/>
      <c r="CMF44" s="144"/>
      <c r="CMG44" s="145"/>
      <c r="CMH44" s="146"/>
      <c r="CMI44" s="147"/>
      <c r="CMJ44" s="148"/>
      <c r="CMK44" s="140"/>
      <c r="CML44" s="141"/>
      <c r="CMM44" s="142"/>
      <c r="CMN44" s="143"/>
      <c r="CMO44" s="144"/>
      <c r="CMP44" s="145"/>
      <c r="CMQ44" s="146"/>
      <c r="CMR44" s="147"/>
      <c r="CMS44" s="148"/>
      <c r="CMT44" s="140"/>
      <c r="CMU44" s="141"/>
      <c r="CMV44" s="142"/>
      <c r="CMW44" s="143"/>
      <c r="CMX44" s="144"/>
      <c r="CMY44" s="145"/>
      <c r="CMZ44" s="146"/>
      <c r="CNA44" s="147"/>
      <c r="CNB44" s="148"/>
      <c r="CNC44" s="140"/>
      <c r="CND44" s="141"/>
      <c r="CNE44" s="142"/>
      <c r="CNF44" s="143"/>
      <c r="CNG44" s="144"/>
      <c r="CNH44" s="145"/>
      <c r="CNI44" s="146"/>
      <c r="CNJ44" s="147"/>
      <c r="CNK44" s="148"/>
      <c r="CNL44" s="140"/>
      <c r="CNM44" s="141"/>
      <c r="CNN44" s="142"/>
      <c r="CNO44" s="143"/>
      <c r="CNP44" s="144"/>
      <c r="CNQ44" s="145"/>
      <c r="CNR44" s="146"/>
      <c r="CNS44" s="147"/>
      <c r="CNT44" s="148"/>
      <c r="CNU44" s="140"/>
      <c r="CNV44" s="141"/>
      <c r="CNW44" s="142"/>
      <c r="CNX44" s="143"/>
      <c r="CNY44" s="144"/>
      <c r="CNZ44" s="145"/>
      <c r="COA44" s="146"/>
      <c r="COB44" s="147"/>
      <c r="COC44" s="148"/>
      <c r="COD44" s="140"/>
      <c r="COE44" s="141"/>
      <c r="COF44" s="142"/>
      <c r="COG44" s="143"/>
      <c r="COH44" s="144"/>
      <c r="COI44" s="145"/>
      <c r="COJ44" s="146"/>
      <c r="COK44" s="147"/>
      <c r="COL44" s="148"/>
      <c r="COM44" s="140"/>
      <c r="CON44" s="141"/>
      <c r="COO44" s="142"/>
      <c r="COP44" s="143"/>
      <c r="COQ44" s="144"/>
      <c r="COR44" s="145"/>
      <c r="COS44" s="146"/>
      <c r="COT44" s="147"/>
      <c r="COU44" s="148"/>
      <c r="COV44" s="140"/>
      <c r="COW44" s="141"/>
      <c r="COX44" s="142"/>
      <c r="COY44" s="143"/>
      <c r="COZ44" s="144"/>
      <c r="CPA44" s="145"/>
      <c r="CPB44" s="146"/>
      <c r="CPC44" s="147"/>
      <c r="CPD44" s="148"/>
      <c r="CPE44" s="140"/>
      <c r="CPF44" s="141"/>
      <c r="CPG44" s="142"/>
      <c r="CPH44" s="143"/>
      <c r="CPI44" s="144"/>
      <c r="CPJ44" s="145"/>
      <c r="CPK44" s="146"/>
      <c r="CPL44" s="147"/>
      <c r="CPM44" s="148"/>
      <c r="CPN44" s="140"/>
      <c r="CPO44" s="141"/>
      <c r="CPP44" s="142"/>
      <c r="CPQ44" s="143"/>
      <c r="CPR44" s="144"/>
      <c r="CPS44" s="145"/>
      <c r="CPT44" s="146"/>
      <c r="CPU44" s="147"/>
      <c r="CPV44" s="148"/>
      <c r="CPW44" s="140"/>
      <c r="CPX44" s="141"/>
      <c r="CPY44" s="142"/>
      <c r="CPZ44" s="143"/>
      <c r="CQA44" s="144"/>
      <c r="CQB44" s="145"/>
      <c r="CQC44" s="146"/>
      <c r="CQD44" s="147"/>
      <c r="CQE44" s="148"/>
      <c r="CQF44" s="140"/>
      <c r="CQG44" s="141"/>
      <c r="CQH44" s="142"/>
      <c r="CQI44" s="143"/>
      <c r="CQJ44" s="144"/>
      <c r="CQK44" s="145"/>
      <c r="CQL44" s="146"/>
      <c r="CQM44" s="147"/>
      <c r="CQN44" s="148"/>
      <c r="CQO44" s="140"/>
      <c r="CQP44" s="141"/>
      <c r="CQQ44" s="142"/>
      <c r="CQR44" s="143"/>
      <c r="CQS44" s="144"/>
      <c r="CQT44" s="145"/>
      <c r="CQU44" s="146"/>
      <c r="CQV44" s="147"/>
      <c r="CQW44" s="148"/>
      <c r="CQX44" s="140"/>
      <c r="CQY44" s="141"/>
      <c r="CQZ44" s="142"/>
      <c r="CRA44" s="143"/>
      <c r="CRB44" s="144"/>
      <c r="CRC44" s="145"/>
      <c r="CRD44" s="146"/>
      <c r="CRE44" s="147"/>
      <c r="CRF44" s="148"/>
      <c r="CRG44" s="140"/>
      <c r="CRH44" s="141"/>
      <c r="CRI44" s="142"/>
      <c r="CRJ44" s="143"/>
      <c r="CRK44" s="144"/>
      <c r="CRL44" s="145"/>
      <c r="CRM44" s="146"/>
      <c r="CRN44" s="147"/>
      <c r="CRO44" s="148"/>
      <c r="CRP44" s="140"/>
      <c r="CRQ44" s="141"/>
      <c r="CRR44" s="142"/>
      <c r="CRS44" s="143"/>
      <c r="CRT44" s="144"/>
      <c r="CRU44" s="145"/>
      <c r="CRV44" s="146"/>
      <c r="CRW44" s="147"/>
      <c r="CRX44" s="148"/>
      <c r="CRY44" s="140"/>
      <c r="CRZ44" s="141"/>
      <c r="CSA44" s="142"/>
      <c r="CSB44" s="143"/>
      <c r="CSC44" s="144"/>
      <c r="CSD44" s="145"/>
      <c r="CSE44" s="146"/>
      <c r="CSF44" s="147"/>
      <c r="CSG44" s="148"/>
      <c r="CSH44" s="140"/>
      <c r="CSI44" s="141"/>
      <c r="CSJ44" s="142"/>
      <c r="CSK44" s="143"/>
      <c r="CSL44" s="144"/>
      <c r="CSM44" s="145"/>
      <c r="CSN44" s="146"/>
      <c r="CSO44" s="147"/>
      <c r="CSP44" s="148"/>
      <c r="CSQ44" s="140"/>
      <c r="CSR44" s="141"/>
      <c r="CSS44" s="142"/>
      <c r="CST44" s="143"/>
      <c r="CSU44" s="144"/>
      <c r="CSV44" s="145"/>
      <c r="CSW44" s="146"/>
      <c r="CSX44" s="147"/>
      <c r="CSY44" s="148"/>
      <c r="CSZ44" s="140"/>
      <c r="CTA44" s="141"/>
      <c r="CTB44" s="142"/>
      <c r="CTC44" s="143"/>
      <c r="CTD44" s="144"/>
      <c r="CTE44" s="145"/>
      <c r="CTF44" s="146"/>
      <c r="CTG44" s="147"/>
      <c r="CTH44" s="148"/>
      <c r="CTI44" s="140"/>
      <c r="CTJ44" s="141"/>
      <c r="CTK44" s="142"/>
      <c r="CTL44" s="143"/>
      <c r="CTM44" s="144"/>
      <c r="CTN44" s="145"/>
      <c r="CTO44" s="146"/>
      <c r="CTP44" s="147"/>
      <c r="CTQ44" s="148"/>
      <c r="CTR44" s="140"/>
      <c r="CTS44" s="141"/>
      <c r="CTT44" s="142"/>
      <c r="CTU44" s="143"/>
      <c r="CTV44" s="144"/>
      <c r="CTW44" s="145"/>
      <c r="CTX44" s="146"/>
      <c r="CTY44" s="147"/>
      <c r="CTZ44" s="148"/>
      <c r="CUA44" s="140"/>
      <c r="CUB44" s="141"/>
      <c r="CUC44" s="142"/>
      <c r="CUD44" s="143"/>
      <c r="CUE44" s="144"/>
      <c r="CUF44" s="145"/>
      <c r="CUG44" s="146"/>
      <c r="CUH44" s="147"/>
      <c r="CUI44" s="148"/>
      <c r="CUJ44" s="140"/>
      <c r="CUK44" s="141"/>
      <c r="CUL44" s="142"/>
      <c r="CUM44" s="143"/>
      <c r="CUN44" s="144"/>
      <c r="CUO44" s="145"/>
      <c r="CUP44" s="146"/>
      <c r="CUQ44" s="147"/>
      <c r="CUR44" s="148"/>
      <c r="CUS44" s="140"/>
      <c r="CUT44" s="141"/>
      <c r="CUU44" s="142"/>
      <c r="CUV44" s="143"/>
      <c r="CUW44" s="144"/>
      <c r="CUX44" s="145"/>
      <c r="CUY44" s="146"/>
      <c r="CUZ44" s="147"/>
      <c r="CVA44" s="148"/>
      <c r="CVB44" s="140"/>
      <c r="CVC44" s="141"/>
      <c r="CVD44" s="142"/>
      <c r="CVE44" s="143"/>
      <c r="CVF44" s="144"/>
      <c r="CVG44" s="145"/>
      <c r="CVH44" s="146"/>
      <c r="CVI44" s="147"/>
      <c r="CVJ44" s="148"/>
      <c r="CVK44" s="140"/>
      <c r="CVL44" s="141"/>
      <c r="CVM44" s="142"/>
      <c r="CVN44" s="143"/>
      <c r="CVO44" s="144"/>
      <c r="CVP44" s="145"/>
      <c r="CVQ44" s="146"/>
      <c r="CVR44" s="147"/>
      <c r="CVS44" s="148"/>
      <c r="CVT44" s="140"/>
      <c r="CVU44" s="141"/>
      <c r="CVV44" s="142"/>
      <c r="CVW44" s="143"/>
      <c r="CVX44" s="144"/>
      <c r="CVY44" s="145"/>
      <c r="CVZ44" s="146"/>
      <c r="CWA44" s="147"/>
      <c r="CWB44" s="148"/>
      <c r="CWC44" s="140"/>
      <c r="CWD44" s="141"/>
      <c r="CWE44" s="142"/>
      <c r="CWF44" s="143"/>
      <c r="CWG44" s="144"/>
      <c r="CWH44" s="145"/>
      <c r="CWI44" s="146"/>
      <c r="CWJ44" s="147"/>
      <c r="CWK44" s="148"/>
      <c r="CWL44" s="140"/>
      <c r="CWM44" s="141"/>
      <c r="CWN44" s="142"/>
      <c r="CWO44" s="143"/>
      <c r="CWP44" s="144"/>
      <c r="CWQ44" s="145"/>
      <c r="CWR44" s="146"/>
      <c r="CWS44" s="147"/>
      <c r="CWT44" s="148"/>
      <c r="CWU44" s="140"/>
      <c r="CWV44" s="141"/>
      <c r="CWW44" s="142"/>
      <c r="CWX44" s="143"/>
      <c r="CWY44" s="144"/>
      <c r="CWZ44" s="145"/>
      <c r="CXA44" s="146"/>
      <c r="CXB44" s="147"/>
      <c r="CXC44" s="148"/>
      <c r="CXD44" s="140"/>
      <c r="CXE44" s="141"/>
      <c r="CXF44" s="142"/>
      <c r="CXG44" s="143"/>
      <c r="CXH44" s="144"/>
      <c r="CXI44" s="145"/>
      <c r="CXJ44" s="146"/>
      <c r="CXK44" s="147"/>
      <c r="CXL44" s="148"/>
      <c r="CXM44" s="140"/>
      <c r="CXN44" s="141"/>
      <c r="CXO44" s="142"/>
      <c r="CXP44" s="143"/>
      <c r="CXQ44" s="144"/>
      <c r="CXR44" s="145"/>
      <c r="CXS44" s="146"/>
      <c r="CXT44" s="147"/>
      <c r="CXU44" s="148"/>
      <c r="CXV44" s="140"/>
      <c r="CXW44" s="141"/>
      <c r="CXX44" s="142"/>
      <c r="CXY44" s="143"/>
      <c r="CXZ44" s="144"/>
      <c r="CYA44" s="145"/>
      <c r="CYB44" s="146"/>
      <c r="CYC44" s="147"/>
      <c r="CYD44" s="148"/>
      <c r="CYE44" s="140"/>
      <c r="CYF44" s="141"/>
      <c r="CYG44" s="142"/>
      <c r="CYH44" s="143"/>
      <c r="CYI44" s="144"/>
      <c r="CYJ44" s="145"/>
      <c r="CYK44" s="146"/>
      <c r="CYL44" s="147"/>
      <c r="CYM44" s="148"/>
      <c r="CYN44" s="140"/>
      <c r="CYO44" s="141"/>
      <c r="CYP44" s="142"/>
      <c r="CYQ44" s="143"/>
      <c r="CYR44" s="144"/>
      <c r="CYS44" s="145"/>
      <c r="CYT44" s="146"/>
      <c r="CYU44" s="147"/>
      <c r="CYV44" s="148"/>
      <c r="CYW44" s="140"/>
      <c r="CYX44" s="141"/>
      <c r="CYY44" s="142"/>
      <c r="CYZ44" s="143"/>
      <c r="CZA44" s="144"/>
      <c r="CZB44" s="145"/>
      <c r="CZC44" s="146"/>
      <c r="CZD44" s="147"/>
      <c r="CZE44" s="148"/>
      <c r="CZF44" s="140"/>
      <c r="CZG44" s="141"/>
      <c r="CZH44" s="142"/>
      <c r="CZI44" s="143"/>
      <c r="CZJ44" s="144"/>
      <c r="CZK44" s="145"/>
      <c r="CZL44" s="146"/>
      <c r="CZM44" s="147"/>
      <c r="CZN44" s="148"/>
      <c r="CZO44" s="140"/>
      <c r="CZP44" s="141"/>
      <c r="CZQ44" s="142"/>
      <c r="CZR44" s="143"/>
      <c r="CZS44" s="144"/>
      <c r="CZT44" s="145"/>
      <c r="CZU44" s="146"/>
      <c r="CZV44" s="147"/>
      <c r="CZW44" s="148"/>
      <c r="CZX44" s="140"/>
      <c r="CZY44" s="141"/>
      <c r="CZZ44" s="142"/>
      <c r="DAA44" s="143"/>
      <c r="DAB44" s="144"/>
      <c r="DAC44" s="145"/>
      <c r="DAD44" s="146"/>
      <c r="DAE44" s="147"/>
      <c r="DAF44" s="148"/>
      <c r="DAG44" s="140"/>
      <c r="DAH44" s="141"/>
      <c r="DAI44" s="142"/>
      <c r="DAJ44" s="143"/>
      <c r="DAK44" s="144"/>
      <c r="DAL44" s="145"/>
      <c r="DAM44" s="146"/>
      <c r="DAN44" s="147"/>
      <c r="DAO44" s="148"/>
      <c r="DAP44" s="140"/>
      <c r="DAQ44" s="141"/>
      <c r="DAR44" s="142"/>
      <c r="DAS44" s="143"/>
      <c r="DAT44" s="144"/>
      <c r="DAU44" s="145"/>
      <c r="DAV44" s="146"/>
      <c r="DAW44" s="147"/>
      <c r="DAX44" s="148"/>
      <c r="DAY44" s="140"/>
      <c r="DAZ44" s="141"/>
      <c r="DBA44" s="142"/>
      <c r="DBB44" s="143"/>
      <c r="DBC44" s="144"/>
      <c r="DBD44" s="145"/>
      <c r="DBE44" s="146"/>
      <c r="DBF44" s="147"/>
      <c r="DBG44" s="148"/>
      <c r="DBH44" s="140"/>
      <c r="DBI44" s="141"/>
      <c r="DBJ44" s="142"/>
      <c r="DBK44" s="143"/>
      <c r="DBL44" s="144"/>
      <c r="DBM44" s="145"/>
      <c r="DBN44" s="146"/>
      <c r="DBO44" s="147"/>
      <c r="DBP44" s="148"/>
      <c r="DBQ44" s="140"/>
      <c r="DBR44" s="141"/>
      <c r="DBS44" s="142"/>
      <c r="DBT44" s="143"/>
      <c r="DBU44" s="144"/>
      <c r="DBV44" s="145"/>
      <c r="DBW44" s="146"/>
      <c r="DBX44" s="147"/>
      <c r="DBY44" s="148"/>
      <c r="DBZ44" s="140"/>
      <c r="DCA44" s="141"/>
      <c r="DCB44" s="142"/>
      <c r="DCC44" s="143"/>
      <c r="DCD44" s="144"/>
      <c r="DCE44" s="145"/>
      <c r="DCF44" s="146"/>
      <c r="DCG44" s="147"/>
      <c r="DCH44" s="148"/>
      <c r="DCI44" s="140"/>
      <c r="DCJ44" s="141"/>
      <c r="DCK44" s="142"/>
      <c r="DCL44" s="143"/>
      <c r="DCM44" s="144"/>
      <c r="DCN44" s="145"/>
      <c r="DCO44" s="146"/>
      <c r="DCP44" s="147"/>
      <c r="DCQ44" s="148"/>
      <c r="DCR44" s="140"/>
      <c r="DCS44" s="141"/>
      <c r="DCT44" s="142"/>
      <c r="DCU44" s="143"/>
      <c r="DCV44" s="144"/>
      <c r="DCW44" s="145"/>
      <c r="DCX44" s="146"/>
      <c r="DCY44" s="147"/>
      <c r="DCZ44" s="148"/>
      <c r="DDA44" s="140"/>
      <c r="DDB44" s="141"/>
      <c r="DDC44" s="142"/>
      <c r="DDD44" s="143"/>
      <c r="DDE44" s="144"/>
      <c r="DDF44" s="145"/>
      <c r="DDG44" s="146"/>
      <c r="DDH44" s="147"/>
      <c r="DDI44" s="148"/>
      <c r="DDJ44" s="140"/>
      <c r="DDK44" s="141"/>
      <c r="DDL44" s="142"/>
      <c r="DDM44" s="143"/>
      <c r="DDN44" s="144"/>
      <c r="DDO44" s="145"/>
      <c r="DDP44" s="146"/>
      <c r="DDQ44" s="147"/>
      <c r="DDR44" s="148"/>
      <c r="DDS44" s="140"/>
      <c r="DDT44" s="141"/>
      <c r="DDU44" s="142"/>
      <c r="DDV44" s="143"/>
      <c r="DDW44" s="144"/>
      <c r="DDX44" s="145"/>
      <c r="DDY44" s="146"/>
      <c r="DDZ44" s="147"/>
      <c r="DEA44" s="148"/>
      <c r="DEB44" s="140"/>
      <c r="DEC44" s="141"/>
      <c r="DED44" s="142"/>
      <c r="DEE44" s="143"/>
      <c r="DEF44" s="144"/>
      <c r="DEG44" s="145"/>
      <c r="DEH44" s="146"/>
      <c r="DEI44" s="147"/>
      <c r="DEJ44" s="148"/>
      <c r="DEK44" s="140"/>
      <c r="DEL44" s="141"/>
      <c r="DEM44" s="142"/>
      <c r="DEN44" s="143"/>
      <c r="DEO44" s="144"/>
      <c r="DEP44" s="145"/>
      <c r="DEQ44" s="146"/>
      <c r="DER44" s="147"/>
      <c r="DES44" s="148"/>
      <c r="DET44" s="140"/>
      <c r="DEU44" s="141"/>
      <c r="DEV44" s="142"/>
      <c r="DEW44" s="143"/>
      <c r="DEX44" s="144"/>
      <c r="DEY44" s="145"/>
      <c r="DEZ44" s="146"/>
      <c r="DFA44" s="147"/>
      <c r="DFB44" s="148"/>
      <c r="DFC44" s="140"/>
      <c r="DFD44" s="141"/>
      <c r="DFE44" s="142"/>
      <c r="DFF44" s="143"/>
      <c r="DFG44" s="144"/>
      <c r="DFH44" s="145"/>
      <c r="DFI44" s="146"/>
      <c r="DFJ44" s="147"/>
      <c r="DFK44" s="148"/>
      <c r="DFL44" s="140"/>
      <c r="DFM44" s="141"/>
      <c r="DFN44" s="142"/>
      <c r="DFO44" s="143"/>
      <c r="DFP44" s="144"/>
      <c r="DFQ44" s="145"/>
      <c r="DFR44" s="146"/>
      <c r="DFS44" s="147"/>
      <c r="DFT44" s="148"/>
      <c r="DFU44" s="140"/>
      <c r="DFV44" s="141"/>
      <c r="DFW44" s="142"/>
      <c r="DFX44" s="143"/>
      <c r="DFY44" s="144"/>
      <c r="DFZ44" s="145"/>
      <c r="DGA44" s="146"/>
      <c r="DGB44" s="147"/>
      <c r="DGC44" s="148"/>
      <c r="DGD44" s="140"/>
      <c r="DGE44" s="141"/>
      <c r="DGF44" s="142"/>
      <c r="DGG44" s="143"/>
      <c r="DGH44" s="144"/>
      <c r="DGI44" s="145"/>
      <c r="DGJ44" s="146"/>
      <c r="DGK44" s="147"/>
      <c r="DGL44" s="148"/>
      <c r="DGM44" s="140"/>
      <c r="DGN44" s="141"/>
      <c r="DGO44" s="142"/>
      <c r="DGP44" s="143"/>
      <c r="DGQ44" s="144"/>
      <c r="DGR44" s="145"/>
      <c r="DGS44" s="146"/>
      <c r="DGT44" s="147"/>
      <c r="DGU44" s="148"/>
      <c r="DGV44" s="140"/>
      <c r="DGW44" s="141"/>
      <c r="DGX44" s="142"/>
      <c r="DGY44" s="143"/>
      <c r="DGZ44" s="144"/>
      <c r="DHA44" s="145"/>
      <c r="DHB44" s="146"/>
      <c r="DHC44" s="147"/>
      <c r="DHD44" s="148"/>
      <c r="DHE44" s="140"/>
      <c r="DHF44" s="141"/>
      <c r="DHG44" s="142"/>
      <c r="DHH44" s="143"/>
      <c r="DHI44" s="144"/>
      <c r="DHJ44" s="145"/>
      <c r="DHK44" s="146"/>
      <c r="DHL44" s="147"/>
      <c r="DHM44" s="148"/>
      <c r="DHN44" s="140"/>
      <c r="DHO44" s="141"/>
      <c r="DHP44" s="142"/>
      <c r="DHQ44" s="143"/>
      <c r="DHR44" s="144"/>
      <c r="DHS44" s="145"/>
      <c r="DHT44" s="146"/>
      <c r="DHU44" s="147"/>
      <c r="DHV44" s="148"/>
      <c r="DHW44" s="140"/>
      <c r="DHX44" s="141"/>
      <c r="DHY44" s="142"/>
      <c r="DHZ44" s="143"/>
      <c r="DIA44" s="144"/>
      <c r="DIB44" s="145"/>
      <c r="DIC44" s="146"/>
      <c r="DID44" s="147"/>
      <c r="DIE44" s="148"/>
      <c r="DIF44" s="140"/>
      <c r="DIG44" s="141"/>
      <c r="DIH44" s="142"/>
      <c r="DII44" s="143"/>
      <c r="DIJ44" s="144"/>
      <c r="DIK44" s="145"/>
      <c r="DIL44" s="146"/>
      <c r="DIM44" s="147"/>
      <c r="DIN44" s="148"/>
      <c r="DIO44" s="140"/>
      <c r="DIP44" s="141"/>
      <c r="DIQ44" s="142"/>
      <c r="DIR44" s="143"/>
      <c r="DIS44" s="144"/>
      <c r="DIT44" s="145"/>
      <c r="DIU44" s="146"/>
      <c r="DIV44" s="147"/>
      <c r="DIW44" s="148"/>
      <c r="DIX44" s="140"/>
      <c r="DIY44" s="141"/>
      <c r="DIZ44" s="142"/>
      <c r="DJA44" s="143"/>
      <c r="DJB44" s="144"/>
      <c r="DJC44" s="145"/>
      <c r="DJD44" s="146"/>
      <c r="DJE44" s="147"/>
      <c r="DJF44" s="148"/>
      <c r="DJG44" s="140"/>
      <c r="DJH44" s="141"/>
      <c r="DJI44" s="142"/>
      <c r="DJJ44" s="143"/>
      <c r="DJK44" s="144"/>
      <c r="DJL44" s="145"/>
      <c r="DJM44" s="146"/>
      <c r="DJN44" s="147"/>
      <c r="DJO44" s="148"/>
      <c r="DJP44" s="140"/>
      <c r="DJQ44" s="141"/>
      <c r="DJR44" s="142"/>
      <c r="DJS44" s="143"/>
      <c r="DJT44" s="144"/>
      <c r="DJU44" s="145"/>
      <c r="DJV44" s="146"/>
      <c r="DJW44" s="147"/>
      <c r="DJX44" s="148"/>
      <c r="DJY44" s="140"/>
      <c r="DJZ44" s="141"/>
      <c r="DKA44" s="142"/>
      <c r="DKB44" s="143"/>
      <c r="DKC44" s="144"/>
      <c r="DKD44" s="145"/>
      <c r="DKE44" s="146"/>
      <c r="DKF44" s="147"/>
      <c r="DKG44" s="148"/>
      <c r="DKH44" s="140"/>
      <c r="DKI44" s="141"/>
      <c r="DKJ44" s="142"/>
      <c r="DKK44" s="143"/>
      <c r="DKL44" s="144"/>
      <c r="DKM44" s="145"/>
      <c r="DKN44" s="146"/>
      <c r="DKO44" s="147"/>
      <c r="DKP44" s="148"/>
      <c r="DKQ44" s="140"/>
      <c r="DKR44" s="141"/>
      <c r="DKS44" s="142"/>
      <c r="DKT44" s="143"/>
      <c r="DKU44" s="144"/>
      <c r="DKV44" s="145"/>
      <c r="DKW44" s="146"/>
      <c r="DKX44" s="147"/>
      <c r="DKY44" s="148"/>
      <c r="DKZ44" s="140"/>
      <c r="DLA44" s="141"/>
      <c r="DLB44" s="142"/>
      <c r="DLC44" s="143"/>
      <c r="DLD44" s="144"/>
      <c r="DLE44" s="145"/>
      <c r="DLF44" s="146"/>
      <c r="DLG44" s="147"/>
      <c r="DLH44" s="148"/>
      <c r="DLI44" s="140"/>
      <c r="DLJ44" s="141"/>
      <c r="DLK44" s="142"/>
      <c r="DLL44" s="143"/>
      <c r="DLM44" s="144"/>
      <c r="DLN44" s="145"/>
      <c r="DLO44" s="146"/>
      <c r="DLP44" s="147"/>
      <c r="DLQ44" s="148"/>
      <c r="DLR44" s="140"/>
      <c r="DLS44" s="141"/>
      <c r="DLT44" s="142"/>
      <c r="DLU44" s="143"/>
      <c r="DLV44" s="144"/>
      <c r="DLW44" s="145"/>
      <c r="DLX44" s="146"/>
      <c r="DLY44" s="147"/>
      <c r="DLZ44" s="148"/>
      <c r="DMA44" s="140"/>
      <c r="DMB44" s="141"/>
      <c r="DMC44" s="142"/>
      <c r="DMD44" s="143"/>
      <c r="DME44" s="144"/>
      <c r="DMF44" s="145"/>
      <c r="DMG44" s="146"/>
      <c r="DMH44" s="147"/>
      <c r="DMI44" s="148"/>
      <c r="DMJ44" s="140"/>
      <c r="DMK44" s="141"/>
      <c r="DML44" s="142"/>
      <c r="DMM44" s="143"/>
      <c r="DMN44" s="144"/>
      <c r="DMO44" s="145"/>
      <c r="DMP44" s="146"/>
      <c r="DMQ44" s="147"/>
      <c r="DMR44" s="148"/>
      <c r="DMS44" s="140"/>
      <c r="DMT44" s="141"/>
      <c r="DMU44" s="142"/>
      <c r="DMV44" s="143"/>
      <c r="DMW44" s="144"/>
      <c r="DMX44" s="145"/>
      <c r="DMY44" s="146"/>
      <c r="DMZ44" s="147"/>
      <c r="DNA44" s="148"/>
      <c r="DNB44" s="140"/>
      <c r="DNC44" s="141"/>
      <c r="DND44" s="142"/>
      <c r="DNE44" s="143"/>
      <c r="DNF44" s="144"/>
      <c r="DNG44" s="145"/>
      <c r="DNH44" s="146"/>
      <c r="DNI44" s="147"/>
      <c r="DNJ44" s="148"/>
      <c r="DNK44" s="140"/>
      <c r="DNL44" s="141"/>
      <c r="DNM44" s="142"/>
      <c r="DNN44" s="143"/>
      <c r="DNO44" s="144"/>
      <c r="DNP44" s="145"/>
      <c r="DNQ44" s="146"/>
      <c r="DNR44" s="147"/>
      <c r="DNS44" s="148"/>
      <c r="DNT44" s="140"/>
      <c r="DNU44" s="141"/>
      <c r="DNV44" s="142"/>
      <c r="DNW44" s="143"/>
      <c r="DNX44" s="144"/>
      <c r="DNY44" s="145"/>
      <c r="DNZ44" s="146"/>
      <c r="DOA44" s="147"/>
      <c r="DOB44" s="148"/>
      <c r="DOC44" s="140"/>
      <c r="DOD44" s="141"/>
      <c r="DOE44" s="142"/>
      <c r="DOF44" s="143"/>
      <c r="DOG44" s="144"/>
      <c r="DOH44" s="145"/>
      <c r="DOI44" s="146"/>
      <c r="DOJ44" s="147"/>
      <c r="DOK44" s="148"/>
      <c r="DOL44" s="140"/>
      <c r="DOM44" s="141"/>
      <c r="DON44" s="142"/>
      <c r="DOO44" s="143"/>
      <c r="DOP44" s="144"/>
      <c r="DOQ44" s="145"/>
      <c r="DOR44" s="146"/>
      <c r="DOS44" s="147"/>
      <c r="DOT44" s="148"/>
      <c r="DOU44" s="140"/>
      <c r="DOV44" s="141"/>
      <c r="DOW44" s="142"/>
      <c r="DOX44" s="143"/>
      <c r="DOY44" s="144"/>
      <c r="DOZ44" s="145"/>
      <c r="DPA44" s="146"/>
      <c r="DPB44" s="147"/>
      <c r="DPC44" s="148"/>
      <c r="DPD44" s="140"/>
      <c r="DPE44" s="141"/>
      <c r="DPF44" s="142"/>
      <c r="DPG44" s="143"/>
      <c r="DPH44" s="144"/>
      <c r="DPI44" s="145"/>
      <c r="DPJ44" s="146"/>
      <c r="DPK44" s="147"/>
      <c r="DPL44" s="148"/>
      <c r="DPM44" s="140"/>
      <c r="DPN44" s="141"/>
      <c r="DPO44" s="142"/>
      <c r="DPP44" s="143"/>
      <c r="DPQ44" s="144"/>
      <c r="DPR44" s="145"/>
      <c r="DPS44" s="146"/>
      <c r="DPT44" s="147"/>
      <c r="DPU44" s="148"/>
      <c r="DPV44" s="140"/>
      <c r="DPW44" s="141"/>
      <c r="DPX44" s="142"/>
      <c r="DPY44" s="143"/>
      <c r="DPZ44" s="144"/>
      <c r="DQA44" s="145"/>
      <c r="DQB44" s="146"/>
      <c r="DQC44" s="147"/>
      <c r="DQD44" s="148"/>
      <c r="DQE44" s="140"/>
      <c r="DQF44" s="141"/>
      <c r="DQG44" s="142"/>
      <c r="DQH44" s="143"/>
      <c r="DQI44" s="144"/>
      <c r="DQJ44" s="145"/>
      <c r="DQK44" s="146"/>
      <c r="DQL44" s="147"/>
      <c r="DQM44" s="148"/>
      <c r="DQN44" s="140"/>
      <c r="DQO44" s="141"/>
      <c r="DQP44" s="142"/>
      <c r="DQQ44" s="143"/>
      <c r="DQR44" s="144"/>
      <c r="DQS44" s="145"/>
      <c r="DQT44" s="146"/>
      <c r="DQU44" s="147"/>
      <c r="DQV44" s="148"/>
      <c r="DQW44" s="140"/>
      <c r="DQX44" s="141"/>
      <c r="DQY44" s="142"/>
      <c r="DQZ44" s="143"/>
      <c r="DRA44" s="144"/>
      <c r="DRB44" s="145"/>
      <c r="DRC44" s="146"/>
      <c r="DRD44" s="147"/>
      <c r="DRE44" s="148"/>
      <c r="DRF44" s="140"/>
      <c r="DRG44" s="141"/>
      <c r="DRH44" s="142"/>
      <c r="DRI44" s="143"/>
      <c r="DRJ44" s="144"/>
      <c r="DRK44" s="145"/>
      <c r="DRL44" s="146"/>
      <c r="DRM44" s="147"/>
      <c r="DRN44" s="148"/>
      <c r="DRO44" s="140"/>
      <c r="DRP44" s="141"/>
      <c r="DRQ44" s="142"/>
      <c r="DRR44" s="143"/>
      <c r="DRS44" s="144"/>
      <c r="DRT44" s="145"/>
      <c r="DRU44" s="146"/>
      <c r="DRV44" s="147"/>
      <c r="DRW44" s="148"/>
      <c r="DRX44" s="140"/>
      <c r="DRY44" s="141"/>
      <c r="DRZ44" s="142"/>
      <c r="DSA44" s="143"/>
      <c r="DSB44" s="144"/>
      <c r="DSC44" s="145"/>
      <c r="DSD44" s="146"/>
      <c r="DSE44" s="147"/>
      <c r="DSF44" s="148"/>
      <c r="DSG44" s="140"/>
      <c r="DSH44" s="141"/>
      <c r="DSI44" s="142"/>
      <c r="DSJ44" s="143"/>
      <c r="DSK44" s="144"/>
      <c r="DSL44" s="145"/>
      <c r="DSM44" s="146"/>
      <c r="DSN44" s="147"/>
      <c r="DSO44" s="148"/>
      <c r="DSP44" s="140"/>
      <c r="DSQ44" s="141"/>
      <c r="DSR44" s="142"/>
      <c r="DSS44" s="143"/>
      <c r="DST44" s="144"/>
      <c r="DSU44" s="145"/>
      <c r="DSV44" s="146"/>
      <c r="DSW44" s="147"/>
      <c r="DSX44" s="148"/>
      <c r="DSY44" s="140"/>
      <c r="DSZ44" s="141"/>
      <c r="DTA44" s="142"/>
      <c r="DTB44" s="143"/>
      <c r="DTC44" s="144"/>
      <c r="DTD44" s="145"/>
      <c r="DTE44" s="146"/>
      <c r="DTF44" s="147"/>
      <c r="DTG44" s="148"/>
      <c r="DTH44" s="140"/>
      <c r="DTI44" s="141"/>
      <c r="DTJ44" s="142"/>
      <c r="DTK44" s="143"/>
      <c r="DTL44" s="144"/>
      <c r="DTM44" s="145"/>
      <c r="DTN44" s="146"/>
      <c r="DTO44" s="147"/>
      <c r="DTP44" s="148"/>
      <c r="DTQ44" s="140"/>
      <c r="DTR44" s="141"/>
      <c r="DTS44" s="142"/>
      <c r="DTT44" s="143"/>
      <c r="DTU44" s="144"/>
      <c r="DTV44" s="145"/>
      <c r="DTW44" s="146"/>
      <c r="DTX44" s="147"/>
      <c r="DTY44" s="148"/>
      <c r="DTZ44" s="140"/>
      <c r="DUA44" s="141"/>
      <c r="DUB44" s="142"/>
      <c r="DUC44" s="143"/>
      <c r="DUD44" s="144"/>
      <c r="DUE44" s="145"/>
      <c r="DUF44" s="146"/>
      <c r="DUG44" s="147"/>
      <c r="DUH44" s="148"/>
      <c r="DUI44" s="140"/>
      <c r="DUJ44" s="141"/>
      <c r="DUK44" s="142"/>
      <c r="DUL44" s="143"/>
      <c r="DUM44" s="144"/>
      <c r="DUN44" s="145"/>
      <c r="DUO44" s="146"/>
      <c r="DUP44" s="147"/>
      <c r="DUQ44" s="148"/>
      <c r="DUR44" s="140"/>
      <c r="DUS44" s="141"/>
      <c r="DUT44" s="142"/>
      <c r="DUU44" s="143"/>
      <c r="DUV44" s="144"/>
      <c r="DUW44" s="145"/>
      <c r="DUX44" s="146"/>
      <c r="DUY44" s="147"/>
      <c r="DUZ44" s="148"/>
      <c r="DVA44" s="140"/>
      <c r="DVB44" s="141"/>
      <c r="DVC44" s="142"/>
      <c r="DVD44" s="143"/>
      <c r="DVE44" s="144"/>
      <c r="DVF44" s="145"/>
      <c r="DVG44" s="146"/>
      <c r="DVH44" s="147"/>
      <c r="DVI44" s="148"/>
      <c r="DVJ44" s="140"/>
      <c r="DVK44" s="141"/>
      <c r="DVL44" s="142"/>
      <c r="DVM44" s="143"/>
      <c r="DVN44" s="144"/>
      <c r="DVO44" s="145"/>
      <c r="DVP44" s="146"/>
      <c r="DVQ44" s="147"/>
      <c r="DVR44" s="148"/>
      <c r="DVS44" s="140"/>
      <c r="DVT44" s="141"/>
      <c r="DVU44" s="142"/>
      <c r="DVV44" s="143"/>
      <c r="DVW44" s="144"/>
      <c r="DVX44" s="145"/>
      <c r="DVY44" s="146"/>
      <c r="DVZ44" s="147"/>
      <c r="DWA44" s="148"/>
      <c r="DWB44" s="140"/>
      <c r="DWC44" s="141"/>
      <c r="DWD44" s="142"/>
      <c r="DWE44" s="143"/>
      <c r="DWF44" s="144"/>
      <c r="DWG44" s="145"/>
      <c r="DWH44" s="146"/>
      <c r="DWI44" s="147"/>
      <c r="DWJ44" s="148"/>
      <c r="DWK44" s="140"/>
      <c r="DWL44" s="141"/>
      <c r="DWM44" s="142"/>
      <c r="DWN44" s="143"/>
      <c r="DWO44" s="144"/>
      <c r="DWP44" s="145"/>
      <c r="DWQ44" s="146"/>
      <c r="DWR44" s="147"/>
      <c r="DWS44" s="148"/>
      <c r="DWT44" s="140"/>
      <c r="DWU44" s="141"/>
      <c r="DWV44" s="142"/>
      <c r="DWW44" s="143"/>
      <c r="DWX44" s="144"/>
      <c r="DWY44" s="145"/>
      <c r="DWZ44" s="146"/>
      <c r="DXA44" s="147"/>
      <c r="DXB44" s="148"/>
      <c r="DXC44" s="140"/>
      <c r="DXD44" s="141"/>
      <c r="DXE44" s="142"/>
      <c r="DXF44" s="143"/>
      <c r="DXG44" s="144"/>
      <c r="DXH44" s="145"/>
      <c r="DXI44" s="146"/>
      <c r="DXJ44" s="147"/>
      <c r="DXK44" s="148"/>
      <c r="DXL44" s="140"/>
      <c r="DXM44" s="141"/>
      <c r="DXN44" s="142"/>
      <c r="DXO44" s="143"/>
      <c r="DXP44" s="144"/>
      <c r="DXQ44" s="145"/>
      <c r="DXR44" s="146"/>
      <c r="DXS44" s="147"/>
      <c r="DXT44" s="148"/>
      <c r="DXU44" s="140"/>
      <c r="DXV44" s="141"/>
      <c r="DXW44" s="142"/>
      <c r="DXX44" s="143"/>
      <c r="DXY44" s="144"/>
      <c r="DXZ44" s="145"/>
      <c r="DYA44" s="146"/>
      <c r="DYB44" s="147"/>
      <c r="DYC44" s="148"/>
      <c r="DYD44" s="140"/>
      <c r="DYE44" s="141"/>
      <c r="DYF44" s="142"/>
      <c r="DYG44" s="143"/>
      <c r="DYH44" s="144"/>
      <c r="DYI44" s="145"/>
      <c r="DYJ44" s="146"/>
      <c r="DYK44" s="147"/>
      <c r="DYL44" s="148"/>
      <c r="DYM44" s="140"/>
      <c r="DYN44" s="141"/>
      <c r="DYO44" s="142"/>
      <c r="DYP44" s="143"/>
      <c r="DYQ44" s="144"/>
      <c r="DYR44" s="145"/>
      <c r="DYS44" s="146"/>
      <c r="DYT44" s="147"/>
      <c r="DYU44" s="148"/>
      <c r="DYV44" s="140"/>
      <c r="DYW44" s="141"/>
      <c r="DYX44" s="142"/>
      <c r="DYY44" s="143"/>
      <c r="DYZ44" s="144"/>
      <c r="DZA44" s="145"/>
      <c r="DZB44" s="146"/>
      <c r="DZC44" s="147"/>
      <c r="DZD44" s="148"/>
      <c r="DZE44" s="140"/>
      <c r="DZF44" s="141"/>
      <c r="DZG44" s="142"/>
      <c r="DZH44" s="143"/>
      <c r="DZI44" s="144"/>
      <c r="DZJ44" s="145"/>
      <c r="DZK44" s="146"/>
      <c r="DZL44" s="147"/>
      <c r="DZM44" s="148"/>
      <c r="DZN44" s="140"/>
      <c r="DZO44" s="141"/>
      <c r="DZP44" s="142"/>
      <c r="DZQ44" s="143"/>
      <c r="DZR44" s="144"/>
      <c r="DZS44" s="145"/>
      <c r="DZT44" s="146"/>
      <c r="DZU44" s="147"/>
      <c r="DZV44" s="148"/>
      <c r="DZW44" s="140"/>
      <c r="DZX44" s="141"/>
      <c r="DZY44" s="142"/>
      <c r="DZZ44" s="143"/>
      <c r="EAA44" s="144"/>
      <c r="EAB44" s="145"/>
      <c r="EAC44" s="146"/>
      <c r="EAD44" s="147"/>
      <c r="EAE44" s="148"/>
      <c r="EAF44" s="140"/>
      <c r="EAG44" s="141"/>
      <c r="EAH44" s="142"/>
      <c r="EAI44" s="143"/>
      <c r="EAJ44" s="144"/>
      <c r="EAK44" s="145"/>
      <c r="EAL44" s="146"/>
      <c r="EAM44" s="147"/>
      <c r="EAN44" s="148"/>
      <c r="EAO44" s="140"/>
      <c r="EAP44" s="141"/>
      <c r="EAQ44" s="142"/>
      <c r="EAR44" s="143"/>
      <c r="EAS44" s="144"/>
      <c r="EAT44" s="145"/>
      <c r="EAU44" s="146"/>
      <c r="EAV44" s="147"/>
      <c r="EAW44" s="148"/>
      <c r="EAX44" s="140"/>
      <c r="EAY44" s="141"/>
      <c r="EAZ44" s="142"/>
      <c r="EBA44" s="143"/>
      <c r="EBB44" s="144"/>
      <c r="EBC44" s="145"/>
      <c r="EBD44" s="146"/>
      <c r="EBE44" s="147"/>
      <c r="EBF44" s="148"/>
      <c r="EBG44" s="140"/>
      <c r="EBH44" s="141"/>
      <c r="EBI44" s="142"/>
      <c r="EBJ44" s="143"/>
      <c r="EBK44" s="144"/>
      <c r="EBL44" s="145"/>
      <c r="EBM44" s="146"/>
      <c r="EBN44" s="147"/>
      <c r="EBO44" s="148"/>
      <c r="EBP44" s="140"/>
      <c r="EBQ44" s="141"/>
      <c r="EBR44" s="142"/>
      <c r="EBS44" s="143"/>
      <c r="EBT44" s="144"/>
      <c r="EBU44" s="145"/>
      <c r="EBV44" s="146"/>
      <c r="EBW44" s="147"/>
      <c r="EBX44" s="148"/>
      <c r="EBY44" s="140"/>
      <c r="EBZ44" s="141"/>
      <c r="ECA44" s="142"/>
      <c r="ECB44" s="143"/>
      <c r="ECC44" s="144"/>
      <c r="ECD44" s="145"/>
      <c r="ECE44" s="146"/>
      <c r="ECF44" s="147"/>
      <c r="ECG44" s="148"/>
      <c r="ECH44" s="140"/>
      <c r="ECI44" s="141"/>
      <c r="ECJ44" s="142"/>
      <c r="ECK44" s="143"/>
      <c r="ECL44" s="144"/>
      <c r="ECM44" s="145"/>
      <c r="ECN44" s="146"/>
      <c r="ECO44" s="147"/>
      <c r="ECP44" s="148"/>
      <c r="ECQ44" s="140"/>
      <c r="ECR44" s="141"/>
      <c r="ECS44" s="142"/>
      <c r="ECT44" s="143"/>
      <c r="ECU44" s="144"/>
      <c r="ECV44" s="145"/>
      <c r="ECW44" s="146"/>
      <c r="ECX44" s="147"/>
      <c r="ECY44" s="148"/>
      <c r="ECZ44" s="140"/>
      <c r="EDA44" s="141"/>
      <c r="EDB44" s="142"/>
      <c r="EDC44" s="143"/>
      <c r="EDD44" s="144"/>
      <c r="EDE44" s="145"/>
      <c r="EDF44" s="146"/>
      <c r="EDG44" s="147"/>
      <c r="EDH44" s="148"/>
      <c r="EDI44" s="140"/>
      <c r="EDJ44" s="141"/>
      <c r="EDK44" s="142"/>
      <c r="EDL44" s="143"/>
      <c r="EDM44" s="144"/>
      <c r="EDN44" s="145"/>
      <c r="EDO44" s="146"/>
      <c r="EDP44" s="147"/>
      <c r="EDQ44" s="148"/>
      <c r="EDR44" s="140"/>
      <c r="EDS44" s="141"/>
      <c r="EDT44" s="142"/>
      <c r="EDU44" s="143"/>
      <c r="EDV44" s="144"/>
      <c r="EDW44" s="145"/>
      <c r="EDX44" s="146"/>
      <c r="EDY44" s="147"/>
      <c r="EDZ44" s="148"/>
      <c r="EEA44" s="140"/>
      <c r="EEB44" s="141"/>
      <c r="EEC44" s="142"/>
      <c r="EED44" s="143"/>
      <c r="EEE44" s="144"/>
      <c r="EEF44" s="145"/>
      <c r="EEG44" s="146"/>
      <c r="EEH44" s="147"/>
      <c r="EEI44" s="148"/>
      <c r="EEJ44" s="140"/>
      <c r="EEK44" s="141"/>
      <c r="EEL44" s="142"/>
      <c r="EEM44" s="143"/>
      <c r="EEN44" s="144"/>
      <c r="EEO44" s="145"/>
      <c r="EEP44" s="146"/>
      <c r="EEQ44" s="147"/>
      <c r="EER44" s="148"/>
      <c r="EES44" s="140"/>
      <c r="EET44" s="141"/>
      <c r="EEU44" s="142"/>
      <c r="EEV44" s="143"/>
      <c r="EEW44" s="144"/>
      <c r="EEX44" s="145"/>
      <c r="EEY44" s="146"/>
      <c r="EEZ44" s="147"/>
      <c r="EFA44" s="148"/>
      <c r="EFB44" s="140"/>
      <c r="EFC44" s="141"/>
      <c r="EFD44" s="142"/>
      <c r="EFE44" s="143"/>
      <c r="EFF44" s="144"/>
      <c r="EFG44" s="145"/>
      <c r="EFH44" s="146"/>
      <c r="EFI44" s="147"/>
      <c r="EFJ44" s="148"/>
      <c r="EFK44" s="140"/>
      <c r="EFL44" s="141"/>
      <c r="EFM44" s="142"/>
      <c r="EFN44" s="143"/>
      <c r="EFO44" s="144"/>
      <c r="EFP44" s="145"/>
      <c r="EFQ44" s="146"/>
      <c r="EFR44" s="147"/>
      <c r="EFS44" s="148"/>
      <c r="EFT44" s="140"/>
      <c r="EFU44" s="141"/>
      <c r="EFV44" s="142"/>
      <c r="EFW44" s="143"/>
      <c r="EFX44" s="144"/>
      <c r="EFY44" s="145"/>
      <c r="EFZ44" s="146"/>
      <c r="EGA44" s="147"/>
      <c r="EGB44" s="148"/>
      <c r="EGC44" s="140"/>
      <c r="EGD44" s="141"/>
      <c r="EGE44" s="142"/>
      <c r="EGF44" s="143"/>
      <c r="EGG44" s="144"/>
      <c r="EGH44" s="145"/>
      <c r="EGI44" s="146"/>
      <c r="EGJ44" s="147"/>
      <c r="EGK44" s="148"/>
      <c r="EGL44" s="140"/>
      <c r="EGM44" s="141"/>
      <c r="EGN44" s="142"/>
      <c r="EGO44" s="143"/>
      <c r="EGP44" s="144"/>
      <c r="EGQ44" s="145"/>
      <c r="EGR44" s="146"/>
      <c r="EGS44" s="147"/>
      <c r="EGT44" s="148"/>
      <c r="EGU44" s="140"/>
      <c r="EGV44" s="141"/>
      <c r="EGW44" s="142"/>
      <c r="EGX44" s="143"/>
      <c r="EGY44" s="144"/>
      <c r="EGZ44" s="145"/>
      <c r="EHA44" s="146"/>
      <c r="EHB44" s="147"/>
      <c r="EHC44" s="148"/>
      <c r="EHD44" s="140"/>
      <c r="EHE44" s="141"/>
      <c r="EHF44" s="142"/>
      <c r="EHG44" s="143"/>
      <c r="EHH44" s="144"/>
      <c r="EHI44" s="145"/>
      <c r="EHJ44" s="146"/>
      <c r="EHK44" s="147"/>
      <c r="EHL44" s="148"/>
      <c r="EHM44" s="140"/>
      <c r="EHN44" s="141"/>
      <c r="EHO44" s="142"/>
      <c r="EHP44" s="143"/>
      <c r="EHQ44" s="144"/>
      <c r="EHR44" s="145"/>
      <c r="EHS44" s="146"/>
      <c r="EHT44" s="147"/>
      <c r="EHU44" s="148"/>
      <c r="EHV44" s="140"/>
      <c r="EHW44" s="141"/>
      <c r="EHX44" s="142"/>
      <c r="EHY44" s="143"/>
      <c r="EHZ44" s="144"/>
      <c r="EIA44" s="145"/>
      <c r="EIB44" s="146"/>
      <c r="EIC44" s="147"/>
      <c r="EID44" s="148"/>
      <c r="EIE44" s="140"/>
      <c r="EIF44" s="141"/>
      <c r="EIG44" s="142"/>
      <c r="EIH44" s="143"/>
      <c r="EII44" s="144"/>
      <c r="EIJ44" s="145"/>
      <c r="EIK44" s="146"/>
      <c r="EIL44" s="147"/>
      <c r="EIM44" s="148"/>
      <c r="EIN44" s="140"/>
      <c r="EIO44" s="141"/>
      <c r="EIP44" s="142"/>
      <c r="EIQ44" s="143"/>
      <c r="EIR44" s="144"/>
      <c r="EIS44" s="145"/>
      <c r="EIT44" s="146"/>
      <c r="EIU44" s="147"/>
      <c r="EIV44" s="148"/>
      <c r="EIW44" s="140"/>
      <c r="EIX44" s="141"/>
      <c r="EIY44" s="142"/>
      <c r="EIZ44" s="143"/>
      <c r="EJA44" s="144"/>
      <c r="EJB44" s="145"/>
      <c r="EJC44" s="146"/>
      <c r="EJD44" s="147"/>
      <c r="EJE44" s="148"/>
      <c r="EJF44" s="140"/>
      <c r="EJG44" s="141"/>
      <c r="EJH44" s="142"/>
      <c r="EJI44" s="143"/>
      <c r="EJJ44" s="144"/>
      <c r="EJK44" s="145"/>
      <c r="EJL44" s="146"/>
      <c r="EJM44" s="147"/>
      <c r="EJN44" s="148"/>
      <c r="EJO44" s="140"/>
      <c r="EJP44" s="141"/>
      <c r="EJQ44" s="142"/>
      <c r="EJR44" s="143"/>
      <c r="EJS44" s="144"/>
      <c r="EJT44" s="145"/>
      <c r="EJU44" s="146"/>
      <c r="EJV44" s="147"/>
      <c r="EJW44" s="148"/>
      <c r="EJX44" s="140"/>
      <c r="EJY44" s="141"/>
      <c r="EJZ44" s="142"/>
      <c r="EKA44" s="143"/>
      <c r="EKB44" s="144"/>
      <c r="EKC44" s="145"/>
      <c r="EKD44" s="146"/>
      <c r="EKE44" s="147"/>
      <c r="EKF44" s="148"/>
      <c r="EKG44" s="140"/>
      <c r="EKH44" s="141"/>
      <c r="EKI44" s="142"/>
      <c r="EKJ44" s="143"/>
      <c r="EKK44" s="144"/>
      <c r="EKL44" s="145"/>
      <c r="EKM44" s="146"/>
      <c r="EKN44" s="147"/>
      <c r="EKO44" s="148"/>
      <c r="EKP44" s="140"/>
      <c r="EKQ44" s="141"/>
      <c r="EKR44" s="142"/>
      <c r="EKS44" s="143"/>
      <c r="EKT44" s="144"/>
      <c r="EKU44" s="145"/>
      <c r="EKV44" s="146"/>
      <c r="EKW44" s="147"/>
      <c r="EKX44" s="148"/>
      <c r="EKY44" s="140"/>
      <c r="EKZ44" s="141"/>
      <c r="ELA44" s="142"/>
      <c r="ELB44" s="143"/>
      <c r="ELC44" s="144"/>
      <c r="ELD44" s="145"/>
      <c r="ELE44" s="146"/>
      <c r="ELF44" s="147"/>
      <c r="ELG44" s="148"/>
      <c r="ELH44" s="140"/>
      <c r="ELI44" s="141"/>
      <c r="ELJ44" s="142"/>
      <c r="ELK44" s="143"/>
      <c r="ELL44" s="144"/>
      <c r="ELM44" s="145"/>
      <c r="ELN44" s="146"/>
      <c r="ELO44" s="147"/>
      <c r="ELP44" s="148"/>
      <c r="ELQ44" s="140"/>
      <c r="ELR44" s="141"/>
      <c r="ELS44" s="142"/>
      <c r="ELT44" s="143"/>
      <c r="ELU44" s="144"/>
      <c r="ELV44" s="145"/>
      <c r="ELW44" s="146"/>
      <c r="ELX44" s="147"/>
      <c r="ELY44" s="148"/>
      <c r="ELZ44" s="140"/>
      <c r="EMA44" s="141"/>
      <c r="EMB44" s="142"/>
      <c r="EMC44" s="143"/>
      <c r="EMD44" s="144"/>
      <c r="EME44" s="145"/>
      <c r="EMF44" s="146"/>
      <c r="EMG44" s="147"/>
      <c r="EMH44" s="148"/>
      <c r="EMI44" s="140"/>
      <c r="EMJ44" s="141"/>
      <c r="EMK44" s="142"/>
      <c r="EML44" s="143"/>
      <c r="EMM44" s="144"/>
      <c r="EMN44" s="145"/>
      <c r="EMO44" s="146"/>
      <c r="EMP44" s="147"/>
      <c r="EMQ44" s="148"/>
      <c r="EMR44" s="140"/>
      <c r="EMS44" s="141"/>
      <c r="EMT44" s="142"/>
      <c r="EMU44" s="143"/>
      <c r="EMV44" s="144"/>
      <c r="EMW44" s="145"/>
      <c r="EMX44" s="146"/>
      <c r="EMY44" s="147"/>
      <c r="EMZ44" s="148"/>
      <c r="ENA44" s="140"/>
      <c r="ENB44" s="141"/>
      <c r="ENC44" s="142"/>
      <c r="END44" s="143"/>
      <c r="ENE44" s="144"/>
      <c r="ENF44" s="145"/>
      <c r="ENG44" s="146"/>
      <c r="ENH44" s="147"/>
      <c r="ENI44" s="148"/>
      <c r="ENJ44" s="140"/>
      <c r="ENK44" s="141"/>
      <c r="ENL44" s="142"/>
      <c r="ENM44" s="143"/>
      <c r="ENN44" s="144"/>
      <c r="ENO44" s="145"/>
      <c r="ENP44" s="146"/>
      <c r="ENQ44" s="147"/>
      <c r="ENR44" s="148"/>
      <c r="ENS44" s="140"/>
      <c r="ENT44" s="141"/>
      <c r="ENU44" s="142"/>
      <c r="ENV44" s="143"/>
      <c r="ENW44" s="144"/>
      <c r="ENX44" s="145"/>
      <c r="ENY44" s="146"/>
      <c r="ENZ44" s="147"/>
      <c r="EOA44" s="148"/>
      <c r="EOB44" s="140"/>
      <c r="EOC44" s="141"/>
      <c r="EOD44" s="142"/>
      <c r="EOE44" s="143"/>
      <c r="EOF44" s="144"/>
      <c r="EOG44" s="145"/>
      <c r="EOH44" s="146"/>
      <c r="EOI44" s="147"/>
      <c r="EOJ44" s="148"/>
      <c r="EOK44" s="140"/>
      <c r="EOL44" s="141"/>
      <c r="EOM44" s="142"/>
      <c r="EON44" s="143"/>
      <c r="EOO44" s="144"/>
      <c r="EOP44" s="145"/>
      <c r="EOQ44" s="146"/>
      <c r="EOR44" s="147"/>
      <c r="EOS44" s="148"/>
      <c r="EOT44" s="140"/>
      <c r="EOU44" s="141"/>
      <c r="EOV44" s="142"/>
      <c r="EOW44" s="143"/>
      <c r="EOX44" s="144"/>
      <c r="EOY44" s="145"/>
      <c r="EOZ44" s="146"/>
      <c r="EPA44" s="147"/>
      <c r="EPB44" s="148"/>
      <c r="EPC44" s="140"/>
      <c r="EPD44" s="141"/>
      <c r="EPE44" s="142"/>
      <c r="EPF44" s="143"/>
      <c r="EPG44" s="144"/>
      <c r="EPH44" s="145"/>
      <c r="EPI44" s="146"/>
      <c r="EPJ44" s="147"/>
      <c r="EPK44" s="148"/>
      <c r="EPL44" s="140"/>
      <c r="EPM44" s="141"/>
      <c r="EPN44" s="142"/>
      <c r="EPO44" s="143"/>
      <c r="EPP44" s="144"/>
      <c r="EPQ44" s="145"/>
      <c r="EPR44" s="146"/>
      <c r="EPS44" s="147"/>
      <c r="EPT44" s="148"/>
      <c r="EPU44" s="140"/>
      <c r="EPV44" s="141"/>
      <c r="EPW44" s="142"/>
      <c r="EPX44" s="143"/>
      <c r="EPY44" s="144"/>
      <c r="EPZ44" s="145"/>
      <c r="EQA44" s="146"/>
      <c r="EQB44" s="147"/>
      <c r="EQC44" s="148"/>
      <c r="EQD44" s="140"/>
      <c r="EQE44" s="141"/>
      <c r="EQF44" s="142"/>
      <c r="EQG44" s="143"/>
      <c r="EQH44" s="144"/>
      <c r="EQI44" s="145"/>
      <c r="EQJ44" s="146"/>
      <c r="EQK44" s="147"/>
      <c r="EQL44" s="148"/>
      <c r="EQM44" s="140"/>
      <c r="EQN44" s="141"/>
      <c r="EQO44" s="142"/>
      <c r="EQP44" s="143"/>
      <c r="EQQ44" s="144"/>
      <c r="EQR44" s="145"/>
      <c r="EQS44" s="146"/>
      <c r="EQT44" s="147"/>
      <c r="EQU44" s="148"/>
      <c r="EQV44" s="140"/>
      <c r="EQW44" s="141"/>
      <c r="EQX44" s="142"/>
      <c r="EQY44" s="143"/>
      <c r="EQZ44" s="144"/>
      <c r="ERA44" s="145"/>
      <c r="ERB44" s="146"/>
      <c r="ERC44" s="147"/>
      <c r="ERD44" s="148"/>
      <c r="ERE44" s="140"/>
      <c r="ERF44" s="141"/>
      <c r="ERG44" s="142"/>
      <c r="ERH44" s="143"/>
      <c r="ERI44" s="144"/>
      <c r="ERJ44" s="145"/>
      <c r="ERK44" s="146"/>
      <c r="ERL44" s="147"/>
      <c r="ERM44" s="148"/>
      <c r="ERN44" s="140"/>
      <c r="ERO44" s="141"/>
      <c r="ERP44" s="142"/>
      <c r="ERQ44" s="143"/>
      <c r="ERR44" s="144"/>
      <c r="ERS44" s="145"/>
      <c r="ERT44" s="146"/>
      <c r="ERU44" s="147"/>
      <c r="ERV44" s="148"/>
      <c r="ERW44" s="140"/>
      <c r="ERX44" s="141"/>
      <c r="ERY44" s="142"/>
      <c r="ERZ44" s="143"/>
      <c r="ESA44" s="144"/>
      <c r="ESB44" s="145"/>
      <c r="ESC44" s="146"/>
      <c r="ESD44" s="147"/>
      <c r="ESE44" s="148"/>
      <c r="ESF44" s="140"/>
      <c r="ESG44" s="141"/>
      <c r="ESH44" s="142"/>
      <c r="ESI44" s="143"/>
      <c r="ESJ44" s="144"/>
      <c r="ESK44" s="145"/>
      <c r="ESL44" s="146"/>
      <c r="ESM44" s="147"/>
      <c r="ESN44" s="148"/>
      <c r="ESO44" s="140"/>
      <c r="ESP44" s="141"/>
      <c r="ESQ44" s="142"/>
      <c r="ESR44" s="143"/>
      <c r="ESS44" s="144"/>
      <c r="EST44" s="145"/>
      <c r="ESU44" s="146"/>
      <c r="ESV44" s="147"/>
      <c r="ESW44" s="148"/>
      <c r="ESX44" s="140"/>
      <c r="ESY44" s="141"/>
      <c r="ESZ44" s="142"/>
      <c r="ETA44" s="143"/>
      <c r="ETB44" s="144"/>
      <c r="ETC44" s="145"/>
      <c r="ETD44" s="146"/>
      <c r="ETE44" s="147"/>
      <c r="ETF44" s="148"/>
      <c r="ETG44" s="140"/>
      <c r="ETH44" s="141"/>
      <c r="ETI44" s="142"/>
      <c r="ETJ44" s="143"/>
      <c r="ETK44" s="144"/>
      <c r="ETL44" s="145"/>
      <c r="ETM44" s="146"/>
      <c r="ETN44" s="147"/>
      <c r="ETO44" s="148"/>
      <c r="ETP44" s="140"/>
      <c r="ETQ44" s="141"/>
      <c r="ETR44" s="142"/>
      <c r="ETS44" s="143"/>
      <c r="ETT44" s="144"/>
      <c r="ETU44" s="145"/>
      <c r="ETV44" s="146"/>
      <c r="ETW44" s="147"/>
      <c r="ETX44" s="148"/>
      <c r="ETY44" s="140"/>
      <c r="ETZ44" s="141"/>
      <c r="EUA44" s="142"/>
      <c r="EUB44" s="143"/>
      <c r="EUC44" s="144"/>
      <c r="EUD44" s="145"/>
      <c r="EUE44" s="146"/>
      <c r="EUF44" s="147"/>
      <c r="EUG44" s="148"/>
      <c r="EUH44" s="140"/>
      <c r="EUI44" s="141"/>
      <c r="EUJ44" s="142"/>
      <c r="EUK44" s="143"/>
      <c r="EUL44" s="144"/>
      <c r="EUM44" s="145"/>
      <c r="EUN44" s="146"/>
      <c r="EUO44" s="147"/>
      <c r="EUP44" s="148"/>
      <c r="EUQ44" s="140"/>
      <c r="EUR44" s="141"/>
      <c r="EUS44" s="142"/>
      <c r="EUT44" s="143"/>
      <c r="EUU44" s="144"/>
      <c r="EUV44" s="145"/>
      <c r="EUW44" s="146"/>
      <c r="EUX44" s="147"/>
      <c r="EUY44" s="148"/>
      <c r="EUZ44" s="140"/>
      <c r="EVA44" s="141"/>
      <c r="EVB44" s="142"/>
      <c r="EVC44" s="143"/>
      <c r="EVD44" s="144"/>
      <c r="EVE44" s="145"/>
      <c r="EVF44" s="146"/>
      <c r="EVG44" s="147"/>
      <c r="EVH44" s="148"/>
      <c r="EVI44" s="140"/>
      <c r="EVJ44" s="141"/>
      <c r="EVK44" s="142"/>
      <c r="EVL44" s="143"/>
      <c r="EVM44" s="144"/>
      <c r="EVN44" s="145"/>
      <c r="EVO44" s="146"/>
      <c r="EVP44" s="147"/>
      <c r="EVQ44" s="148"/>
      <c r="EVR44" s="140"/>
      <c r="EVS44" s="141"/>
      <c r="EVT44" s="142"/>
      <c r="EVU44" s="143"/>
      <c r="EVV44" s="144"/>
      <c r="EVW44" s="145"/>
      <c r="EVX44" s="146"/>
      <c r="EVY44" s="147"/>
      <c r="EVZ44" s="148"/>
      <c r="EWA44" s="140"/>
      <c r="EWB44" s="141"/>
      <c r="EWC44" s="142"/>
      <c r="EWD44" s="143"/>
      <c r="EWE44" s="144"/>
      <c r="EWF44" s="145"/>
      <c r="EWG44" s="146"/>
      <c r="EWH44" s="147"/>
      <c r="EWI44" s="148"/>
      <c r="EWJ44" s="140"/>
      <c r="EWK44" s="141"/>
      <c r="EWL44" s="142"/>
      <c r="EWM44" s="143"/>
      <c r="EWN44" s="144"/>
      <c r="EWO44" s="145"/>
      <c r="EWP44" s="146"/>
      <c r="EWQ44" s="147"/>
      <c r="EWR44" s="148"/>
      <c r="EWS44" s="140"/>
      <c r="EWT44" s="141"/>
      <c r="EWU44" s="142"/>
      <c r="EWV44" s="143"/>
      <c r="EWW44" s="144"/>
      <c r="EWX44" s="145"/>
      <c r="EWY44" s="146"/>
      <c r="EWZ44" s="147"/>
      <c r="EXA44" s="148"/>
      <c r="EXB44" s="140"/>
      <c r="EXC44" s="141"/>
      <c r="EXD44" s="142"/>
      <c r="EXE44" s="143"/>
      <c r="EXF44" s="144"/>
      <c r="EXG44" s="145"/>
      <c r="EXH44" s="146"/>
      <c r="EXI44" s="147"/>
      <c r="EXJ44" s="148"/>
      <c r="EXK44" s="140"/>
      <c r="EXL44" s="141"/>
      <c r="EXM44" s="142"/>
      <c r="EXN44" s="143"/>
      <c r="EXO44" s="144"/>
      <c r="EXP44" s="145"/>
      <c r="EXQ44" s="146"/>
      <c r="EXR44" s="147"/>
      <c r="EXS44" s="148"/>
      <c r="EXT44" s="140"/>
      <c r="EXU44" s="141"/>
      <c r="EXV44" s="142"/>
      <c r="EXW44" s="143"/>
      <c r="EXX44" s="144"/>
      <c r="EXY44" s="145"/>
      <c r="EXZ44" s="146"/>
      <c r="EYA44" s="147"/>
      <c r="EYB44" s="148"/>
      <c r="EYC44" s="140"/>
      <c r="EYD44" s="141"/>
      <c r="EYE44" s="142"/>
      <c r="EYF44" s="143"/>
      <c r="EYG44" s="144"/>
      <c r="EYH44" s="145"/>
      <c r="EYI44" s="146"/>
      <c r="EYJ44" s="147"/>
      <c r="EYK44" s="148"/>
      <c r="EYL44" s="140"/>
      <c r="EYM44" s="141"/>
      <c r="EYN44" s="142"/>
      <c r="EYO44" s="143"/>
      <c r="EYP44" s="144"/>
      <c r="EYQ44" s="145"/>
      <c r="EYR44" s="146"/>
      <c r="EYS44" s="147"/>
      <c r="EYT44" s="148"/>
      <c r="EYU44" s="140"/>
      <c r="EYV44" s="141"/>
      <c r="EYW44" s="142"/>
      <c r="EYX44" s="143"/>
      <c r="EYY44" s="144"/>
      <c r="EYZ44" s="145"/>
      <c r="EZA44" s="146"/>
      <c r="EZB44" s="147"/>
      <c r="EZC44" s="148"/>
      <c r="EZD44" s="140"/>
      <c r="EZE44" s="141"/>
      <c r="EZF44" s="142"/>
      <c r="EZG44" s="143"/>
      <c r="EZH44" s="144"/>
      <c r="EZI44" s="145"/>
      <c r="EZJ44" s="146"/>
      <c r="EZK44" s="147"/>
      <c r="EZL44" s="148"/>
      <c r="EZM44" s="140"/>
      <c r="EZN44" s="141"/>
      <c r="EZO44" s="142"/>
      <c r="EZP44" s="143"/>
      <c r="EZQ44" s="144"/>
      <c r="EZR44" s="145"/>
      <c r="EZS44" s="146"/>
      <c r="EZT44" s="147"/>
      <c r="EZU44" s="148"/>
      <c r="EZV44" s="140"/>
      <c r="EZW44" s="141"/>
      <c r="EZX44" s="142"/>
      <c r="EZY44" s="143"/>
      <c r="EZZ44" s="144"/>
      <c r="FAA44" s="145"/>
      <c r="FAB44" s="146"/>
      <c r="FAC44" s="147"/>
      <c r="FAD44" s="148"/>
      <c r="FAE44" s="140"/>
      <c r="FAF44" s="141"/>
      <c r="FAG44" s="142"/>
      <c r="FAH44" s="143"/>
      <c r="FAI44" s="144"/>
      <c r="FAJ44" s="145"/>
      <c r="FAK44" s="146"/>
      <c r="FAL44" s="147"/>
      <c r="FAM44" s="148"/>
      <c r="FAN44" s="140"/>
      <c r="FAO44" s="141"/>
      <c r="FAP44" s="142"/>
      <c r="FAQ44" s="143"/>
      <c r="FAR44" s="144"/>
      <c r="FAS44" s="145"/>
      <c r="FAT44" s="146"/>
      <c r="FAU44" s="147"/>
      <c r="FAV44" s="148"/>
      <c r="FAW44" s="140"/>
      <c r="FAX44" s="141"/>
      <c r="FAY44" s="142"/>
      <c r="FAZ44" s="143"/>
      <c r="FBA44" s="144"/>
      <c r="FBB44" s="145"/>
      <c r="FBC44" s="146"/>
      <c r="FBD44" s="147"/>
      <c r="FBE44" s="148"/>
      <c r="FBF44" s="140"/>
      <c r="FBG44" s="141"/>
      <c r="FBH44" s="142"/>
      <c r="FBI44" s="143"/>
      <c r="FBJ44" s="144"/>
      <c r="FBK44" s="145"/>
      <c r="FBL44" s="146"/>
      <c r="FBM44" s="147"/>
      <c r="FBN44" s="148"/>
      <c r="FBO44" s="140"/>
      <c r="FBP44" s="141"/>
      <c r="FBQ44" s="142"/>
      <c r="FBR44" s="143"/>
      <c r="FBS44" s="144"/>
      <c r="FBT44" s="145"/>
      <c r="FBU44" s="146"/>
      <c r="FBV44" s="147"/>
      <c r="FBW44" s="148"/>
      <c r="FBX44" s="140"/>
      <c r="FBY44" s="141"/>
      <c r="FBZ44" s="142"/>
      <c r="FCA44" s="143"/>
      <c r="FCB44" s="144"/>
      <c r="FCC44" s="145"/>
      <c r="FCD44" s="146"/>
      <c r="FCE44" s="147"/>
      <c r="FCF44" s="148"/>
      <c r="FCG44" s="140"/>
      <c r="FCH44" s="141"/>
      <c r="FCI44" s="142"/>
      <c r="FCJ44" s="143"/>
      <c r="FCK44" s="144"/>
      <c r="FCL44" s="145"/>
      <c r="FCM44" s="146"/>
      <c r="FCN44" s="147"/>
      <c r="FCO44" s="148"/>
      <c r="FCP44" s="140"/>
      <c r="FCQ44" s="141"/>
      <c r="FCR44" s="142"/>
      <c r="FCS44" s="143"/>
      <c r="FCT44" s="144"/>
      <c r="FCU44" s="145"/>
      <c r="FCV44" s="146"/>
      <c r="FCW44" s="147"/>
      <c r="FCX44" s="148"/>
      <c r="FCY44" s="140"/>
      <c r="FCZ44" s="141"/>
      <c r="FDA44" s="142"/>
      <c r="FDB44" s="143"/>
      <c r="FDC44" s="144"/>
      <c r="FDD44" s="145"/>
      <c r="FDE44" s="146"/>
      <c r="FDF44" s="147"/>
      <c r="FDG44" s="148"/>
      <c r="FDH44" s="140"/>
      <c r="FDI44" s="141"/>
      <c r="FDJ44" s="142"/>
      <c r="FDK44" s="143"/>
      <c r="FDL44" s="144"/>
      <c r="FDM44" s="145"/>
      <c r="FDN44" s="146"/>
      <c r="FDO44" s="147"/>
      <c r="FDP44" s="148"/>
      <c r="FDQ44" s="140"/>
      <c r="FDR44" s="141"/>
      <c r="FDS44" s="142"/>
      <c r="FDT44" s="143"/>
      <c r="FDU44" s="144"/>
      <c r="FDV44" s="145"/>
      <c r="FDW44" s="146"/>
      <c r="FDX44" s="147"/>
      <c r="FDY44" s="148"/>
      <c r="FDZ44" s="140"/>
      <c r="FEA44" s="141"/>
      <c r="FEB44" s="142"/>
      <c r="FEC44" s="143"/>
      <c r="FED44" s="144"/>
      <c r="FEE44" s="145"/>
      <c r="FEF44" s="146"/>
      <c r="FEG44" s="147"/>
      <c r="FEH44" s="148"/>
      <c r="FEI44" s="140"/>
      <c r="FEJ44" s="141"/>
      <c r="FEK44" s="142"/>
      <c r="FEL44" s="143"/>
      <c r="FEM44" s="144"/>
      <c r="FEN44" s="145"/>
      <c r="FEO44" s="146"/>
      <c r="FEP44" s="147"/>
      <c r="FEQ44" s="148"/>
      <c r="FER44" s="140"/>
      <c r="FES44" s="141"/>
      <c r="FET44" s="142"/>
      <c r="FEU44" s="143"/>
      <c r="FEV44" s="144"/>
      <c r="FEW44" s="145"/>
      <c r="FEX44" s="146"/>
      <c r="FEY44" s="147"/>
      <c r="FEZ44" s="148"/>
      <c r="FFA44" s="140"/>
      <c r="FFB44" s="141"/>
      <c r="FFC44" s="142"/>
      <c r="FFD44" s="143"/>
      <c r="FFE44" s="144"/>
      <c r="FFF44" s="145"/>
      <c r="FFG44" s="146"/>
      <c r="FFH44" s="147"/>
      <c r="FFI44" s="148"/>
      <c r="FFJ44" s="140"/>
      <c r="FFK44" s="141"/>
      <c r="FFL44" s="142"/>
      <c r="FFM44" s="143"/>
      <c r="FFN44" s="144"/>
      <c r="FFO44" s="145"/>
      <c r="FFP44" s="146"/>
      <c r="FFQ44" s="147"/>
      <c r="FFR44" s="148"/>
      <c r="FFS44" s="140"/>
      <c r="FFT44" s="141"/>
      <c r="FFU44" s="142"/>
      <c r="FFV44" s="143"/>
      <c r="FFW44" s="144"/>
      <c r="FFX44" s="145"/>
      <c r="FFY44" s="146"/>
      <c r="FFZ44" s="147"/>
      <c r="FGA44" s="148"/>
      <c r="FGB44" s="140"/>
      <c r="FGC44" s="141"/>
      <c r="FGD44" s="142"/>
      <c r="FGE44" s="143"/>
      <c r="FGF44" s="144"/>
      <c r="FGG44" s="145"/>
      <c r="FGH44" s="146"/>
      <c r="FGI44" s="147"/>
      <c r="FGJ44" s="148"/>
      <c r="FGK44" s="140"/>
      <c r="FGL44" s="141"/>
      <c r="FGM44" s="142"/>
      <c r="FGN44" s="143"/>
      <c r="FGO44" s="144"/>
      <c r="FGP44" s="145"/>
      <c r="FGQ44" s="146"/>
      <c r="FGR44" s="147"/>
      <c r="FGS44" s="148"/>
      <c r="FGT44" s="140"/>
      <c r="FGU44" s="141"/>
      <c r="FGV44" s="142"/>
      <c r="FGW44" s="143"/>
      <c r="FGX44" s="144"/>
      <c r="FGY44" s="145"/>
      <c r="FGZ44" s="146"/>
      <c r="FHA44" s="147"/>
      <c r="FHB44" s="148"/>
      <c r="FHC44" s="140"/>
      <c r="FHD44" s="141"/>
      <c r="FHE44" s="142"/>
      <c r="FHF44" s="143"/>
      <c r="FHG44" s="144"/>
      <c r="FHH44" s="145"/>
      <c r="FHI44" s="146"/>
      <c r="FHJ44" s="147"/>
      <c r="FHK44" s="148"/>
      <c r="FHL44" s="140"/>
      <c r="FHM44" s="141"/>
      <c r="FHN44" s="142"/>
      <c r="FHO44" s="143"/>
      <c r="FHP44" s="144"/>
      <c r="FHQ44" s="145"/>
      <c r="FHR44" s="146"/>
      <c r="FHS44" s="147"/>
      <c r="FHT44" s="148"/>
      <c r="FHU44" s="140"/>
      <c r="FHV44" s="141"/>
      <c r="FHW44" s="142"/>
      <c r="FHX44" s="143"/>
      <c r="FHY44" s="144"/>
      <c r="FHZ44" s="145"/>
      <c r="FIA44" s="146"/>
      <c r="FIB44" s="147"/>
      <c r="FIC44" s="148"/>
      <c r="FID44" s="140"/>
      <c r="FIE44" s="141"/>
      <c r="FIF44" s="142"/>
      <c r="FIG44" s="143"/>
      <c r="FIH44" s="144"/>
      <c r="FII44" s="145"/>
      <c r="FIJ44" s="146"/>
      <c r="FIK44" s="147"/>
      <c r="FIL44" s="148"/>
      <c r="FIM44" s="140"/>
      <c r="FIN44" s="141"/>
      <c r="FIO44" s="142"/>
      <c r="FIP44" s="143"/>
      <c r="FIQ44" s="144"/>
      <c r="FIR44" s="145"/>
      <c r="FIS44" s="146"/>
      <c r="FIT44" s="147"/>
      <c r="FIU44" s="148"/>
      <c r="FIV44" s="140"/>
      <c r="FIW44" s="141"/>
      <c r="FIX44" s="142"/>
      <c r="FIY44" s="143"/>
      <c r="FIZ44" s="144"/>
      <c r="FJA44" s="145"/>
      <c r="FJB44" s="146"/>
      <c r="FJC44" s="147"/>
      <c r="FJD44" s="148"/>
      <c r="FJE44" s="140"/>
      <c r="FJF44" s="141"/>
      <c r="FJG44" s="142"/>
      <c r="FJH44" s="143"/>
      <c r="FJI44" s="144"/>
      <c r="FJJ44" s="145"/>
      <c r="FJK44" s="146"/>
      <c r="FJL44" s="147"/>
      <c r="FJM44" s="148"/>
      <c r="FJN44" s="140"/>
      <c r="FJO44" s="141"/>
      <c r="FJP44" s="142"/>
      <c r="FJQ44" s="143"/>
      <c r="FJR44" s="144"/>
      <c r="FJS44" s="145"/>
      <c r="FJT44" s="146"/>
      <c r="FJU44" s="147"/>
      <c r="FJV44" s="148"/>
      <c r="FJW44" s="140"/>
      <c r="FJX44" s="141"/>
      <c r="FJY44" s="142"/>
      <c r="FJZ44" s="143"/>
      <c r="FKA44" s="144"/>
      <c r="FKB44" s="145"/>
      <c r="FKC44" s="146"/>
      <c r="FKD44" s="147"/>
      <c r="FKE44" s="148"/>
      <c r="FKF44" s="140"/>
      <c r="FKG44" s="141"/>
      <c r="FKH44" s="142"/>
      <c r="FKI44" s="143"/>
      <c r="FKJ44" s="144"/>
      <c r="FKK44" s="145"/>
      <c r="FKL44" s="146"/>
      <c r="FKM44" s="147"/>
      <c r="FKN44" s="148"/>
      <c r="FKO44" s="140"/>
      <c r="FKP44" s="141"/>
      <c r="FKQ44" s="142"/>
      <c r="FKR44" s="143"/>
      <c r="FKS44" s="144"/>
      <c r="FKT44" s="145"/>
      <c r="FKU44" s="146"/>
      <c r="FKV44" s="147"/>
      <c r="FKW44" s="148"/>
      <c r="FKX44" s="140"/>
      <c r="FKY44" s="141"/>
      <c r="FKZ44" s="142"/>
      <c r="FLA44" s="143"/>
      <c r="FLB44" s="144"/>
      <c r="FLC44" s="145"/>
      <c r="FLD44" s="146"/>
      <c r="FLE44" s="147"/>
      <c r="FLF44" s="148"/>
      <c r="FLG44" s="140"/>
      <c r="FLH44" s="141"/>
      <c r="FLI44" s="142"/>
      <c r="FLJ44" s="143"/>
      <c r="FLK44" s="144"/>
      <c r="FLL44" s="145"/>
      <c r="FLM44" s="146"/>
      <c r="FLN44" s="147"/>
      <c r="FLO44" s="148"/>
      <c r="FLP44" s="140"/>
      <c r="FLQ44" s="141"/>
      <c r="FLR44" s="142"/>
      <c r="FLS44" s="143"/>
      <c r="FLT44" s="144"/>
      <c r="FLU44" s="145"/>
      <c r="FLV44" s="146"/>
      <c r="FLW44" s="147"/>
      <c r="FLX44" s="148"/>
      <c r="FLY44" s="140"/>
      <c r="FLZ44" s="141"/>
      <c r="FMA44" s="142"/>
      <c r="FMB44" s="143"/>
      <c r="FMC44" s="144"/>
      <c r="FMD44" s="145"/>
      <c r="FME44" s="146"/>
      <c r="FMF44" s="147"/>
      <c r="FMG44" s="148"/>
      <c r="FMH44" s="140"/>
      <c r="FMI44" s="141"/>
      <c r="FMJ44" s="142"/>
      <c r="FMK44" s="143"/>
      <c r="FML44" s="144"/>
      <c r="FMM44" s="145"/>
      <c r="FMN44" s="146"/>
      <c r="FMO44" s="147"/>
      <c r="FMP44" s="148"/>
      <c r="FMQ44" s="140"/>
      <c r="FMR44" s="141"/>
      <c r="FMS44" s="142"/>
      <c r="FMT44" s="143"/>
      <c r="FMU44" s="144"/>
      <c r="FMV44" s="145"/>
      <c r="FMW44" s="146"/>
      <c r="FMX44" s="147"/>
      <c r="FMY44" s="148"/>
      <c r="FMZ44" s="140"/>
      <c r="FNA44" s="141"/>
      <c r="FNB44" s="142"/>
      <c r="FNC44" s="143"/>
      <c r="FND44" s="144"/>
      <c r="FNE44" s="145"/>
      <c r="FNF44" s="146"/>
      <c r="FNG44" s="147"/>
      <c r="FNH44" s="148"/>
      <c r="FNI44" s="140"/>
      <c r="FNJ44" s="141"/>
      <c r="FNK44" s="142"/>
      <c r="FNL44" s="143"/>
      <c r="FNM44" s="144"/>
      <c r="FNN44" s="145"/>
      <c r="FNO44" s="146"/>
      <c r="FNP44" s="147"/>
      <c r="FNQ44" s="148"/>
      <c r="FNR44" s="140"/>
      <c r="FNS44" s="141"/>
      <c r="FNT44" s="142"/>
      <c r="FNU44" s="143"/>
      <c r="FNV44" s="144"/>
      <c r="FNW44" s="145"/>
      <c r="FNX44" s="146"/>
      <c r="FNY44" s="147"/>
      <c r="FNZ44" s="148"/>
      <c r="FOA44" s="140"/>
      <c r="FOB44" s="141"/>
      <c r="FOC44" s="142"/>
      <c r="FOD44" s="143"/>
      <c r="FOE44" s="144"/>
      <c r="FOF44" s="145"/>
      <c r="FOG44" s="146"/>
      <c r="FOH44" s="147"/>
      <c r="FOI44" s="148"/>
      <c r="FOJ44" s="140"/>
      <c r="FOK44" s="141"/>
      <c r="FOL44" s="142"/>
      <c r="FOM44" s="143"/>
      <c r="FON44" s="144"/>
      <c r="FOO44" s="145"/>
      <c r="FOP44" s="146"/>
      <c r="FOQ44" s="147"/>
      <c r="FOR44" s="148"/>
      <c r="FOS44" s="140"/>
      <c r="FOT44" s="141"/>
      <c r="FOU44" s="142"/>
      <c r="FOV44" s="143"/>
      <c r="FOW44" s="144"/>
      <c r="FOX44" s="145"/>
      <c r="FOY44" s="146"/>
      <c r="FOZ44" s="147"/>
      <c r="FPA44" s="148"/>
      <c r="FPB44" s="140"/>
      <c r="FPC44" s="141"/>
      <c r="FPD44" s="142"/>
      <c r="FPE44" s="143"/>
      <c r="FPF44" s="144"/>
      <c r="FPG44" s="145"/>
      <c r="FPH44" s="146"/>
      <c r="FPI44" s="147"/>
      <c r="FPJ44" s="148"/>
      <c r="FPK44" s="140"/>
      <c r="FPL44" s="141"/>
      <c r="FPM44" s="142"/>
      <c r="FPN44" s="143"/>
      <c r="FPO44" s="144"/>
      <c r="FPP44" s="145"/>
      <c r="FPQ44" s="146"/>
      <c r="FPR44" s="147"/>
      <c r="FPS44" s="148"/>
      <c r="FPT44" s="140"/>
      <c r="FPU44" s="141"/>
      <c r="FPV44" s="142"/>
      <c r="FPW44" s="143"/>
      <c r="FPX44" s="144"/>
      <c r="FPY44" s="145"/>
      <c r="FPZ44" s="146"/>
      <c r="FQA44" s="147"/>
      <c r="FQB44" s="148"/>
      <c r="FQC44" s="140"/>
      <c r="FQD44" s="141"/>
      <c r="FQE44" s="142"/>
      <c r="FQF44" s="143"/>
      <c r="FQG44" s="144"/>
      <c r="FQH44" s="145"/>
      <c r="FQI44" s="146"/>
      <c r="FQJ44" s="147"/>
      <c r="FQK44" s="148"/>
      <c r="FQL44" s="140"/>
      <c r="FQM44" s="141"/>
      <c r="FQN44" s="142"/>
      <c r="FQO44" s="143"/>
      <c r="FQP44" s="144"/>
      <c r="FQQ44" s="145"/>
      <c r="FQR44" s="146"/>
      <c r="FQS44" s="147"/>
      <c r="FQT44" s="148"/>
      <c r="FQU44" s="140"/>
      <c r="FQV44" s="141"/>
      <c r="FQW44" s="142"/>
      <c r="FQX44" s="143"/>
      <c r="FQY44" s="144"/>
      <c r="FQZ44" s="145"/>
      <c r="FRA44" s="146"/>
      <c r="FRB44" s="147"/>
      <c r="FRC44" s="148"/>
      <c r="FRD44" s="140"/>
      <c r="FRE44" s="141"/>
      <c r="FRF44" s="142"/>
      <c r="FRG44" s="143"/>
      <c r="FRH44" s="144"/>
      <c r="FRI44" s="145"/>
      <c r="FRJ44" s="146"/>
      <c r="FRK44" s="147"/>
      <c r="FRL44" s="148"/>
      <c r="FRM44" s="140"/>
      <c r="FRN44" s="141"/>
      <c r="FRO44" s="142"/>
      <c r="FRP44" s="143"/>
      <c r="FRQ44" s="144"/>
      <c r="FRR44" s="145"/>
      <c r="FRS44" s="146"/>
      <c r="FRT44" s="147"/>
      <c r="FRU44" s="148"/>
      <c r="FRV44" s="140"/>
      <c r="FRW44" s="141"/>
      <c r="FRX44" s="142"/>
      <c r="FRY44" s="143"/>
      <c r="FRZ44" s="144"/>
      <c r="FSA44" s="145"/>
      <c r="FSB44" s="146"/>
      <c r="FSC44" s="147"/>
      <c r="FSD44" s="148"/>
      <c r="FSE44" s="140"/>
      <c r="FSF44" s="141"/>
      <c r="FSG44" s="142"/>
      <c r="FSH44" s="143"/>
      <c r="FSI44" s="144"/>
      <c r="FSJ44" s="145"/>
      <c r="FSK44" s="146"/>
      <c r="FSL44" s="147"/>
      <c r="FSM44" s="148"/>
      <c r="FSN44" s="140"/>
      <c r="FSO44" s="141"/>
      <c r="FSP44" s="142"/>
      <c r="FSQ44" s="143"/>
      <c r="FSR44" s="144"/>
      <c r="FSS44" s="145"/>
      <c r="FST44" s="146"/>
      <c r="FSU44" s="147"/>
      <c r="FSV44" s="148"/>
      <c r="FSW44" s="140"/>
      <c r="FSX44" s="141"/>
      <c r="FSY44" s="142"/>
      <c r="FSZ44" s="143"/>
      <c r="FTA44" s="144"/>
      <c r="FTB44" s="145"/>
      <c r="FTC44" s="146"/>
      <c r="FTD44" s="147"/>
      <c r="FTE44" s="148"/>
      <c r="FTF44" s="140"/>
      <c r="FTG44" s="141"/>
      <c r="FTH44" s="142"/>
      <c r="FTI44" s="143"/>
      <c r="FTJ44" s="144"/>
      <c r="FTK44" s="145"/>
      <c r="FTL44" s="146"/>
      <c r="FTM44" s="147"/>
      <c r="FTN44" s="148"/>
      <c r="FTO44" s="140"/>
      <c r="FTP44" s="141"/>
      <c r="FTQ44" s="142"/>
      <c r="FTR44" s="143"/>
      <c r="FTS44" s="144"/>
      <c r="FTT44" s="145"/>
      <c r="FTU44" s="146"/>
      <c r="FTV44" s="147"/>
      <c r="FTW44" s="148"/>
      <c r="FTX44" s="140"/>
      <c r="FTY44" s="141"/>
      <c r="FTZ44" s="142"/>
      <c r="FUA44" s="143"/>
      <c r="FUB44" s="144"/>
      <c r="FUC44" s="145"/>
      <c r="FUD44" s="146"/>
      <c r="FUE44" s="147"/>
      <c r="FUF44" s="148"/>
      <c r="FUG44" s="140"/>
      <c r="FUH44" s="141"/>
      <c r="FUI44" s="142"/>
      <c r="FUJ44" s="143"/>
      <c r="FUK44" s="144"/>
      <c r="FUL44" s="145"/>
      <c r="FUM44" s="146"/>
      <c r="FUN44" s="147"/>
      <c r="FUO44" s="148"/>
      <c r="FUP44" s="140"/>
      <c r="FUQ44" s="141"/>
      <c r="FUR44" s="142"/>
      <c r="FUS44" s="143"/>
      <c r="FUT44" s="144"/>
      <c r="FUU44" s="145"/>
      <c r="FUV44" s="146"/>
      <c r="FUW44" s="147"/>
      <c r="FUX44" s="148"/>
      <c r="FUY44" s="140"/>
      <c r="FUZ44" s="141"/>
      <c r="FVA44" s="142"/>
      <c r="FVB44" s="143"/>
      <c r="FVC44" s="144"/>
      <c r="FVD44" s="145"/>
      <c r="FVE44" s="146"/>
      <c r="FVF44" s="147"/>
      <c r="FVG44" s="148"/>
      <c r="FVH44" s="140"/>
      <c r="FVI44" s="141"/>
      <c r="FVJ44" s="142"/>
      <c r="FVK44" s="143"/>
      <c r="FVL44" s="144"/>
      <c r="FVM44" s="145"/>
      <c r="FVN44" s="146"/>
      <c r="FVO44" s="147"/>
      <c r="FVP44" s="148"/>
      <c r="FVQ44" s="140"/>
      <c r="FVR44" s="141"/>
      <c r="FVS44" s="142"/>
      <c r="FVT44" s="143"/>
      <c r="FVU44" s="144"/>
      <c r="FVV44" s="145"/>
      <c r="FVW44" s="146"/>
      <c r="FVX44" s="147"/>
      <c r="FVY44" s="148"/>
      <c r="FVZ44" s="140"/>
      <c r="FWA44" s="141"/>
      <c r="FWB44" s="142"/>
      <c r="FWC44" s="143"/>
      <c r="FWD44" s="144"/>
      <c r="FWE44" s="145"/>
      <c r="FWF44" s="146"/>
      <c r="FWG44" s="147"/>
      <c r="FWH44" s="148"/>
      <c r="FWI44" s="140"/>
      <c r="FWJ44" s="141"/>
      <c r="FWK44" s="142"/>
      <c r="FWL44" s="143"/>
      <c r="FWM44" s="144"/>
      <c r="FWN44" s="145"/>
      <c r="FWO44" s="146"/>
      <c r="FWP44" s="147"/>
      <c r="FWQ44" s="148"/>
      <c r="FWR44" s="140"/>
      <c r="FWS44" s="141"/>
      <c r="FWT44" s="142"/>
      <c r="FWU44" s="143"/>
      <c r="FWV44" s="144"/>
      <c r="FWW44" s="145"/>
      <c r="FWX44" s="146"/>
      <c r="FWY44" s="147"/>
      <c r="FWZ44" s="148"/>
      <c r="FXA44" s="140"/>
      <c r="FXB44" s="141"/>
      <c r="FXC44" s="142"/>
      <c r="FXD44" s="143"/>
      <c r="FXE44" s="144"/>
      <c r="FXF44" s="145"/>
      <c r="FXG44" s="146"/>
      <c r="FXH44" s="147"/>
      <c r="FXI44" s="148"/>
      <c r="FXJ44" s="140"/>
      <c r="FXK44" s="141"/>
      <c r="FXL44" s="142"/>
      <c r="FXM44" s="143"/>
      <c r="FXN44" s="144"/>
      <c r="FXO44" s="145"/>
      <c r="FXP44" s="146"/>
      <c r="FXQ44" s="147"/>
      <c r="FXR44" s="148"/>
      <c r="FXS44" s="140"/>
      <c r="FXT44" s="141"/>
      <c r="FXU44" s="142"/>
      <c r="FXV44" s="143"/>
      <c r="FXW44" s="144"/>
      <c r="FXX44" s="145"/>
      <c r="FXY44" s="146"/>
      <c r="FXZ44" s="147"/>
      <c r="FYA44" s="148"/>
      <c r="FYB44" s="140"/>
      <c r="FYC44" s="141"/>
      <c r="FYD44" s="142"/>
      <c r="FYE44" s="143"/>
      <c r="FYF44" s="144"/>
      <c r="FYG44" s="145"/>
      <c r="FYH44" s="146"/>
      <c r="FYI44" s="147"/>
      <c r="FYJ44" s="148"/>
      <c r="FYK44" s="140"/>
      <c r="FYL44" s="141"/>
      <c r="FYM44" s="142"/>
      <c r="FYN44" s="143"/>
      <c r="FYO44" s="144"/>
      <c r="FYP44" s="145"/>
      <c r="FYQ44" s="146"/>
      <c r="FYR44" s="147"/>
      <c r="FYS44" s="148"/>
      <c r="FYT44" s="140"/>
      <c r="FYU44" s="141"/>
      <c r="FYV44" s="142"/>
      <c r="FYW44" s="143"/>
      <c r="FYX44" s="144"/>
      <c r="FYY44" s="145"/>
      <c r="FYZ44" s="146"/>
      <c r="FZA44" s="147"/>
      <c r="FZB44" s="148"/>
      <c r="FZC44" s="140"/>
      <c r="FZD44" s="141"/>
      <c r="FZE44" s="142"/>
      <c r="FZF44" s="143"/>
      <c r="FZG44" s="144"/>
      <c r="FZH44" s="145"/>
      <c r="FZI44" s="146"/>
      <c r="FZJ44" s="147"/>
      <c r="FZK44" s="148"/>
      <c r="FZL44" s="140"/>
      <c r="FZM44" s="141"/>
      <c r="FZN44" s="142"/>
      <c r="FZO44" s="143"/>
      <c r="FZP44" s="144"/>
      <c r="FZQ44" s="145"/>
      <c r="FZR44" s="146"/>
      <c r="FZS44" s="147"/>
      <c r="FZT44" s="148"/>
      <c r="FZU44" s="140"/>
      <c r="FZV44" s="141"/>
      <c r="FZW44" s="142"/>
      <c r="FZX44" s="143"/>
      <c r="FZY44" s="144"/>
      <c r="FZZ44" s="145"/>
      <c r="GAA44" s="146"/>
      <c r="GAB44" s="147"/>
      <c r="GAC44" s="148"/>
      <c r="GAD44" s="140"/>
      <c r="GAE44" s="141"/>
      <c r="GAF44" s="142"/>
      <c r="GAG44" s="143"/>
      <c r="GAH44" s="144"/>
      <c r="GAI44" s="145"/>
      <c r="GAJ44" s="146"/>
      <c r="GAK44" s="147"/>
      <c r="GAL44" s="148"/>
      <c r="GAM44" s="140"/>
      <c r="GAN44" s="141"/>
      <c r="GAO44" s="142"/>
      <c r="GAP44" s="143"/>
      <c r="GAQ44" s="144"/>
      <c r="GAR44" s="145"/>
      <c r="GAS44" s="146"/>
      <c r="GAT44" s="147"/>
      <c r="GAU44" s="148"/>
      <c r="GAV44" s="140"/>
      <c r="GAW44" s="141"/>
      <c r="GAX44" s="142"/>
      <c r="GAY44" s="143"/>
      <c r="GAZ44" s="144"/>
      <c r="GBA44" s="145"/>
      <c r="GBB44" s="146"/>
      <c r="GBC44" s="147"/>
      <c r="GBD44" s="148"/>
      <c r="GBE44" s="140"/>
      <c r="GBF44" s="141"/>
      <c r="GBG44" s="142"/>
      <c r="GBH44" s="143"/>
      <c r="GBI44" s="144"/>
      <c r="GBJ44" s="145"/>
      <c r="GBK44" s="146"/>
      <c r="GBL44" s="147"/>
      <c r="GBM44" s="148"/>
      <c r="GBN44" s="140"/>
      <c r="GBO44" s="141"/>
      <c r="GBP44" s="142"/>
      <c r="GBQ44" s="143"/>
      <c r="GBR44" s="144"/>
      <c r="GBS44" s="145"/>
      <c r="GBT44" s="146"/>
      <c r="GBU44" s="147"/>
      <c r="GBV44" s="148"/>
      <c r="GBW44" s="140"/>
      <c r="GBX44" s="141"/>
      <c r="GBY44" s="142"/>
      <c r="GBZ44" s="143"/>
      <c r="GCA44" s="144"/>
      <c r="GCB44" s="145"/>
      <c r="GCC44" s="146"/>
      <c r="GCD44" s="147"/>
      <c r="GCE44" s="148"/>
      <c r="GCF44" s="140"/>
      <c r="GCG44" s="141"/>
      <c r="GCH44" s="142"/>
      <c r="GCI44" s="143"/>
      <c r="GCJ44" s="144"/>
      <c r="GCK44" s="145"/>
      <c r="GCL44" s="146"/>
      <c r="GCM44" s="147"/>
      <c r="GCN44" s="148"/>
      <c r="GCO44" s="140"/>
      <c r="GCP44" s="141"/>
      <c r="GCQ44" s="142"/>
      <c r="GCR44" s="143"/>
      <c r="GCS44" s="144"/>
      <c r="GCT44" s="145"/>
      <c r="GCU44" s="146"/>
      <c r="GCV44" s="147"/>
      <c r="GCW44" s="148"/>
      <c r="GCX44" s="140"/>
      <c r="GCY44" s="141"/>
      <c r="GCZ44" s="142"/>
      <c r="GDA44" s="143"/>
      <c r="GDB44" s="144"/>
      <c r="GDC44" s="145"/>
      <c r="GDD44" s="146"/>
      <c r="GDE44" s="147"/>
      <c r="GDF44" s="148"/>
      <c r="GDG44" s="140"/>
      <c r="GDH44" s="141"/>
      <c r="GDI44" s="142"/>
      <c r="GDJ44" s="143"/>
      <c r="GDK44" s="144"/>
      <c r="GDL44" s="145"/>
      <c r="GDM44" s="146"/>
      <c r="GDN44" s="147"/>
      <c r="GDO44" s="148"/>
      <c r="GDP44" s="140"/>
      <c r="GDQ44" s="141"/>
      <c r="GDR44" s="142"/>
      <c r="GDS44" s="143"/>
      <c r="GDT44" s="144"/>
      <c r="GDU44" s="145"/>
      <c r="GDV44" s="146"/>
      <c r="GDW44" s="147"/>
      <c r="GDX44" s="148"/>
      <c r="GDY44" s="140"/>
      <c r="GDZ44" s="141"/>
      <c r="GEA44" s="142"/>
      <c r="GEB44" s="143"/>
      <c r="GEC44" s="144"/>
      <c r="GED44" s="145"/>
      <c r="GEE44" s="146"/>
      <c r="GEF44" s="147"/>
      <c r="GEG44" s="148"/>
      <c r="GEH44" s="140"/>
      <c r="GEI44" s="141"/>
      <c r="GEJ44" s="142"/>
      <c r="GEK44" s="143"/>
      <c r="GEL44" s="144"/>
      <c r="GEM44" s="145"/>
      <c r="GEN44" s="146"/>
      <c r="GEO44" s="147"/>
      <c r="GEP44" s="148"/>
      <c r="GEQ44" s="140"/>
      <c r="GER44" s="141"/>
      <c r="GES44" s="142"/>
      <c r="GET44" s="143"/>
      <c r="GEU44" s="144"/>
      <c r="GEV44" s="145"/>
      <c r="GEW44" s="146"/>
      <c r="GEX44" s="147"/>
      <c r="GEY44" s="148"/>
      <c r="GEZ44" s="140"/>
      <c r="GFA44" s="141"/>
      <c r="GFB44" s="142"/>
      <c r="GFC44" s="143"/>
      <c r="GFD44" s="144"/>
      <c r="GFE44" s="145"/>
      <c r="GFF44" s="146"/>
      <c r="GFG44" s="147"/>
      <c r="GFH44" s="148"/>
      <c r="GFI44" s="140"/>
      <c r="GFJ44" s="141"/>
      <c r="GFK44" s="142"/>
      <c r="GFL44" s="143"/>
      <c r="GFM44" s="144"/>
      <c r="GFN44" s="145"/>
      <c r="GFO44" s="146"/>
      <c r="GFP44" s="147"/>
      <c r="GFQ44" s="148"/>
      <c r="GFR44" s="140"/>
      <c r="GFS44" s="141"/>
      <c r="GFT44" s="142"/>
      <c r="GFU44" s="143"/>
      <c r="GFV44" s="144"/>
      <c r="GFW44" s="145"/>
      <c r="GFX44" s="146"/>
      <c r="GFY44" s="147"/>
      <c r="GFZ44" s="148"/>
      <c r="GGA44" s="140"/>
      <c r="GGB44" s="141"/>
      <c r="GGC44" s="142"/>
      <c r="GGD44" s="143"/>
      <c r="GGE44" s="144"/>
      <c r="GGF44" s="145"/>
      <c r="GGG44" s="146"/>
      <c r="GGH44" s="147"/>
      <c r="GGI44" s="148"/>
      <c r="GGJ44" s="140"/>
      <c r="GGK44" s="141"/>
      <c r="GGL44" s="142"/>
      <c r="GGM44" s="143"/>
      <c r="GGN44" s="144"/>
      <c r="GGO44" s="145"/>
      <c r="GGP44" s="146"/>
      <c r="GGQ44" s="147"/>
      <c r="GGR44" s="148"/>
      <c r="GGS44" s="140"/>
      <c r="GGT44" s="141"/>
      <c r="GGU44" s="142"/>
      <c r="GGV44" s="143"/>
      <c r="GGW44" s="144"/>
      <c r="GGX44" s="145"/>
      <c r="GGY44" s="146"/>
      <c r="GGZ44" s="147"/>
      <c r="GHA44" s="148"/>
      <c r="GHB44" s="140"/>
      <c r="GHC44" s="141"/>
      <c r="GHD44" s="142"/>
      <c r="GHE44" s="143"/>
      <c r="GHF44" s="144"/>
      <c r="GHG44" s="145"/>
      <c r="GHH44" s="146"/>
      <c r="GHI44" s="147"/>
      <c r="GHJ44" s="148"/>
      <c r="GHK44" s="140"/>
      <c r="GHL44" s="141"/>
      <c r="GHM44" s="142"/>
      <c r="GHN44" s="143"/>
      <c r="GHO44" s="144"/>
      <c r="GHP44" s="145"/>
      <c r="GHQ44" s="146"/>
      <c r="GHR44" s="147"/>
      <c r="GHS44" s="148"/>
      <c r="GHT44" s="140"/>
      <c r="GHU44" s="141"/>
      <c r="GHV44" s="142"/>
      <c r="GHW44" s="143"/>
      <c r="GHX44" s="144"/>
      <c r="GHY44" s="145"/>
      <c r="GHZ44" s="146"/>
      <c r="GIA44" s="147"/>
      <c r="GIB44" s="148"/>
      <c r="GIC44" s="140"/>
      <c r="GID44" s="141"/>
      <c r="GIE44" s="142"/>
      <c r="GIF44" s="143"/>
      <c r="GIG44" s="144"/>
      <c r="GIH44" s="145"/>
      <c r="GII44" s="146"/>
      <c r="GIJ44" s="147"/>
      <c r="GIK44" s="148"/>
      <c r="GIL44" s="140"/>
      <c r="GIM44" s="141"/>
      <c r="GIN44" s="142"/>
      <c r="GIO44" s="143"/>
      <c r="GIP44" s="144"/>
      <c r="GIQ44" s="145"/>
      <c r="GIR44" s="146"/>
      <c r="GIS44" s="147"/>
      <c r="GIT44" s="148"/>
      <c r="GIU44" s="140"/>
      <c r="GIV44" s="141"/>
      <c r="GIW44" s="142"/>
      <c r="GIX44" s="143"/>
      <c r="GIY44" s="144"/>
      <c r="GIZ44" s="145"/>
      <c r="GJA44" s="146"/>
      <c r="GJB44" s="147"/>
      <c r="GJC44" s="148"/>
      <c r="GJD44" s="140"/>
      <c r="GJE44" s="141"/>
      <c r="GJF44" s="142"/>
      <c r="GJG44" s="143"/>
      <c r="GJH44" s="144"/>
      <c r="GJI44" s="145"/>
      <c r="GJJ44" s="146"/>
      <c r="GJK44" s="147"/>
      <c r="GJL44" s="148"/>
      <c r="GJM44" s="140"/>
      <c r="GJN44" s="141"/>
      <c r="GJO44" s="142"/>
      <c r="GJP44" s="143"/>
      <c r="GJQ44" s="144"/>
      <c r="GJR44" s="145"/>
      <c r="GJS44" s="146"/>
      <c r="GJT44" s="147"/>
      <c r="GJU44" s="148"/>
      <c r="GJV44" s="140"/>
      <c r="GJW44" s="141"/>
      <c r="GJX44" s="142"/>
      <c r="GJY44" s="143"/>
      <c r="GJZ44" s="144"/>
      <c r="GKA44" s="145"/>
      <c r="GKB44" s="146"/>
      <c r="GKC44" s="147"/>
      <c r="GKD44" s="148"/>
      <c r="GKE44" s="140"/>
      <c r="GKF44" s="141"/>
      <c r="GKG44" s="142"/>
      <c r="GKH44" s="143"/>
      <c r="GKI44" s="144"/>
      <c r="GKJ44" s="145"/>
      <c r="GKK44" s="146"/>
      <c r="GKL44" s="147"/>
      <c r="GKM44" s="148"/>
      <c r="GKN44" s="140"/>
      <c r="GKO44" s="141"/>
      <c r="GKP44" s="142"/>
      <c r="GKQ44" s="143"/>
      <c r="GKR44" s="144"/>
      <c r="GKS44" s="145"/>
      <c r="GKT44" s="146"/>
      <c r="GKU44" s="147"/>
      <c r="GKV44" s="148"/>
      <c r="GKW44" s="140"/>
      <c r="GKX44" s="141"/>
      <c r="GKY44" s="142"/>
      <c r="GKZ44" s="143"/>
      <c r="GLA44" s="144"/>
      <c r="GLB44" s="145"/>
      <c r="GLC44" s="146"/>
      <c r="GLD44" s="147"/>
      <c r="GLE44" s="148"/>
      <c r="GLF44" s="140"/>
      <c r="GLG44" s="141"/>
      <c r="GLH44" s="142"/>
      <c r="GLI44" s="143"/>
      <c r="GLJ44" s="144"/>
      <c r="GLK44" s="145"/>
      <c r="GLL44" s="146"/>
      <c r="GLM44" s="147"/>
      <c r="GLN44" s="148"/>
      <c r="GLO44" s="140"/>
      <c r="GLP44" s="141"/>
      <c r="GLQ44" s="142"/>
      <c r="GLR44" s="143"/>
      <c r="GLS44" s="144"/>
      <c r="GLT44" s="145"/>
      <c r="GLU44" s="146"/>
      <c r="GLV44" s="147"/>
      <c r="GLW44" s="148"/>
      <c r="GLX44" s="140"/>
      <c r="GLY44" s="141"/>
      <c r="GLZ44" s="142"/>
      <c r="GMA44" s="143"/>
      <c r="GMB44" s="144"/>
      <c r="GMC44" s="145"/>
      <c r="GMD44" s="146"/>
      <c r="GME44" s="147"/>
      <c r="GMF44" s="148"/>
      <c r="GMG44" s="140"/>
      <c r="GMH44" s="141"/>
      <c r="GMI44" s="142"/>
      <c r="GMJ44" s="143"/>
      <c r="GMK44" s="144"/>
      <c r="GML44" s="145"/>
      <c r="GMM44" s="146"/>
      <c r="GMN44" s="147"/>
      <c r="GMO44" s="148"/>
      <c r="GMP44" s="140"/>
      <c r="GMQ44" s="141"/>
      <c r="GMR44" s="142"/>
      <c r="GMS44" s="143"/>
      <c r="GMT44" s="144"/>
      <c r="GMU44" s="145"/>
      <c r="GMV44" s="146"/>
      <c r="GMW44" s="147"/>
      <c r="GMX44" s="148"/>
      <c r="GMY44" s="140"/>
      <c r="GMZ44" s="141"/>
      <c r="GNA44" s="142"/>
      <c r="GNB44" s="143"/>
      <c r="GNC44" s="144"/>
      <c r="GND44" s="145"/>
      <c r="GNE44" s="146"/>
      <c r="GNF44" s="147"/>
      <c r="GNG44" s="148"/>
      <c r="GNH44" s="140"/>
      <c r="GNI44" s="141"/>
      <c r="GNJ44" s="142"/>
      <c r="GNK44" s="143"/>
      <c r="GNL44" s="144"/>
      <c r="GNM44" s="145"/>
      <c r="GNN44" s="146"/>
      <c r="GNO44" s="147"/>
      <c r="GNP44" s="148"/>
      <c r="GNQ44" s="140"/>
      <c r="GNR44" s="141"/>
      <c r="GNS44" s="142"/>
      <c r="GNT44" s="143"/>
      <c r="GNU44" s="144"/>
      <c r="GNV44" s="145"/>
      <c r="GNW44" s="146"/>
      <c r="GNX44" s="147"/>
      <c r="GNY44" s="148"/>
      <c r="GNZ44" s="140"/>
      <c r="GOA44" s="141"/>
      <c r="GOB44" s="142"/>
      <c r="GOC44" s="143"/>
      <c r="GOD44" s="144"/>
      <c r="GOE44" s="145"/>
      <c r="GOF44" s="146"/>
      <c r="GOG44" s="147"/>
      <c r="GOH44" s="148"/>
      <c r="GOI44" s="140"/>
      <c r="GOJ44" s="141"/>
      <c r="GOK44" s="142"/>
      <c r="GOL44" s="143"/>
      <c r="GOM44" s="144"/>
      <c r="GON44" s="145"/>
      <c r="GOO44" s="146"/>
      <c r="GOP44" s="147"/>
      <c r="GOQ44" s="148"/>
      <c r="GOR44" s="140"/>
      <c r="GOS44" s="141"/>
      <c r="GOT44" s="142"/>
      <c r="GOU44" s="143"/>
      <c r="GOV44" s="144"/>
      <c r="GOW44" s="145"/>
      <c r="GOX44" s="146"/>
      <c r="GOY44" s="147"/>
      <c r="GOZ44" s="148"/>
      <c r="GPA44" s="140"/>
      <c r="GPB44" s="141"/>
      <c r="GPC44" s="142"/>
      <c r="GPD44" s="143"/>
      <c r="GPE44" s="144"/>
      <c r="GPF44" s="145"/>
      <c r="GPG44" s="146"/>
      <c r="GPH44" s="147"/>
      <c r="GPI44" s="148"/>
      <c r="GPJ44" s="140"/>
      <c r="GPK44" s="141"/>
      <c r="GPL44" s="142"/>
      <c r="GPM44" s="143"/>
      <c r="GPN44" s="144"/>
      <c r="GPO44" s="145"/>
      <c r="GPP44" s="146"/>
      <c r="GPQ44" s="147"/>
      <c r="GPR44" s="148"/>
      <c r="GPS44" s="140"/>
      <c r="GPT44" s="141"/>
      <c r="GPU44" s="142"/>
      <c r="GPV44" s="143"/>
      <c r="GPW44" s="144"/>
      <c r="GPX44" s="145"/>
      <c r="GPY44" s="146"/>
      <c r="GPZ44" s="147"/>
      <c r="GQA44" s="148"/>
      <c r="GQB44" s="140"/>
      <c r="GQC44" s="141"/>
      <c r="GQD44" s="142"/>
      <c r="GQE44" s="143"/>
      <c r="GQF44" s="144"/>
      <c r="GQG44" s="145"/>
      <c r="GQH44" s="146"/>
      <c r="GQI44" s="147"/>
      <c r="GQJ44" s="148"/>
      <c r="GQK44" s="140"/>
      <c r="GQL44" s="141"/>
      <c r="GQM44" s="142"/>
      <c r="GQN44" s="143"/>
      <c r="GQO44" s="144"/>
      <c r="GQP44" s="145"/>
      <c r="GQQ44" s="146"/>
      <c r="GQR44" s="147"/>
      <c r="GQS44" s="148"/>
      <c r="GQT44" s="140"/>
      <c r="GQU44" s="141"/>
      <c r="GQV44" s="142"/>
      <c r="GQW44" s="143"/>
      <c r="GQX44" s="144"/>
      <c r="GQY44" s="145"/>
      <c r="GQZ44" s="146"/>
      <c r="GRA44" s="147"/>
      <c r="GRB44" s="148"/>
      <c r="GRC44" s="140"/>
      <c r="GRD44" s="141"/>
      <c r="GRE44" s="142"/>
      <c r="GRF44" s="143"/>
      <c r="GRG44" s="144"/>
      <c r="GRH44" s="145"/>
      <c r="GRI44" s="146"/>
      <c r="GRJ44" s="147"/>
      <c r="GRK44" s="148"/>
      <c r="GRL44" s="140"/>
      <c r="GRM44" s="141"/>
      <c r="GRN44" s="142"/>
      <c r="GRO44" s="143"/>
      <c r="GRP44" s="144"/>
      <c r="GRQ44" s="145"/>
      <c r="GRR44" s="146"/>
      <c r="GRS44" s="147"/>
      <c r="GRT44" s="148"/>
      <c r="GRU44" s="140"/>
      <c r="GRV44" s="141"/>
      <c r="GRW44" s="142"/>
      <c r="GRX44" s="143"/>
      <c r="GRY44" s="144"/>
      <c r="GRZ44" s="145"/>
      <c r="GSA44" s="146"/>
      <c r="GSB44" s="147"/>
      <c r="GSC44" s="148"/>
      <c r="GSD44" s="140"/>
      <c r="GSE44" s="141"/>
      <c r="GSF44" s="142"/>
      <c r="GSG44" s="143"/>
      <c r="GSH44" s="144"/>
      <c r="GSI44" s="145"/>
      <c r="GSJ44" s="146"/>
      <c r="GSK44" s="147"/>
      <c r="GSL44" s="148"/>
      <c r="GSM44" s="140"/>
      <c r="GSN44" s="141"/>
      <c r="GSO44" s="142"/>
      <c r="GSP44" s="143"/>
      <c r="GSQ44" s="144"/>
      <c r="GSR44" s="145"/>
      <c r="GSS44" s="146"/>
      <c r="GST44" s="147"/>
      <c r="GSU44" s="148"/>
      <c r="GSV44" s="140"/>
      <c r="GSW44" s="141"/>
      <c r="GSX44" s="142"/>
      <c r="GSY44" s="143"/>
      <c r="GSZ44" s="144"/>
      <c r="GTA44" s="145"/>
      <c r="GTB44" s="146"/>
      <c r="GTC44" s="147"/>
      <c r="GTD44" s="148"/>
      <c r="GTE44" s="140"/>
      <c r="GTF44" s="141"/>
      <c r="GTG44" s="142"/>
      <c r="GTH44" s="143"/>
      <c r="GTI44" s="144"/>
      <c r="GTJ44" s="145"/>
      <c r="GTK44" s="146"/>
      <c r="GTL44" s="147"/>
      <c r="GTM44" s="148"/>
      <c r="GTN44" s="140"/>
      <c r="GTO44" s="141"/>
      <c r="GTP44" s="142"/>
      <c r="GTQ44" s="143"/>
      <c r="GTR44" s="144"/>
      <c r="GTS44" s="145"/>
      <c r="GTT44" s="146"/>
      <c r="GTU44" s="147"/>
      <c r="GTV44" s="148"/>
      <c r="GTW44" s="140"/>
      <c r="GTX44" s="141"/>
      <c r="GTY44" s="142"/>
      <c r="GTZ44" s="143"/>
      <c r="GUA44" s="144"/>
      <c r="GUB44" s="145"/>
      <c r="GUC44" s="146"/>
      <c r="GUD44" s="147"/>
      <c r="GUE44" s="148"/>
      <c r="GUF44" s="140"/>
      <c r="GUG44" s="141"/>
      <c r="GUH44" s="142"/>
      <c r="GUI44" s="143"/>
      <c r="GUJ44" s="144"/>
      <c r="GUK44" s="145"/>
      <c r="GUL44" s="146"/>
      <c r="GUM44" s="147"/>
      <c r="GUN44" s="148"/>
      <c r="GUO44" s="140"/>
      <c r="GUP44" s="141"/>
      <c r="GUQ44" s="142"/>
      <c r="GUR44" s="143"/>
      <c r="GUS44" s="144"/>
      <c r="GUT44" s="145"/>
      <c r="GUU44" s="146"/>
      <c r="GUV44" s="147"/>
      <c r="GUW44" s="148"/>
      <c r="GUX44" s="140"/>
      <c r="GUY44" s="141"/>
      <c r="GUZ44" s="142"/>
      <c r="GVA44" s="143"/>
      <c r="GVB44" s="144"/>
      <c r="GVC44" s="145"/>
      <c r="GVD44" s="146"/>
      <c r="GVE44" s="147"/>
      <c r="GVF44" s="148"/>
      <c r="GVG44" s="140"/>
      <c r="GVH44" s="141"/>
      <c r="GVI44" s="142"/>
      <c r="GVJ44" s="143"/>
      <c r="GVK44" s="144"/>
      <c r="GVL44" s="145"/>
      <c r="GVM44" s="146"/>
      <c r="GVN44" s="147"/>
      <c r="GVO44" s="148"/>
      <c r="GVP44" s="140"/>
      <c r="GVQ44" s="141"/>
      <c r="GVR44" s="142"/>
      <c r="GVS44" s="143"/>
      <c r="GVT44" s="144"/>
      <c r="GVU44" s="145"/>
      <c r="GVV44" s="146"/>
      <c r="GVW44" s="147"/>
      <c r="GVX44" s="148"/>
      <c r="GVY44" s="140"/>
      <c r="GVZ44" s="141"/>
      <c r="GWA44" s="142"/>
      <c r="GWB44" s="143"/>
      <c r="GWC44" s="144"/>
      <c r="GWD44" s="145"/>
      <c r="GWE44" s="146"/>
      <c r="GWF44" s="147"/>
      <c r="GWG44" s="148"/>
      <c r="GWH44" s="140"/>
      <c r="GWI44" s="141"/>
      <c r="GWJ44" s="142"/>
      <c r="GWK44" s="143"/>
      <c r="GWL44" s="144"/>
      <c r="GWM44" s="145"/>
      <c r="GWN44" s="146"/>
      <c r="GWO44" s="147"/>
      <c r="GWP44" s="148"/>
      <c r="GWQ44" s="140"/>
      <c r="GWR44" s="141"/>
      <c r="GWS44" s="142"/>
      <c r="GWT44" s="143"/>
      <c r="GWU44" s="144"/>
      <c r="GWV44" s="145"/>
      <c r="GWW44" s="146"/>
      <c r="GWX44" s="147"/>
      <c r="GWY44" s="148"/>
      <c r="GWZ44" s="140"/>
      <c r="GXA44" s="141"/>
      <c r="GXB44" s="142"/>
      <c r="GXC44" s="143"/>
      <c r="GXD44" s="144"/>
      <c r="GXE44" s="145"/>
      <c r="GXF44" s="146"/>
      <c r="GXG44" s="147"/>
      <c r="GXH44" s="148"/>
      <c r="GXI44" s="140"/>
      <c r="GXJ44" s="141"/>
      <c r="GXK44" s="142"/>
      <c r="GXL44" s="143"/>
      <c r="GXM44" s="144"/>
      <c r="GXN44" s="145"/>
      <c r="GXO44" s="146"/>
      <c r="GXP44" s="147"/>
      <c r="GXQ44" s="148"/>
      <c r="GXR44" s="140"/>
      <c r="GXS44" s="141"/>
      <c r="GXT44" s="142"/>
      <c r="GXU44" s="143"/>
      <c r="GXV44" s="144"/>
      <c r="GXW44" s="145"/>
      <c r="GXX44" s="146"/>
      <c r="GXY44" s="147"/>
      <c r="GXZ44" s="148"/>
      <c r="GYA44" s="140"/>
      <c r="GYB44" s="141"/>
      <c r="GYC44" s="142"/>
      <c r="GYD44" s="143"/>
      <c r="GYE44" s="144"/>
      <c r="GYF44" s="145"/>
      <c r="GYG44" s="146"/>
      <c r="GYH44" s="147"/>
      <c r="GYI44" s="148"/>
      <c r="GYJ44" s="140"/>
      <c r="GYK44" s="141"/>
      <c r="GYL44" s="142"/>
      <c r="GYM44" s="143"/>
      <c r="GYN44" s="144"/>
      <c r="GYO44" s="145"/>
      <c r="GYP44" s="146"/>
      <c r="GYQ44" s="147"/>
      <c r="GYR44" s="148"/>
      <c r="GYS44" s="140"/>
      <c r="GYT44" s="141"/>
      <c r="GYU44" s="142"/>
      <c r="GYV44" s="143"/>
      <c r="GYW44" s="144"/>
      <c r="GYX44" s="145"/>
      <c r="GYY44" s="146"/>
      <c r="GYZ44" s="147"/>
      <c r="GZA44" s="148"/>
      <c r="GZB44" s="140"/>
      <c r="GZC44" s="141"/>
      <c r="GZD44" s="142"/>
      <c r="GZE44" s="143"/>
      <c r="GZF44" s="144"/>
      <c r="GZG44" s="145"/>
      <c r="GZH44" s="146"/>
      <c r="GZI44" s="147"/>
      <c r="GZJ44" s="148"/>
      <c r="GZK44" s="140"/>
      <c r="GZL44" s="141"/>
      <c r="GZM44" s="142"/>
      <c r="GZN44" s="143"/>
      <c r="GZO44" s="144"/>
      <c r="GZP44" s="145"/>
      <c r="GZQ44" s="146"/>
      <c r="GZR44" s="147"/>
      <c r="GZS44" s="148"/>
      <c r="GZT44" s="140"/>
      <c r="GZU44" s="141"/>
      <c r="GZV44" s="142"/>
      <c r="GZW44" s="143"/>
      <c r="GZX44" s="144"/>
      <c r="GZY44" s="145"/>
      <c r="GZZ44" s="146"/>
      <c r="HAA44" s="147"/>
      <c r="HAB44" s="148"/>
      <c r="HAC44" s="140"/>
      <c r="HAD44" s="141"/>
      <c r="HAE44" s="142"/>
      <c r="HAF44" s="143"/>
      <c r="HAG44" s="144"/>
      <c r="HAH44" s="145"/>
      <c r="HAI44" s="146"/>
      <c r="HAJ44" s="147"/>
      <c r="HAK44" s="148"/>
      <c r="HAL44" s="140"/>
      <c r="HAM44" s="141"/>
      <c r="HAN44" s="142"/>
      <c r="HAO44" s="143"/>
      <c r="HAP44" s="144"/>
      <c r="HAQ44" s="145"/>
      <c r="HAR44" s="146"/>
      <c r="HAS44" s="147"/>
      <c r="HAT44" s="148"/>
      <c r="HAU44" s="140"/>
      <c r="HAV44" s="141"/>
      <c r="HAW44" s="142"/>
      <c r="HAX44" s="143"/>
      <c r="HAY44" s="144"/>
      <c r="HAZ44" s="145"/>
      <c r="HBA44" s="146"/>
      <c r="HBB44" s="147"/>
      <c r="HBC44" s="148"/>
      <c r="HBD44" s="140"/>
      <c r="HBE44" s="141"/>
      <c r="HBF44" s="142"/>
      <c r="HBG44" s="143"/>
      <c r="HBH44" s="144"/>
      <c r="HBI44" s="145"/>
      <c r="HBJ44" s="146"/>
      <c r="HBK44" s="147"/>
      <c r="HBL44" s="148"/>
      <c r="HBM44" s="140"/>
      <c r="HBN44" s="141"/>
      <c r="HBO44" s="142"/>
      <c r="HBP44" s="143"/>
      <c r="HBQ44" s="144"/>
      <c r="HBR44" s="145"/>
      <c r="HBS44" s="146"/>
      <c r="HBT44" s="147"/>
      <c r="HBU44" s="148"/>
      <c r="HBV44" s="140"/>
      <c r="HBW44" s="141"/>
      <c r="HBX44" s="142"/>
      <c r="HBY44" s="143"/>
      <c r="HBZ44" s="144"/>
      <c r="HCA44" s="145"/>
      <c r="HCB44" s="146"/>
      <c r="HCC44" s="147"/>
      <c r="HCD44" s="148"/>
      <c r="HCE44" s="140"/>
      <c r="HCF44" s="141"/>
      <c r="HCG44" s="142"/>
      <c r="HCH44" s="143"/>
      <c r="HCI44" s="144"/>
      <c r="HCJ44" s="145"/>
      <c r="HCK44" s="146"/>
      <c r="HCL44" s="147"/>
      <c r="HCM44" s="148"/>
      <c r="HCN44" s="140"/>
      <c r="HCO44" s="141"/>
      <c r="HCP44" s="142"/>
      <c r="HCQ44" s="143"/>
      <c r="HCR44" s="144"/>
      <c r="HCS44" s="145"/>
      <c r="HCT44" s="146"/>
      <c r="HCU44" s="147"/>
      <c r="HCV44" s="148"/>
      <c r="HCW44" s="140"/>
      <c r="HCX44" s="141"/>
      <c r="HCY44" s="142"/>
      <c r="HCZ44" s="143"/>
      <c r="HDA44" s="144"/>
      <c r="HDB44" s="145"/>
      <c r="HDC44" s="146"/>
      <c r="HDD44" s="147"/>
      <c r="HDE44" s="148"/>
      <c r="HDF44" s="140"/>
      <c r="HDG44" s="141"/>
      <c r="HDH44" s="142"/>
      <c r="HDI44" s="143"/>
      <c r="HDJ44" s="144"/>
      <c r="HDK44" s="145"/>
      <c r="HDL44" s="146"/>
      <c r="HDM44" s="147"/>
      <c r="HDN44" s="148"/>
      <c r="HDO44" s="140"/>
      <c r="HDP44" s="141"/>
      <c r="HDQ44" s="142"/>
      <c r="HDR44" s="143"/>
      <c r="HDS44" s="144"/>
      <c r="HDT44" s="145"/>
      <c r="HDU44" s="146"/>
      <c r="HDV44" s="147"/>
      <c r="HDW44" s="148"/>
      <c r="HDX44" s="140"/>
      <c r="HDY44" s="141"/>
      <c r="HDZ44" s="142"/>
      <c r="HEA44" s="143"/>
      <c r="HEB44" s="144"/>
      <c r="HEC44" s="145"/>
      <c r="HED44" s="146"/>
      <c r="HEE44" s="147"/>
      <c r="HEF44" s="148"/>
      <c r="HEG44" s="140"/>
      <c r="HEH44" s="141"/>
      <c r="HEI44" s="142"/>
      <c r="HEJ44" s="143"/>
      <c r="HEK44" s="144"/>
      <c r="HEL44" s="145"/>
      <c r="HEM44" s="146"/>
      <c r="HEN44" s="147"/>
      <c r="HEO44" s="148"/>
      <c r="HEP44" s="140"/>
      <c r="HEQ44" s="141"/>
      <c r="HER44" s="142"/>
      <c r="HES44" s="143"/>
      <c r="HET44" s="144"/>
      <c r="HEU44" s="145"/>
      <c r="HEV44" s="146"/>
      <c r="HEW44" s="147"/>
      <c r="HEX44" s="148"/>
      <c r="HEY44" s="140"/>
      <c r="HEZ44" s="141"/>
      <c r="HFA44" s="142"/>
      <c r="HFB44" s="143"/>
      <c r="HFC44" s="144"/>
      <c r="HFD44" s="145"/>
      <c r="HFE44" s="146"/>
      <c r="HFF44" s="147"/>
      <c r="HFG44" s="148"/>
      <c r="HFH44" s="140"/>
      <c r="HFI44" s="141"/>
      <c r="HFJ44" s="142"/>
      <c r="HFK44" s="143"/>
      <c r="HFL44" s="144"/>
      <c r="HFM44" s="145"/>
      <c r="HFN44" s="146"/>
      <c r="HFO44" s="147"/>
      <c r="HFP44" s="148"/>
      <c r="HFQ44" s="140"/>
      <c r="HFR44" s="141"/>
      <c r="HFS44" s="142"/>
      <c r="HFT44" s="143"/>
      <c r="HFU44" s="144"/>
      <c r="HFV44" s="145"/>
      <c r="HFW44" s="146"/>
      <c r="HFX44" s="147"/>
      <c r="HFY44" s="148"/>
      <c r="HFZ44" s="140"/>
      <c r="HGA44" s="141"/>
      <c r="HGB44" s="142"/>
      <c r="HGC44" s="143"/>
      <c r="HGD44" s="144"/>
      <c r="HGE44" s="145"/>
      <c r="HGF44" s="146"/>
      <c r="HGG44" s="147"/>
      <c r="HGH44" s="148"/>
      <c r="HGI44" s="140"/>
      <c r="HGJ44" s="141"/>
      <c r="HGK44" s="142"/>
      <c r="HGL44" s="143"/>
      <c r="HGM44" s="144"/>
      <c r="HGN44" s="145"/>
      <c r="HGO44" s="146"/>
      <c r="HGP44" s="147"/>
      <c r="HGQ44" s="148"/>
      <c r="HGR44" s="140"/>
      <c r="HGS44" s="141"/>
      <c r="HGT44" s="142"/>
      <c r="HGU44" s="143"/>
      <c r="HGV44" s="144"/>
      <c r="HGW44" s="145"/>
      <c r="HGX44" s="146"/>
      <c r="HGY44" s="147"/>
      <c r="HGZ44" s="148"/>
      <c r="HHA44" s="140"/>
      <c r="HHB44" s="141"/>
      <c r="HHC44" s="142"/>
      <c r="HHD44" s="143"/>
      <c r="HHE44" s="144"/>
      <c r="HHF44" s="145"/>
      <c r="HHG44" s="146"/>
      <c r="HHH44" s="147"/>
      <c r="HHI44" s="148"/>
      <c r="HHJ44" s="140"/>
      <c r="HHK44" s="141"/>
      <c r="HHL44" s="142"/>
      <c r="HHM44" s="143"/>
      <c r="HHN44" s="144"/>
      <c r="HHO44" s="145"/>
      <c r="HHP44" s="146"/>
      <c r="HHQ44" s="147"/>
      <c r="HHR44" s="148"/>
      <c r="HHS44" s="140"/>
      <c r="HHT44" s="141"/>
      <c r="HHU44" s="142"/>
      <c r="HHV44" s="143"/>
      <c r="HHW44" s="144"/>
      <c r="HHX44" s="145"/>
      <c r="HHY44" s="146"/>
      <c r="HHZ44" s="147"/>
      <c r="HIA44" s="148"/>
      <c r="HIB44" s="140"/>
      <c r="HIC44" s="141"/>
      <c r="HID44" s="142"/>
      <c r="HIE44" s="143"/>
      <c r="HIF44" s="144"/>
      <c r="HIG44" s="145"/>
      <c r="HIH44" s="146"/>
      <c r="HII44" s="147"/>
      <c r="HIJ44" s="148"/>
      <c r="HIK44" s="140"/>
      <c r="HIL44" s="141"/>
      <c r="HIM44" s="142"/>
      <c r="HIN44" s="143"/>
      <c r="HIO44" s="144"/>
      <c r="HIP44" s="145"/>
      <c r="HIQ44" s="146"/>
      <c r="HIR44" s="147"/>
      <c r="HIS44" s="148"/>
      <c r="HIT44" s="140"/>
      <c r="HIU44" s="141"/>
      <c r="HIV44" s="142"/>
      <c r="HIW44" s="143"/>
      <c r="HIX44" s="144"/>
      <c r="HIY44" s="145"/>
      <c r="HIZ44" s="146"/>
      <c r="HJA44" s="147"/>
      <c r="HJB44" s="148"/>
      <c r="HJC44" s="140"/>
      <c r="HJD44" s="141"/>
      <c r="HJE44" s="142"/>
      <c r="HJF44" s="143"/>
      <c r="HJG44" s="144"/>
      <c r="HJH44" s="145"/>
      <c r="HJI44" s="146"/>
      <c r="HJJ44" s="147"/>
      <c r="HJK44" s="148"/>
      <c r="HJL44" s="140"/>
      <c r="HJM44" s="141"/>
      <c r="HJN44" s="142"/>
      <c r="HJO44" s="143"/>
      <c r="HJP44" s="144"/>
      <c r="HJQ44" s="145"/>
      <c r="HJR44" s="146"/>
      <c r="HJS44" s="147"/>
      <c r="HJT44" s="148"/>
      <c r="HJU44" s="140"/>
      <c r="HJV44" s="141"/>
      <c r="HJW44" s="142"/>
      <c r="HJX44" s="143"/>
      <c r="HJY44" s="144"/>
      <c r="HJZ44" s="145"/>
      <c r="HKA44" s="146"/>
      <c r="HKB44" s="147"/>
      <c r="HKC44" s="148"/>
      <c r="HKD44" s="140"/>
      <c r="HKE44" s="141"/>
      <c r="HKF44" s="142"/>
      <c r="HKG44" s="143"/>
      <c r="HKH44" s="144"/>
      <c r="HKI44" s="145"/>
      <c r="HKJ44" s="146"/>
      <c r="HKK44" s="147"/>
      <c r="HKL44" s="148"/>
      <c r="HKM44" s="140"/>
      <c r="HKN44" s="141"/>
      <c r="HKO44" s="142"/>
      <c r="HKP44" s="143"/>
      <c r="HKQ44" s="144"/>
      <c r="HKR44" s="145"/>
      <c r="HKS44" s="146"/>
      <c r="HKT44" s="147"/>
      <c r="HKU44" s="148"/>
      <c r="HKV44" s="140"/>
      <c r="HKW44" s="141"/>
      <c r="HKX44" s="142"/>
      <c r="HKY44" s="143"/>
      <c r="HKZ44" s="144"/>
      <c r="HLA44" s="145"/>
      <c r="HLB44" s="146"/>
      <c r="HLC44" s="147"/>
      <c r="HLD44" s="148"/>
      <c r="HLE44" s="140"/>
      <c r="HLF44" s="141"/>
      <c r="HLG44" s="142"/>
      <c r="HLH44" s="143"/>
      <c r="HLI44" s="144"/>
      <c r="HLJ44" s="145"/>
      <c r="HLK44" s="146"/>
      <c r="HLL44" s="147"/>
      <c r="HLM44" s="148"/>
      <c r="HLN44" s="140"/>
      <c r="HLO44" s="141"/>
      <c r="HLP44" s="142"/>
      <c r="HLQ44" s="143"/>
      <c r="HLR44" s="144"/>
      <c r="HLS44" s="145"/>
      <c r="HLT44" s="146"/>
      <c r="HLU44" s="147"/>
      <c r="HLV44" s="148"/>
      <c r="HLW44" s="140"/>
      <c r="HLX44" s="141"/>
      <c r="HLY44" s="142"/>
      <c r="HLZ44" s="143"/>
      <c r="HMA44" s="144"/>
      <c r="HMB44" s="145"/>
      <c r="HMC44" s="146"/>
      <c r="HMD44" s="147"/>
      <c r="HME44" s="148"/>
      <c r="HMF44" s="140"/>
      <c r="HMG44" s="141"/>
      <c r="HMH44" s="142"/>
      <c r="HMI44" s="143"/>
      <c r="HMJ44" s="144"/>
      <c r="HMK44" s="145"/>
      <c r="HML44" s="146"/>
      <c r="HMM44" s="147"/>
      <c r="HMN44" s="148"/>
      <c r="HMO44" s="140"/>
      <c r="HMP44" s="141"/>
      <c r="HMQ44" s="142"/>
      <c r="HMR44" s="143"/>
      <c r="HMS44" s="144"/>
      <c r="HMT44" s="145"/>
      <c r="HMU44" s="146"/>
      <c r="HMV44" s="147"/>
      <c r="HMW44" s="148"/>
      <c r="HMX44" s="140"/>
      <c r="HMY44" s="141"/>
      <c r="HMZ44" s="142"/>
      <c r="HNA44" s="143"/>
      <c r="HNB44" s="144"/>
      <c r="HNC44" s="145"/>
      <c r="HND44" s="146"/>
      <c r="HNE44" s="147"/>
      <c r="HNF44" s="148"/>
      <c r="HNG44" s="140"/>
      <c r="HNH44" s="141"/>
      <c r="HNI44" s="142"/>
      <c r="HNJ44" s="143"/>
      <c r="HNK44" s="144"/>
      <c r="HNL44" s="145"/>
      <c r="HNM44" s="146"/>
      <c r="HNN44" s="147"/>
      <c r="HNO44" s="148"/>
      <c r="HNP44" s="140"/>
      <c r="HNQ44" s="141"/>
      <c r="HNR44" s="142"/>
      <c r="HNS44" s="143"/>
      <c r="HNT44" s="144"/>
      <c r="HNU44" s="145"/>
      <c r="HNV44" s="146"/>
      <c r="HNW44" s="147"/>
      <c r="HNX44" s="148"/>
      <c r="HNY44" s="140"/>
      <c r="HNZ44" s="141"/>
      <c r="HOA44" s="142"/>
      <c r="HOB44" s="143"/>
      <c r="HOC44" s="144"/>
      <c r="HOD44" s="145"/>
      <c r="HOE44" s="146"/>
      <c r="HOF44" s="147"/>
      <c r="HOG44" s="148"/>
      <c r="HOH44" s="140"/>
      <c r="HOI44" s="141"/>
      <c r="HOJ44" s="142"/>
      <c r="HOK44" s="143"/>
      <c r="HOL44" s="144"/>
      <c r="HOM44" s="145"/>
      <c r="HON44" s="146"/>
      <c r="HOO44" s="147"/>
      <c r="HOP44" s="148"/>
      <c r="HOQ44" s="140"/>
      <c r="HOR44" s="141"/>
      <c r="HOS44" s="142"/>
      <c r="HOT44" s="143"/>
      <c r="HOU44" s="144"/>
      <c r="HOV44" s="145"/>
      <c r="HOW44" s="146"/>
      <c r="HOX44" s="147"/>
      <c r="HOY44" s="148"/>
      <c r="HOZ44" s="140"/>
      <c r="HPA44" s="141"/>
      <c r="HPB44" s="142"/>
      <c r="HPC44" s="143"/>
      <c r="HPD44" s="144"/>
      <c r="HPE44" s="145"/>
      <c r="HPF44" s="146"/>
      <c r="HPG44" s="147"/>
      <c r="HPH44" s="148"/>
      <c r="HPI44" s="140"/>
      <c r="HPJ44" s="141"/>
      <c r="HPK44" s="142"/>
      <c r="HPL44" s="143"/>
      <c r="HPM44" s="144"/>
      <c r="HPN44" s="145"/>
      <c r="HPO44" s="146"/>
      <c r="HPP44" s="147"/>
      <c r="HPQ44" s="148"/>
      <c r="HPR44" s="140"/>
      <c r="HPS44" s="141"/>
      <c r="HPT44" s="142"/>
      <c r="HPU44" s="143"/>
      <c r="HPV44" s="144"/>
      <c r="HPW44" s="145"/>
      <c r="HPX44" s="146"/>
      <c r="HPY44" s="147"/>
      <c r="HPZ44" s="148"/>
      <c r="HQA44" s="140"/>
      <c r="HQB44" s="141"/>
      <c r="HQC44" s="142"/>
      <c r="HQD44" s="143"/>
      <c r="HQE44" s="144"/>
      <c r="HQF44" s="145"/>
      <c r="HQG44" s="146"/>
      <c r="HQH44" s="147"/>
      <c r="HQI44" s="148"/>
      <c r="HQJ44" s="140"/>
      <c r="HQK44" s="141"/>
      <c r="HQL44" s="142"/>
      <c r="HQM44" s="143"/>
      <c r="HQN44" s="144"/>
      <c r="HQO44" s="145"/>
      <c r="HQP44" s="146"/>
      <c r="HQQ44" s="147"/>
      <c r="HQR44" s="148"/>
      <c r="HQS44" s="140"/>
      <c r="HQT44" s="141"/>
      <c r="HQU44" s="142"/>
      <c r="HQV44" s="143"/>
      <c r="HQW44" s="144"/>
      <c r="HQX44" s="145"/>
      <c r="HQY44" s="146"/>
      <c r="HQZ44" s="147"/>
      <c r="HRA44" s="148"/>
      <c r="HRB44" s="140"/>
      <c r="HRC44" s="141"/>
      <c r="HRD44" s="142"/>
      <c r="HRE44" s="143"/>
      <c r="HRF44" s="144"/>
      <c r="HRG44" s="145"/>
      <c r="HRH44" s="146"/>
      <c r="HRI44" s="147"/>
      <c r="HRJ44" s="148"/>
      <c r="HRK44" s="140"/>
      <c r="HRL44" s="141"/>
      <c r="HRM44" s="142"/>
      <c r="HRN44" s="143"/>
      <c r="HRO44" s="144"/>
      <c r="HRP44" s="145"/>
      <c r="HRQ44" s="146"/>
      <c r="HRR44" s="147"/>
      <c r="HRS44" s="148"/>
      <c r="HRT44" s="140"/>
      <c r="HRU44" s="141"/>
      <c r="HRV44" s="142"/>
      <c r="HRW44" s="143"/>
      <c r="HRX44" s="144"/>
      <c r="HRY44" s="145"/>
      <c r="HRZ44" s="146"/>
      <c r="HSA44" s="147"/>
      <c r="HSB44" s="148"/>
      <c r="HSC44" s="140"/>
      <c r="HSD44" s="141"/>
      <c r="HSE44" s="142"/>
      <c r="HSF44" s="143"/>
      <c r="HSG44" s="144"/>
      <c r="HSH44" s="145"/>
      <c r="HSI44" s="146"/>
      <c r="HSJ44" s="147"/>
      <c r="HSK44" s="148"/>
      <c r="HSL44" s="140"/>
      <c r="HSM44" s="141"/>
      <c r="HSN44" s="142"/>
      <c r="HSO44" s="143"/>
      <c r="HSP44" s="144"/>
      <c r="HSQ44" s="145"/>
      <c r="HSR44" s="146"/>
      <c r="HSS44" s="147"/>
      <c r="HST44" s="148"/>
      <c r="HSU44" s="140"/>
      <c r="HSV44" s="141"/>
      <c r="HSW44" s="142"/>
      <c r="HSX44" s="143"/>
      <c r="HSY44" s="144"/>
      <c r="HSZ44" s="145"/>
      <c r="HTA44" s="146"/>
      <c r="HTB44" s="147"/>
      <c r="HTC44" s="148"/>
      <c r="HTD44" s="140"/>
      <c r="HTE44" s="141"/>
      <c r="HTF44" s="142"/>
      <c r="HTG44" s="143"/>
      <c r="HTH44" s="144"/>
      <c r="HTI44" s="145"/>
      <c r="HTJ44" s="146"/>
      <c r="HTK44" s="147"/>
      <c r="HTL44" s="148"/>
      <c r="HTM44" s="140"/>
      <c r="HTN44" s="141"/>
      <c r="HTO44" s="142"/>
      <c r="HTP44" s="143"/>
      <c r="HTQ44" s="144"/>
      <c r="HTR44" s="145"/>
      <c r="HTS44" s="146"/>
      <c r="HTT44" s="147"/>
      <c r="HTU44" s="148"/>
      <c r="HTV44" s="140"/>
      <c r="HTW44" s="141"/>
      <c r="HTX44" s="142"/>
      <c r="HTY44" s="143"/>
      <c r="HTZ44" s="144"/>
      <c r="HUA44" s="145"/>
      <c r="HUB44" s="146"/>
      <c r="HUC44" s="147"/>
      <c r="HUD44" s="148"/>
      <c r="HUE44" s="140"/>
      <c r="HUF44" s="141"/>
      <c r="HUG44" s="142"/>
      <c r="HUH44" s="143"/>
      <c r="HUI44" s="144"/>
      <c r="HUJ44" s="145"/>
      <c r="HUK44" s="146"/>
      <c r="HUL44" s="147"/>
      <c r="HUM44" s="148"/>
      <c r="HUN44" s="140"/>
      <c r="HUO44" s="141"/>
      <c r="HUP44" s="142"/>
      <c r="HUQ44" s="143"/>
      <c r="HUR44" s="144"/>
      <c r="HUS44" s="145"/>
      <c r="HUT44" s="146"/>
      <c r="HUU44" s="147"/>
      <c r="HUV44" s="148"/>
      <c r="HUW44" s="140"/>
      <c r="HUX44" s="141"/>
      <c r="HUY44" s="142"/>
      <c r="HUZ44" s="143"/>
      <c r="HVA44" s="144"/>
      <c r="HVB44" s="145"/>
      <c r="HVC44" s="146"/>
      <c r="HVD44" s="147"/>
      <c r="HVE44" s="148"/>
      <c r="HVF44" s="140"/>
      <c r="HVG44" s="141"/>
      <c r="HVH44" s="142"/>
      <c r="HVI44" s="143"/>
      <c r="HVJ44" s="144"/>
      <c r="HVK44" s="145"/>
      <c r="HVL44" s="146"/>
      <c r="HVM44" s="147"/>
      <c r="HVN44" s="148"/>
      <c r="HVO44" s="140"/>
      <c r="HVP44" s="141"/>
      <c r="HVQ44" s="142"/>
      <c r="HVR44" s="143"/>
      <c r="HVS44" s="144"/>
      <c r="HVT44" s="145"/>
      <c r="HVU44" s="146"/>
      <c r="HVV44" s="147"/>
      <c r="HVW44" s="148"/>
      <c r="HVX44" s="140"/>
      <c r="HVY44" s="141"/>
      <c r="HVZ44" s="142"/>
      <c r="HWA44" s="143"/>
      <c r="HWB44" s="144"/>
      <c r="HWC44" s="145"/>
      <c r="HWD44" s="146"/>
      <c r="HWE44" s="147"/>
      <c r="HWF44" s="148"/>
      <c r="HWG44" s="140"/>
      <c r="HWH44" s="141"/>
      <c r="HWI44" s="142"/>
      <c r="HWJ44" s="143"/>
      <c r="HWK44" s="144"/>
      <c r="HWL44" s="145"/>
      <c r="HWM44" s="146"/>
      <c r="HWN44" s="147"/>
      <c r="HWO44" s="148"/>
      <c r="HWP44" s="140"/>
      <c r="HWQ44" s="141"/>
      <c r="HWR44" s="142"/>
      <c r="HWS44" s="143"/>
      <c r="HWT44" s="144"/>
      <c r="HWU44" s="145"/>
      <c r="HWV44" s="146"/>
      <c r="HWW44" s="147"/>
      <c r="HWX44" s="148"/>
      <c r="HWY44" s="140"/>
      <c r="HWZ44" s="141"/>
      <c r="HXA44" s="142"/>
      <c r="HXB44" s="143"/>
      <c r="HXC44" s="144"/>
      <c r="HXD44" s="145"/>
      <c r="HXE44" s="146"/>
      <c r="HXF44" s="147"/>
      <c r="HXG44" s="148"/>
      <c r="HXH44" s="140"/>
      <c r="HXI44" s="141"/>
      <c r="HXJ44" s="142"/>
      <c r="HXK44" s="143"/>
      <c r="HXL44" s="144"/>
      <c r="HXM44" s="145"/>
      <c r="HXN44" s="146"/>
      <c r="HXO44" s="147"/>
      <c r="HXP44" s="148"/>
      <c r="HXQ44" s="140"/>
      <c r="HXR44" s="141"/>
      <c r="HXS44" s="142"/>
      <c r="HXT44" s="143"/>
      <c r="HXU44" s="144"/>
      <c r="HXV44" s="145"/>
      <c r="HXW44" s="146"/>
      <c r="HXX44" s="147"/>
      <c r="HXY44" s="148"/>
      <c r="HXZ44" s="140"/>
      <c r="HYA44" s="141"/>
      <c r="HYB44" s="142"/>
      <c r="HYC44" s="143"/>
      <c r="HYD44" s="144"/>
      <c r="HYE44" s="145"/>
      <c r="HYF44" s="146"/>
      <c r="HYG44" s="147"/>
      <c r="HYH44" s="148"/>
      <c r="HYI44" s="140"/>
      <c r="HYJ44" s="141"/>
      <c r="HYK44" s="142"/>
      <c r="HYL44" s="143"/>
      <c r="HYM44" s="144"/>
      <c r="HYN44" s="145"/>
      <c r="HYO44" s="146"/>
      <c r="HYP44" s="147"/>
      <c r="HYQ44" s="148"/>
      <c r="HYR44" s="140"/>
      <c r="HYS44" s="141"/>
      <c r="HYT44" s="142"/>
      <c r="HYU44" s="143"/>
      <c r="HYV44" s="144"/>
      <c r="HYW44" s="145"/>
      <c r="HYX44" s="146"/>
      <c r="HYY44" s="147"/>
      <c r="HYZ44" s="148"/>
      <c r="HZA44" s="140"/>
      <c r="HZB44" s="141"/>
      <c r="HZC44" s="142"/>
      <c r="HZD44" s="143"/>
      <c r="HZE44" s="144"/>
      <c r="HZF44" s="145"/>
      <c r="HZG44" s="146"/>
      <c r="HZH44" s="147"/>
      <c r="HZI44" s="148"/>
      <c r="HZJ44" s="140"/>
      <c r="HZK44" s="141"/>
      <c r="HZL44" s="142"/>
      <c r="HZM44" s="143"/>
      <c r="HZN44" s="144"/>
      <c r="HZO44" s="145"/>
      <c r="HZP44" s="146"/>
      <c r="HZQ44" s="147"/>
      <c r="HZR44" s="148"/>
      <c r="HZS44" s="140"/>
      <c r="HZT44" s="141"/>
      <c r="HZU44" s="142"/>
      <c r="HZV44" s="143"/>
      <c r="HZW44" s="144"/>
      <c r="HZX44" s="145"/>
      <c r="HZY44" s="146"/>
      <c r="HZZ44" s="147"/>
      <c r="IAA44" s="148"/>
      <c r="IAB44" s="140"/>
      <c r="IAC44" s="141"/>
      <c r="IAD44" s="142"/>
      <c r="IAE44" s="143"/>
      <c r="IAF44" s="144"/>
      <c r="IAG44" s="145"/>
      <c r="IAH44" s="146"/>
      <c r="IAI44" s="147"/>
      <c r="IAJ44" s="148"/>
      <c r="IAK44" s="140"/>
      <c r="IAL44" s="141"/>
      <c r="IAM44" s="142"/>
      <c r="IAN44" s="143"/>
      <c r="IAO44" s="144"/>
      <c r="IAP44" s="145"/>
      <c r="IAQ44" s="146"/>
      <c r="IAR44" s="147"/>
      <c r="IAS44" s="148"/>
      <c r="IAT44" s="140"/>
      <c r="IAU44" s="141"/>
      <c r="IAV44" s="142"/>
      <c r="IAW44" s="143"/>
      <c r="IAX44" s="144"/>
      <c r="IAY44" s="145"/>
      <c r="IAZ44" s="146"/>
      <c r="IBA44" s="147"/>
      <c r="IBB44" s="148"/>
      <c r="IBC44" s="140"/>
      <c r="IBD44" s="141"/>
      <c r="IBE44" s="142"/>
      <c r="IBF44" s="143"/>
      <c r="IBG44" s="144"/>
      <c r="IBH44" s="145"/>
      <c r="IBI44" s="146"/>
      <c r="IBJ44" s="147"/>
      <c r="IBK44" s="148"/>
      <c r="IBL44" s="140"/>
      <c r="IBM44" s="141"/>
      <c r="IBN44" s="142"/>
      <c r="IBO44" s="143"/>
      <c r="IBP44" s="144"/>
      <c r="IBQ44" s="145"/>
      <c r="IBR44" s="146"/>
      <c r="IBS44" s="147"/>
      <c r="IBT44" s="148"/>
      <c r="IBU44" s="140"/>
      <c r="IBV44" s="141"/>
      <c r="IBW44" s="142"/>
      <c r="IBX44" s="143"/>
      <c r="IBY44" s="144"/>
      <c r="IBZ44" s="145"/>
      <c r="ICA44" s="146"/>
      <c r="ICB44" s="147"/>
      <c r="ICC44" s="148"/>
      <c r="ICD44" s="140"/>
      <c r="ICE44" s="141"/>
      <c r="ICF44" s="142"/>
      <c r="ICG44" s="143"/>
      <c r="ICH44" s="144"/>
      <c r="ICI44" s="145"/>
      <c r="ICJ44" s="146"/>
      <c r="ICK44" s="147"/>
      <c r="ICL44" s="148"/>
      <c r="ICM44" s="140"/>
      <c r="ICN44" s="141"/>
      <c r="ICO44" s="142"/>
      <c r="ICP44" s="143"/>
      <c r="ICQ44" s="144"/>
      <c r="ICR44" s="145"/>
      <c r="ICS44" s="146"/>
      <c r="ICT44" s="147"/>
      <c r="ICU44" s="148"/>
      <c r="ICV44" s="140"/>
      <c r="ICW44" s="141"/>
      <c r="ICX44" s="142"/>
      <c r="ICY44" s="143"/>
      <c r="ICZ44" s="144"/>
      <c r="IDA44" s="145"/>
      <c r="IDB44" s="146"/>
      <c r="IDC44" s="147"/>
      <c r="IDD44" s="148"/>
      <c r="IDE44" s="140"/>
      <c r="IDF44" s="141"/>
      <c r="IDG44" s="142"/>
      <c r="IDH44" s="143"/>
      <c r="IDI44" s="144"/>
      <c r="IDJ44" s="145"/>
      <c r="IDK44" s="146"/>
      <c r="IDL44" s="147"/>
      <c r="IDM44" s="148"/>
      <c r="IDN44" s="140"/>
      <c r="IDO44" s="141"/>
      <c r="IDP44" s="142"/>
      <c r="IDQ44" s="143"/>
      <c r="IDR44" s="144"/>
      <c r="IDS44" s="145"/>
      <c r="IDT44" s="146"/>
      <c r="IDU44" s="147"/>
      <c r="IDV44" s="148"/>
      <c r="IDW44" s="140"/>
      <c r="IDX44" s="141"/>
      <c r="IDY44" s="142"/>
      <c r="IDZ44" s="143"/>
      <c r="IEA44" s="144"/>
      <c r="IEB44" s="145"/>
      <c r="IEC44" s="146"/>
      <c r="IED44" s="147"/>
      <c r="IEE44" s="148"/>
      <c r="IEF44" s="140"/>
      <c r="IEG44" s="141"/>
      <c r="IEH44" s="142"/>
      <c r="IEI44" s="143"/>
      <c r="IEJ44" s="144"/>
      <c r="IEK44" s="145"/>
      <c r="IEL44" s="146"/>
      <c r="IEM44" s="147"/>
      <c r="IEN44" s="148"/>
      <c r="IEO44" s="140"/>
      <c r="IEP44" s="141"/>
      <c r="IEQ44" s="142"/>
      <c r="IER44" s="143"/>
      <c r="IES44" s="144"/>
      <c r="IET44" s="145"/>
      <c r="IEU44" s="146"/>
      <c r="IEV44" s="147"/>
      <c r="IEW44" s="148"/>
      <c r="IEX44" s="140"/>
      <c r="IEY44" s="141"/>
      <c r="IEZ44" s="142"/>
      <c r="IFA44" s="143"/>
      <c r="IFB44" s="144"/>
      <c r="IFC44" s="145"/>
      <c r="IFD44" s="146"/>
      <c r="IFE44" s="147"/>
      <c r="IFF44" s="148"/>
      <c r="IFG44" s="140"/>
      <c r="IFH44" s="141"/>
      <c r="IFI44" s="142"/>
      <c r="IFJ44" s="143"/>
      <c r="IFK44" s="144"/>
      <c r="IFL44" s="145"/>
      <c r="IFM44" s="146"/>
      <c r="IFN44" s="147"/>
      <c r="IFO44" s="148"/>
      <c r="IFP44" s="140"/>
      <c r="IFQ44" s="141"/>
      <c r="IFR44" s="142"/>
      <c r="IFS44" s="143"/>
      <c r="IFT44" s="144"/>
      <c r="IFU44" s="145"/>
      <c r="IFV44" s="146"/>
      <c r="IFW44" s="147"/>
      <c r="IFX44" s="148"/>
      <c r="IFY44" s="140"/>
      <c r="IFZ44" s="141"/>
      <c r="IGA44" s="142"/>
      <c r="IGB44" s="143"/>
      <c r="IGC44" s="144"/>
      <c r="IGD44" s="145"/>
      <c r="IGE44" s="146"/>
      <c r="IGF44" s="147"/>
      <c r="IGG44" s="148"/>
      <c r="IGH44" s="140"/>
      <c r="IGI44" s="141"/>
      <c r="IGJ44" s="142"/>
      <c r="IGK44" s="143"/>
      <c r="IGL44" s="144"/>
      <c r="IGM44" s="145"/>
      <c r="IGN44" s="146"/>
      <c r="IGO44" s="147"/>
      <c r="IGP44" s="148"/>
      <c r="IGQ44" s="140"/>
      <c r="IGR44" s="141"/>
      <c r="IGS44" s="142"/>
      <c r="IGT44" s="143"/>
      <c r="IGU44" s="144"/>
      <c r="IGV44" s="145"/>
      <c r="IGW44" s="146"/>
      <c r="IGX44" s="147"/>
      <c r="IGY44" s="148"/>
      <c r="IGZ44" s="140"/>
      <c r="IHA44" s="141"/>
      <c r="IHB44" s="142"/>
      <c r="IHC44" s="143"/>
      <c r="IHD44" s="144"/>
      <c r="IHE44" s="145"/>
      <c r="IHF44" s="146"/>
      <c r="IHG44" s="147"/>
      <c r="IHH44" s="148"/>
      <c r="IHI44" s="140"/>
      <c r="IHJ44" s="141"/>
      <c r="IHK44" s="142"/>
      <c r="IHL44" s="143"/>
      <c r="IHM44" s="144"/>
      <c r="IHN44" s="145"/>
      <c r="IHO44" s="146"/>
      <c r="IHP44" s="147"/>
      <c r="IHQ44" s="148"/>
      <c r="IHR44" s="140"/>
      <c r="IHS44" s="141"/>
      <c r="IHT44" s="142"/>
      <c r="IHU44" s="143"/>
      <c r="IHV44" s="144"/>
      <c r="IHW44" s="145"/>
      <c r="IHX44" s="146"/>
      <c r="IHY44" s="147"/>
      <c r="IHZ44" s="148"/>
      <c r="IIA44" s="140"/>
      <c r="IIB44" s="141"/>
      <c r="IIC44" s="142"/>
      <c r="IID44" s="143"/>
      <c r="IIE44" s="144"/>
      <c r="IIF44" s="145"/>
      <c r="IIG44" s="146"/>
      <c r="IIH44" s="147"/>
      <c r="III44" s="148"/>
      <c r="IIJ44" s="140"/>
      <c r="IIK44" s="141"/>
      <c r="IIL44" s="142"/>
      <c r="IIM44" s="143"/>
      <c r="IIN44" s="144"/>
      <c r="IIO44" s="145"/>
      <c r="IIP44" s="146"/>
      <c r="IIQ44" s="147"/>
      <c r="IIR44" s="148"/>
      <c r="IIS44" s="140"/>
      <c r="IIT44" s="141"/>
      <c r="IIU44" s="142"/>
      <c r="IIV44" s="143"/>
      <c r="IIW44" s="144"/>
      <c r="IIX44" s="145"/>
      <c r="IIY44" s="146"/>
      <c r="IIZ44" s="147"/>
      <c r="IJA44" s="148"/>
      <c r="IJB44" s="140"/>
      <c r="IJC44" s="141"/>
      <c r="IJD44" s="142"/>
      <c r="IJE44" s="143"/>
      <c r="IJF44" s="144"/>
      <c r="IJG44" s="145"/>
      <c r="IJH44" s="146"/>
      <c r="IJI44" s="147"/>
      <c r="IJJ44" s="148"/>
      <c r="IJK44" s="140"/>
      <c r="IJL44" s="141"/>
      <c r="IJM44" s="142"/>
      <c r="IJN44" s="143"/>
      <c r="IJO44" s="144"/>
      <c r="IJP44" s="145"/>
      <c r="IJQ44" s="146"/>
      <c r="IJR44" s="147"/>
      <c r="IJS44" s="148"/>
      <c r="IJT44" s="140"/>
      <c r="IJU44" s="141"/>
      <c r="IJV44" s="142"/>
      <c r="IJW44" s="143"/>
      <c r="IJX44" s="144"/>
      <c r="IJY44" s="145"/>
      <c r="IJZ44" s="146"/>
      <c r="IKA44" s="147"/>
      <c r="IKB44" s="148"/>
      <c r="IKC44" s="140"/>
      <c r="IKD44" s="141"/>
      <c r="IKE44" s="142"/>
      <c r="IKF44" s="143"/>
      <c r="IKG44" s="144"/>
      <c r="IKH44" s="145"/>
      <c r="IKI44" s="146"/>
      <c r="IKJ44" s="147"/>
      <c r="IKK44" s="148"/>
      <c r="IKL44" s="140"/>
      <c r="IKM44" s="141"/>
      <c r="IKN44" s="142"/>
      <c r="IKO44" s="143"/>
      <c r="IKP44" s="144"/>
      <c r="IKQ44" s="145"/>
      <c r="IKR44" s="146"/>
      <c r="IKS44" s="147"/>
      <c r="IKT44" s="148"/>
      <c r="IKU44" s="140"/>
      <c r="IKV44" s="141"/>
      <c r="IKW44" s="142"/>
      <c r="IKX44" s="143"/>
      <c r="IKY44" s="144"/>
      <c r="IKZ44" s="145"/>
      <c r="ILA44" s="146"/>
      <c r="ILB44" s="147"/>
      <c r="ILC44" s="148"/>
      <c r="ILD44" s="140"/>
      <c r="ILE44" s="141"/>
      <c r="ILF44" s="142"/>
      <c r="ILG44" s="143"/>
      <c r="ILH44" s="144"/>
      <c r="ILI44" s="145"/>
      <c r="ILJ44" s="146"/>
      <c r="ILK44" s="147"/>
      <c r="ILL44" s="148"/>
      <c r="ILM44" s="140"/>
      <c r="ILN44" s="141"/>
      <c r="ILO44" s="142"/>
      <c r="ILP44" s="143"/>
      <c r="ILQ44" s="144"/>
      <c r="ILR44" s="145"/>
      <c r="ILS44" s="146"/>
      <c r="ILT44" s="147"/>
      <c r="ILU44" s="148"/>
      <c r="ILV44" s="140"/>
      <c r="ILW44" s="141"/>
      <c r="ILX44" s="142"/>
      <c r="ILY44" s="143"/>
      <c r="ILZ44" s="144"/>
      <c r="IMA44" s="145"/>
      <c r="IMB44" s="146"/>
      <c r="IMC44" s="147"/>
      <c r="IMD44" s="148"/>
      <c r="IME44" s="140"/>
      <c r="IMF44" s="141"/>
      <c r="IMG44" s="142"/>
      <c r="IMH44" s="143"/>
      <c r="IMI44" s="144"/>
      <c r="IMJ44" s="145"/>
      <c r="IMK44" s="146"/>
      <c r="IML44" s="147"/>
      <c r="IMM44" s="148"/>
      <c r="IMN44" s="140"/>
      <c r="IMO44" s="141"/>
      <c r="IMP44" s="142"/>
      <c r="IMQ44" s="143"/>
      <c r="IMR44" s="144"/>
      <c r="IMS44" s="145"/>
      <c r="IMT44" s="146"/>
      <c r="IMU44" s="147"/>
      <c r="IMV44" s="148"/>
      <c r="IMW44" s="140"/>
      <c r="IMX44" s="141"/>
      <c r="IMY44" s="142"/>
      <c r="IMZ44" s="143"/>
      <c r="INA44" s="144"/>
      <c r="INB44" s="145"/>
      <c r="INC44" s="146"/>
      <c r="IND44" s="147"/>
      <c r="INE44" s="148"/>
      <c r="INF44" s="140"/>
      <c r="ING44" s="141"/>
      <c r="INH44" s="142"/>
      <c r="INI44" s="143"/>
      <c r="INJ44" s="144"/>
      <c r="INK44" s="145"/>
      <c r="INL44" s="146"/>
      <c r="INM44" s="147"/>
      <c r="INN44" s="148"/>
      <c r="INO44" s="140"/>
      <c r="INP44" s="141"/>
      <c r="INQ44" s="142"/>
      <c r="INR44" s="143"/>
      <c r="INS44" s="144"/>
      <c r="INT44" s="145"/>
      <c r="INU44" s="146"/>
      <c r="INV44" s="147"/>
      <c r="INW44" s="148"/>
      <c r="INX44" s="140"/>
      <c r="INY44" s="141"/>
      <c r="INZ44" s="142"/>
      <c r="IOA44" s="143"/>
      <c r="IOB44" s="144"/>
      <c r="IOC44" s="145"/>
      <c r="IOD44" s="146"/>
      <c r="IOE44" s="147"/>
      <c r="IOF44" s="148"/>
      <c r="IOG44" s="140"/>
      <c r="IOH44" s="141"/>
      <c r="IOI44" s="142"/>
      <c r="IOJ44" s="143"/>
      <c r="IOK44" s="144"/>
      <c r="IOL44" s="145"/>
      <c r="IOM44" s="146"/>
      <c r="ION44" s="147"/>
      <c r="IOO44" s="148"/>
      <c r="IOP44" s="140"/>
      <c r="IOQ44" s="141"/>
      <c r="IOR44" s="142"/>
      <c r="IOS44" s="143"/>
      <c r="IOT44" s="144"/>
      <c r="IOU44" s="145"/>
      <c r="IOV44" s="146"/>
      <c r="IOW44" s="147"/>
      <c r="IOX44" s="148"/>
      <c r="IOY44" s="140"/>
      <c r="IOZ44" s="141"/>
      <c r="IPA44" s="142"/>
      <c r="IPB44" s="143"/>
      <c r="IPC44" s="144"/>
      <c r="IPD44" s="145"/>
      <c r="IPE44" s="146"/>
      <c r="IPF44" s="147"/>
      <c r="IPG44" s="148"/>
      <c r="IPH44" s="140"/>
      <c r="IPI44" s="141"/>
      <c r="IPJ44" s="142"/>
      <c r="IPK44" s="143"/>
      <c r="IPL44" s="144"/>
      <c r="IPM44" s="145"/>
      <c r="IPN44" s="146"/>
      <c r="IPO44" s="147"/>
      <c r="IPP44" s="148"/>
      <c r="IPQ44" s="140"/>
      <c r="IPR44" s="141"/>
      <c r="IPS44" s="142"/>
      <c r="IPT44" s="143"/>
      <c r="IPU44" s="144"/>
      <c r="IPV44" s="145"/>
      <c r="IPW44" s="146"/>
      <c r="IPX44" s="147"/>
      <c r="IPY44" s="148"/>
      <c r="IPZ44" s="140"/>
      <c r="IQA44" s="141"/>
      <c r="IQB44" s="142"/>
      <c r="IQC44" s="143"/>
      <c r="IQD44" s="144"/>
      <c r="IQE44" s="145"/>
      <c r="IQF44" s="146"/>
      <c r="IQG44" s="147"/>
      <c r="IQH44" s="148"/>
      <c r="IQI44" s="140"/>
      <c r="IQJ44" s="141"/>
      <c r="IQK44" s="142"/>
      <c r="IQL44" s="143"/>
      <c r="IQM44" s="144"/>
      <c r="IQN44" s="145"/>
      <c r="IQO44" s="146"/>
      <c r="IQP44" s="147"/>
      <c r="IQQ44" s="148"/>
      <c r="IQR44" s="140"/>
      <c r="IQS44" s="141"/>
      <c r="IQT44" s="142"/>
      <c r="IQU44" s="143"/>
      <c r="IQV44" s="144"/>
      <c r="IQW44" s="145"/>
      <c r="IQX44" s="146"/>
      <c r="IQY44" s="147"/>
      <c r="IQZ44" s="148"/>
      <c r="IRA44" s="140"/>
      <c r="IRB44" s="141"/>
      <c r="IRC44" s="142"/>
      <c r="IRD44" s="143"/>
      <c r="IRE44" s="144"/>
      <c r="IRF44" s="145"/>
      <c r="IRG44" s="146"/>
      <c r="IRH44" s="147"/>
      <c r="IRI44" s="148"/>
      <c r="IRJ44" s="140"/>
      <c r="IRK44" s="141"/>
      <c r="IRL44" s="142"/>
      <c r="IRM44" s="143"/>
      <c r="IRN44" s="144"/>
      <c r="IRO44" s="145"/>
      <c r="IRP44" s="146"/>
      <c r="IRQ44" s="147"/>
      <c r="IRR44" s="148"/>
      <c r="IRS44" s="140"/>
      <c r="IRT44" s="141"/>
      <c r="IRU44" s="142"/>
      <c r="IRV44" s="143"/>
      <c r="IRW44" s="144"/>
      <c r="IRX44" s="145"/>
      <c r="IRY44" s="146"/>
      <c r="IRZ44" s="147"/>
      <c r="ISA44" s="148"/>
      <c r="ISB44" s="140"/>
      <c r="ISC44" s="141"/>
      <c r="ISD44" s="142"/>
      <c r="ISE44" s="143"/>
      <c r="ISF44" s="144"/>
      <c r="ISG44" s="145"/>
      <c r="ISH44" s="146"/>
      <c r="ISI44" s="147"/>
      <c r="ISJ44" s="148"/>
      <c r="ISK44" s="140"/>
      <c r="ISL44" s="141"/>
      <c r="ISM44" s="142"/>
      <c r="ISN44" s="143"/>
      <c r="ISO44" s="144"/>
      <c r="ISP44" s="145"/>
      <c r="ISQ44" s="146"/>
      <c r="ISR44" s="147"/>
      <c r="ISS44" s="148"/>
      <c r="IST44" s="140"/>
      <c r="ISU44" s="141"/>
      <c r="ISV44" s="142"/>
      <c r="ISW44" s="143"/>
      <c r="ISX44" s="144"/>
      <c r="ISY44" s="145"/>
      <c r="ISZ44" s="146"/>
      <c r="ITA44" s="147"/>
      <c r="ITB44" s="148"/>
      <c r="ITC44" s="140"/>
      <c r="ITD44" s="141"/>
      <c r="ITE44" s="142"/>
      <c r="ITF44" s="143"/>
      <c r="ITG44" s="144"/>
      <c r="ITH44" s="145"/>
      <c r="ITI44" s="146"/>
      <c r="ITJ44" s="147"/>
      <c r="ITK44" s="148"/>
      <c r="ITL44" s="140"/>
      <c r="ITM44" s="141"/>
      <c r="ITN44" s="142"/>
      <c r="ITO44" s="143"/>
      <c r="ITP44" s="144"/>
      <c r="ITQ44" s="145"/>
      <c r="ITR44" s="146"/>
      <c r="ITS44" s="147"/>
      <c r="ITT44" s="148"/>
      <c r="ITU44" s="140"/>
      <c r="ITV44" s="141"/>
      <c r="ITW44" s="142"/>
      <c r="ITX44" s="143"/>
      <c r="ITY44" s="144"/>
      <c r="ITZ44" s="145"/>
      <c r="IUA44" s="146"/>
      <c r="IUB44" s="147"/>
      <c r="IUC44" s="148"/>
      <c r="IUD44" s="140"/>
      <c r="IUE44" s="141"/>
      <c r="IUF44" s="142"/>
      <c r="IUG44" s="143"/>
      <c r="IUH44" s="144"/>
      <c r="IUI44" s="145"/>
      <c r="IUJ44" s="146"/>
      <c r="IUK44" s="147"/>
      <c r="IUL44" s="148"/>
      <c r="IUM44" s="140"/>
      <c r="IUN44" s="141"/>
      <c r="IUO44" s="142"/>
      <c r="IUP44" s="143"/>
      <c r="IUQ44" s="144"/>
      <c r="IUR44" s="145"/>
      <c r="IUS44" s="146"/>
      <c r="IUT44" s="147"/>
      <c r="IUU44" s="148"/>
      <c r="IUV44" s="140"/>
      <c r="IUW44" s="141"/>
      <c r="IUX44" s="142"/>
      <c r="IUY44" s="143"/>
      <c r="IUZ44" s="144"/>
      <c r="IVA44" s="145"/>
      <c r="IVB44" s="146"/>
      <c r="IVC44" s="147"/>
      <c r="IVD44" s="148"/>
      <c r="IVE44" s="140"/>
      <c r="IVF44" s="141"/>
      <c r="IVG44" s="142"/>
      <c r="IVH44" s="143"/>
      <c r="IVI44" s="144"/>
      <c r="IVJ44" s="145"/>
      <c r="IVK44" s="146"/>
      <c r="IVL44" s="147"/>
      <c r="IVM44" s="148"/>
      <c r="IVN44" s="140"/>
      <c r="IVO44" s="141"/>
      <c r="IVP44" s="142"/>
      <c r="IVQ44" s="143"/>
      <c r="IVR44" s="144"/>
      <c r="IVS44" s="145"/>
      <c r="IVT44" s="146"/>
      <c r="IVU44" s="147"/>
      <c r="IVV44" s="148"/>
      <c r="IVW44" s="140"/>
      <c r="IVX44" s="141"/>
      <c r="IVY44" s="142"/>
      <c r="IVZ44" s="143"/>
      <c r="IWA44" s="144"/>
      <c r="IWB44" s="145"/>
      <c r="IWC44" s="146"/>
      <c r="IWD44" s="147"/>
      <c r="IWE44" s="148"/>
      <c r="IWF44" s="140"/>
      <c r="IWG44" s="141"/>
      <c r="IWH44" s="142"/>
      <c r="IWI44" s="143"/>
      <c r="IWJ44" s="144"/>
      <c r="IWK44" s="145"/>
      <c r="IWL44" s="146"/>
      <c r="IWM44" s="147"/>
      <c r="IWN44" s="148"/>
      <c r="IWO44" s="140"/>
      <c r="IWP44" s="141"/>
      <c r="IWQ44" s="142"/>
      <c r="IWR44" s="143"/>
      <c r="IWS44" s="144"/>
      <c r="IWT44" s="145"/>
      <c r="IWU44" s="146"/>
      <c r="IWV44" s="147"/>
      <c r="IWW44" s="148"/>
      <c r="IWX44" s="140"/>
      <c r="IWY44" s="141"/>
      <c r="IWZ44" s="142"/>
      <c r="IXA44" s="143"/>
      <c r="IXB44" s="144"/>
      <c r="IXC44" s="145"/>
      <c r="IXD44" s="146"/>
      <c r="IXE44" s="147"/>
      <c r="IXF44" s="148"/>
      <c r="IXG44" s="140"/>
      <c r="IXH44" s="141"/>
      <c r="IXI44" s="142"/>
      <c r="IXJ44" s="143"/>
      <c r="IXK44" s="144"/>
      <c r="IXL44" s="145"/>
      <c r="IXM44" s="146"/>
      <c r="IXN44" s="147"/>
      <c r="IXO44" s="148"/>
      <c r="IXP44" s="140"/>
      <c r="IXQ44" s="141"/>
      <c r="IXR44" s="142"/>
      <c r="IXS44" s="143"/>
      <c r="IXT44" s="144"/>
      <c r="IXU44" s="145"/>
      <c r="IXV44" s="146"/>
      <c r="IXW44" s="147"/>
      <c r="IXX44" s="148"/>
      <c r="IXY44" s="140"/>
      <c r="IXZ44" s="141"/>
      <c r="IYA44" s="142"/>
      <c r="IYB44" s="143"/>
      <c r="IYC44" s="144"/>
      <c r="IYD44" s="145"/>
      <c r="IYE44" s="146"/>
      <c r="IYF44" s="147"/>
      <c r="IYG44" s="148"/>
      <c r="IYH44" s="140"/>
      <c r="IYI44" s="141"/>
      <c r="IYJ44" s="142"/>
      <c r="IYK44" s="143"/>
      <c r="IYL44" s="144"/>
      <c r="IYM44" s="145"/>
      <c r="IYN44" s="146"/>
      <c r="IYO44" s="147"/>
      <c r="IYP44" s="148"/>
      <c r="IYQ44" s="140"/>
      <c r="IYR44" s="141"/>
      <c r="IYS44" s="142"/>
      <c r="IYT44" s="143"/>
      <c r="IYU44" s="144"/>
      <c r="IYV44" s="145"/>
      <c r="IYW44" s="146"/>
      <c r="IYX44" s="147"/>
      <c r="IYY44" s="148"/>
      <c r="IYZ44" s="140"/>
      <c r="IZA44" s="141"/>
      <c r="IZB44" s="142"/>
      <c r="IZC44" s="143"/>
      <c r="IZD44" s="144"/>
      <c r="IZE44" s="145"/>
      <c r="IZF44" s="146"/>
      <c r="IZG44" s="147"/>
      <c r="IZH44" s="148"/>
      <c r="IZI44" s="140"/>
      <c r="IZJ44" s="141"/>
      <c r="IZK44" s="142"/>
      <c r="IZL44" s="143"/>
      <c r="IZM44" s="144"/>
      <c r="IZN44" s="145"/>
      <c r="IZO44" s="146"/>
      <c r="IZP44" s="147"/>
      <c r="IZQ44" s="148"/>
      <c r="IZR44" s="140"/>
      <c r="IZS44" s="141"/>
      <c r="IZT44" s="142"/>
      <c r="IZU44" s="143"/>
      <c r="IZV44" s="144"/>
      <c r="IZW44" s="145"/>
      <c r="IZX44" s="146"/>
      <c r="IZY44" s="147"/>
      <c r="IZZ44" s="148"/>
      <c r="JAA44" s="140"/>
      <c r="JAB44" s="141"/>
      <c r="JAC44" s="142"/>
      <c r="JAD44" s="143"/>
      <c r="JAE44" s="144"/>
      <c r="JAF44" s="145"/>
      <c r="JAG44" s="146"/>
      <c r="JAH44" s="147"/>
      <c r="JAI44" s="148"/>
      <c r="JAJ44" s="140"/>
      <c r="JAK44" s="141"/>
      <c r="JAL44" s="142"/>
      <c r="JAM44" s="143"/>
      <c r="JAN44" s="144"/>
      <c r="JAO44" s="145"/>
      <c r="JAP44" s="146"/>
      <c r="JAQ44" s="147"/>
      <c r="JAR44" s="148"/>
      <c r="JAS44" s="140"/>
      <c r="JAT44" s="141"/>
      <c r="JAU44" s="142"/>
      <c r="JAV44" s="143"/>
      <c r="JAW44" s="144"/>
      <c r="JAX44" s="145"/>
      <c r="JAY44" s="146"/>
      <c r="JAZ44" s="147"/>
      <c r="JBA44" s="148"/>
      <c r="JBB44" s="140"/>
      <c r="JBC44" s="141"/>
      <c r="JBD44" s="142"/>
      <c r="JBE44" s="143"/>
      <c r="JBF44" s="144"/>
      <c r="JBG44" s="145"/>
      <c r="JBH44" s="146"/>
      <c r="JBI44" s="147"/>
      <c r="JBJ44" s="148"/>
      <c r="JBK44" s="140"/>
      <c r="JBL44" s="141"/>
      <c r="JBM44" s="142"/>
      <c r="JBN44" s="143"/>
      <c r="JBO44" s="144"/>
      <c r="JBP44" s="145"/>
      <c r="JBQ44" s="146"/>
      <c r="JBR44" s="147"/>
      <c r="JBS44" s="148"/>
      <c r="JBT44" s="140"/>
      <c r="JBU44" s="141"/>
      <c r="JBV44" s="142"/>
      <c r="JBW44" s="143"/>
      <c r="JBX44" s="144"/>
      <c r="JBY44" s="145"/>
      <c r="JBZ44" s="146"/>
      <c r="JCA44" s="147"/>
      <c r="JCB44" s="148"/>
      <c r="JCC44" s="140"/>
      <c r="JCD44" s="141"/>
      <c r="JCE44" s="142"/>
      <c r="JCF44" s="143"/>
      <c r="JCG44" s="144"/>
      <c r="JCH44" s="145"/>
      <c r="JCI44" s="146"/>
      <c r="JCJ44" s="147"/>
      <c r="JCK44" s="148"/>
      <c r="JCL44" s="140"/>
      <c r="JCM44" s="141"/>
      <c r="JCN44" s="142"/>
      <c r="JCO44" s="143"/>
      <c r="JCP44" s="144"/>
      <c r="JCQ44" s="145"/>
      <c r="JCR44" s="146"/>
      <c r="JCS44" s="147"/>
      <c r="JCT44" s="148"/>
      <c r="JCU44" s="140"/>
      <c r="JCV44" s="141"/>
      <c r="JCW44" s="142"/>
      <c r="JCX44" s="143"/>
      <c r="JCY44" s="144"/>
      <c r="JCZ44" s="145"/>
      <c r="JDA44" s="146"/>
      <c r="JDB44" s="147"/>
      <c r="JDC44" s="148"/>
      <c r="JDD44" s="140"/>
      <c r="JDE44" s="141"/>
      <c r="JDF44" s="142"/>
      <c r="JDG44" s="143"/>
      <c r="JDH44" s="144"/>
      <c r="JDI44" s="145"/>
      <c r="JDJ44" s="146"/>
      <c r="JDK44" s="147"/>
      <c r="JDL44" s="148"/>
      <c r="JDM44" s="140"/>
      <c r="JDN44" s="141"/>
      <c r="JDO44" s="142"/>
      <c r="JDP44" s="143"/>
      <c r="JDQ44" s="144"/>
      <c r="JDR44" s="145"/>
      <c r="JDS44" s="146"/>
      <c r="JDT44" s="147"/>
      <c r="JDU44" s="148"/>
      <c r="JDV44" s="140"/>
      <c r="JDW44" s="141"/>
      <c r="JDX44" s="142"/>
      <c r="JDY44" s="143"/>
      <c r="JDZ44" s="144"/>
      <c r="JEA44" s="145"/>
      <c r="JEB44" s="146"/>
      <c r="JEC44" s="147"/>
      <c r="JED44" s="148"/>
      <c r="JEE44" s="140"/>
      <c r="JEF44" s="141"/>
      <c r="JEG44" s="142"/>
      <c r="JEH44" s="143"/>
      <c r="JEI44" s="144"/>
      <c r="JEJ44" s="145"/>
      <c r="JEK44" s="146"/>
      <c r="JEL44" s="147"/>
      <c r="JEM44" s="148"/>
      <c r="JEN44" s="140"/>
      <c r="JEO44" s="141"/>
      <c r="JEP44" s="142"/>
      <c r="JEQ44" s="143"/>
      <c r="JER44" s="144"/>
      <c r="JES44" s="145"/>
      <c r="JET44" s="146"/>
      <c r="JEU44" s="147"/>
      <c r="JEV44" s="148"/>
      <c r="JEW44" s="140"/>
      <c r="JEX44" s="141"/>
      <c r="JEY44" s="142"/>
      <c r="JEZ44" s="143"/>
      <c r="JFA44" s="144"/>
      <c r="JFB44" s="145"/>
      <c r="JFC44" s="146"/>
      <c r="JFD44" s="147"/>
      <c r="JFE44" s="148"/>
      <c r="JFF44" s="140"/>
      <c r="JFG44" s="141"/>
      <c r="JFH44" s="142"/>
      <c r="JFI44" s="143"/>
      <c r="JFJ44" s="144"/>
      <c r="JFK44" s="145"/>
      <c r="JFL44" s="146"/>
      <c r="JFM44" s="147"/>
      <c r="JFN44" s="148"/>
      <c r="JFO44" s="140"/>
      <c r="JFP44" s="141"/>
      <c r="JFQ44" s="142"/>
      <c r="JFR44" s="143"/>
      <c r="JFS44" s="144"/>
      <c r="JFT44" s="145"/>
      <c r="JFU44" s="146"/>
      <c r="JFV44" s="147"/>
      <c r="JFW44" s="148"/>
      <c r="JFX44" s="140"/>
      <c r="JFY44" s="141"/>
      <c r="JFZ44" s="142"/>
      <c r="JGA44" s="143"/>
      <c r="JGB44" s="144"/>
      <c r="JGC44" s="145"/>
      <c r="JGD44" s="146"/>
      <c r="JGE44" s="147"/>
      <c r="JGF44" s="148"/>
      <c r="JGG44" s="140"/>
      <c r="JGH44" s="141"/>
      <c r="JGI44" s="142"/>
      <c r="JGJ44" s="143"/>
      <c r="JGK44" s="144"/>
      <c r="JGL44" s="145"/>
      <c r="JGM44" s="146"/>
      <c r="JGN44" s="147"/>
      <c r="JGO44" s="148"/>
      <c r="JGP44" s="140"/>
      <c r="JGQ44" s="141"/>
      <c r="JGR44" s="142"/>
      <c r="JGS44" s="143"/>
      <c r="JGT44" s="144"/>
      <c r="JGU44" s="145"/>
      <c r="JGV44" s="146"/>
      <c r="JGW44" s="147"/>
      <c r="JGX44" s="148"/>
      <c r="JGY44" s="140"/>
      <c r="JGZ44" s="141"/>
      <c r="JHA44" s="142"/>
      <c r="JHB44" s="143"/>
      <c r="JHC44" s="144"/>
      <c r="JHD44" s="145"/>
      <c r="JHE44" s="146"/>
      <c r="JHF44" s="147"/>
      <c r="JHG44" s="148"/>
      <c r="JHH44" s="140"/>
      <c r="JHI44" s="141"/>
      <c r="JHJ44" s="142"/>
      <c r="JHK44" s="143"/>
      <c r="JHL44" s="144"/>
      <c r="JHM44" s="145"/>
      <c r="JHN44" s="146"/>
      <c r="JHO44" s="147"/>
      <c r="JHP44" s="148"/>
      <c r="JHQ44" s="140"/>
      <c r="JHR44" s="141"/>
      <c r="JHS44" s="142"/>
      <c r="JHT44" s="143"/>
      <c r="JHU44" s="144"/>
      <c r="JHV44" s="145"/>
      <c r="JHW44" s="146"/>
      <c r="JHX44" s="147"/>
      <c r="JHY44" s="148"/>
      <c r="JHZ44" s="140"/>
      <c r="JIA44" s="141"/>
      <c r="JIB44" s="142"/>
      <c r="JIC44" s="143"/>
      <c r="JID44" s="144"/>
      <c r="JIE44" s="145"/>
      <c r="JIF44" s="146"/>
      <c r="JIG44" s="147"/>
      <c r="JIH44" s="148"/>
      <c r="JII44" s="140"/>
      <c r="JIJ44" s="141"/>
      <c r="JIK44" s="142"/>
      <c r="JIL44" s="143"/>
      <c r="JIM44" s="144"/>
      <c r="JIN44" s="145"/>
      <c r="JIO44" s="146"/>
      <c r="JIP44" s="147"/>
      <c r="JIQ44" s="148"/>
      <c r="JIR44" s="140"/>
      <c r="JIS44" s="141"/>
      <c r="JIT44" s="142"/>
      <c r="JIU44" s="143"/>
      <c r="JIV44" s="144"/>
      <c r="JIW44" s="145"/>
      <c r="JIX44" s="146"/>
      <c r="JIY44" s="147"/>
      <c r="JIZ44" s="148"/>
      <c r="JJA44" s="140"/>
      <c r="JJB44" s="141"/>
      <c r="JJC44" s="142"/>
      <c r="JJD44" s="143"/>
      <c r="JJE44" s="144"/>
      <c r="JJF44" s="145"/>
      <c r="JJG44" s="146"/>
      <c r="JJH44" s="147"/>
      <c r="JJI44" s="148"/>
      <c r="JJJ44" s="140"/>
      <c r="JJK44" s="141"/>
      <c r="JJL44" s="142"/>
      <c r="JJM44" s="143"/>
      <c r="JJN44" s="144"/>
      <c r="JJO44" s="145"/>
      <c r="JJP44" s="146"/>
      <c r="JJQ44" s="147"/>
      <c r="JJR44" s="148"/>
      <c r="JJS44" s="140"/>
      <c r="JJT44" s="141"/>
      <c r="JJU44" s="142"/>
      <c r="JJV44" s="143"/>
      <c r="JJW44" s="144"/>
      <c r="JJX44" s="145"/>
      <c r="JJY44" s="146"/>
      <c r="JJZ44" s="147"/>
      <c r="JKA44" s="148"/>
      <c r="JKB44" s="140"/>
      <c r="JKC44" s="141"/>
      <c r="JKD44" s="142"/>
      <c r="JKE44" s="143"/>
      <c r="JKF44" s="144"/>
      <c r="JKG44" s="145"/>
      <c r="JKH44" s="146"/>
      <c r="JKI44" s="147"/>
      <c r="JKJ44" s="148"/>
      <c r="JKK44" s="140"/>
      <c r="JKL44" s="141"/>
      <c r="JKM44" s="142"/>
      <c r="JKN44" s="143"/>
      <c r="JKO44" s="144"/>
      <c r="JKP44" s="145"/>
      <c r="JKQ44" s="146"/>
      <c r="JKR44" s="147"/>
      <c r="JKS44" s="148"/>
      <c r="JKT44" s="140"/>
      <c r="JKU44" s="141"/>
      <c r="JKV44" s="142"/>
      <c r="JKW44" s="143"/>
      <c r="JKX44" s="144"/>
      <c r="JKY44" s="145"/>
      <c r="JKZ44" s="146"/>
      <c r="JLA44" s="147"/>
      <c r="JLB44" s="148"/>
      <c r="JLC44" s="140"/>
      <c r="JLD44" s="141"/>
      <c r="JLE44" s="142"/>
      <c r="JLF44" s="143"/>
      <c r="JLG44" s="144"/>
      <c r="JLH44" s="145"/>
      <c r="JLI44" s="146"/>
      <c r="JLJ44" s="147"/>
      <c r="JLK44" s="148"/>
      <c r="JLL44" s="140"/>
      <c r="JLM44" s="141"/>
      <c r="JLN44" s="142"/>
      <c r="JLO44" s="143"/>
      <c r="JLP44" s="144"/>
      <c r="JLQ44" s="145"/>
      <c r="JLR44" s="146"/>
      <c r="JLS44" s="147"/>
      <c r="JLT44" s="148"/>
      <c r="JLU44" s="140"/>
      <c r="JLV44" s="141"/>
      <c r="JLW44" s="142"/>
      <c r="JLX44" s="143"/>
      <c r="JLY44" s="144"/>
      <c r="JLZ44" s="145"/>
      <c r="JMA44" s="146"/>
      <c r="JMB44" s="147"/>
      <c r="JMC44" s="148"/>
      <c r="JMD44" s="140"/>
      <c r="JME44" s="141"/>
      <c r="JMF44" s="142"/>
      <c r="JMG44" s="143"/>
      <c r="JMH44" s="144"/>
      <c r="JMI44" s="145"/>
      <c r="JMJ44" s="146"/>
      <c r="JMK44" s="147"/>
      <c r="JML44" s="148"/>
      <c r="JMM44" s="140"/>
      <c r="JMN44" s="141"/>
      <c r="JMO44" s="142"/>
      <c r="JMP44" s="143"/>
      <c r="JMQ44" s="144"/>
      <c r="JMR44" s="145"/>
      <c r="JMS44" s="146"/>
      <c r="JMT44" s="147"/>
      <c r="JMU44" s="148"/>
      <c r="JMV44" s="140"/>
      <c r="JMW44" s="141"/>
      <c r="JMX44" s="142"/>
      <c r="JMY44" s="143"/>
      <c r="JMZ44" s="144"/>
      <c r="JNA44" s="145"/>
      <c r="JNB44" s="146"/>
      <c r="JNC44" s="147"/>
      <c r="JND44" s="148"/>
      <c r="JNE44" s="140"/>
      <c r="JNF44" s="141"/>
      <c r="JNG44" s="142"/>
      <c r="JNH44" s="143"/>
      <c r="JNI44" s="144"/>
      <c r="JNJ44" s="145"/>
      <c r="JNK44" s="146"/>
      <c r="JNL44" s="147"/>
      <c r="JNM44" s="148"/>
      <c r="JNN44" s="140"/>
      <c r="JNO44" s="141"/>
      <c r="JNP44" s="142"/>
      <c r="JNQ44" s="143"/>
      <c r="JNR44" s="144"/>
      <c r="JNS44" s="145"/>
      <c r="JNT44" s="146"/>
      <c r="JNU44" s="147"/>
      <c r="JNV44" s="148"/>
      <c r="JNW44" s="140"/>
      <c r="JNX44" s="141"/>
      <c r="JNY44" s="142"/>
      <c r="JNZ44" s="143"/>
      <c r="JOA44" s="144"/>
      <c r="JOB44" s="145"/>
      <c r="JOC44" s="146"/>
      <c r="JOD44" s="147"/>
      <c r="JOE44" s="148"/>
      <c r="JOF44" s="140"/>
      <c r="JOG44" s="141"/>
      <c r="JOH44" s="142"/>
      <c r="JOI44" s="143"/>
      <c r="JOJ44" s="144"/>
      <c r="JOK44" s="145"/>
      <c r="JOL44" s="146"/>
      <c r="JOM44" s="147"/>
      <c r="JON44" s="148"/>
      <c r="JOO44" s="140"/>
      <c r="JOP44" s="141"/>
      <c r="JOQ44" s="142"/>
      <c r="JOR44" s="143"/>
      <c r="JOS44" s="144"/>
      <c r="JOT44" s="145"/>
      <c r="JOU44" s="146"/>
      <c r="JOV44" s="147"/>
      <c r="JOW44" s="148"/>
      <c r="JOX44" s="140"/>
      <c r="JOY44" s="141"/>
      <c r="JOZ44" s="142"/>
      <c r="JPA44" s="143"/>
      <c r="JPB44" s="144"/>
      <c r="JPC44" s="145"/>
      <c r="JPD44" s="146"/>
      <c r="JPE44" s="147"/>
      <c r="JPF44" s="148"/>
      <c r="JPG44" s="140"/>
      <c r="JPH44" s="141"/>
      <c r="JPI44" s="142"/>
      <c r="JPJ44" s="143"/>
      <c r="JPK44" s="144"/>
      <c r="JPL44" s="145"/>
      <c r="JPM44" s="146"/>
      <c r="JPN44" s="147"/>
      <c r="JPO44" s="148"/>
      <c r="JPP44" s="140"/>
      <c r="JPQ44" s="141"/>
      <c r="JPR44" s="142"/>
      <c r="JPS44" s="143"/>
      <c r="JPT44" s="144"/>
      <c r="JPU44" s="145"/>
      <c r="JPV44" s="146"/>
      <c r="JPW44" s="147"/>
      <c r="JPX44" s="148"/>
      <c r="JPY44" s="140"/>
      <c r="JPZ44" s="141"/>
      <c r="JQA44" s="142"/>
      <c r="JQB44" s="143"/>
      <c r="JQC44" s="144"/>
      <c r="JQD44" s="145"/>
      <c r="JQE44" s="146"/>
      <c r="JQF44" s="147"/>
      <c r="JQG44" s="148"/>
      <c r="JQH44" s="140"/>
      <c r="JQI44" s="141"/>
      <c r="JQJ44" s="142"/>
      <c r="JQK44" s="143"/>
      <c r="JQL44" s="144"/>
      <c r="JQM44" s="145"/>
      <c r="JQN44" s="146"/>
      <c r="JQO44" s="147"/>
      <c r="JQP44" s="148"/>
      <c r="JQQ44" s="140"/>
      <c r="JQR44" s="141"/>
      <c r="JQS44" s="142"/>
      <c r="JQT44" s="143"/>
      <c r="JQU44" s="144"/>
      <c r="JQV44" s="145"/>
      <c r="JQW44" s="146"/>
      <c r="JQX44" s="147"/>
      <c r="JQY44" s="148"/>
      <c r="JQZ44" s="140"/>
      <c r="JRA44" s="141"/>
      <c r="JRB44" s="142"/>
      <c r="JRC44" s="143"/>
      <c r="JRD44" s="144"/>
      <c r="JRE44" s="145"/>
      <c r="JRF44" s="146"/>
      <c r="JRG44" s="147"/>
      <c r="JRH44" s="148"/>
      <c r="JRI44" s="140"/>
      <c r="JRJ44" s="141"/>
      <c r="JRK44" s="142"/>
      <c r="JRL44" s="143"/>
      <c r="JRM44" s="144"/>
      <c r="JRN44" s="145"/>
      <c r="JRO44" s="146"/>
      <c r="JRP44" s="147"/>
      <c r="JRQ44" s="148"/>
      <c r="JRR44" s="140"/>
      <c r="JRS44" s="141"/>
      <c r="JRT44" s="142"/>
      <c r="JRU44" s="143"/>
      <c r="JRV44" s="144"/>
      <c r="JRW44" s="145"/>
      <c r="JRX44" s="146"/>
      <c r="JRY44" s="147"/>
      <c r="JRZ44" s="148"/>
      <c r="JSA44" s="140"/>
      <c r="JSB44" s="141"/>
      <c r="JSC44" s="142"/>
      <c r="JSD44" s="143"/>
      <c r="JSE44" s="144"/>
      <c r="JSF44" s="145"/>
      <c r="JSG44" s="146"/>
      <c r="JSH44" s="147"/>
      <c r="JSI44" s="148"/>
      <c r="JSJ44" s="140"/>
      <c r="JSK44" s="141"/>
      <c r="JSL44" s="142"/>
      <c r="JSM44" s="143"/>
      <c r="JSN44" s="144"/>
      <c r="JSO44" s="145"/>
      <c r="JSP44" s="146"/>
      <c r="JSQ44" s="147"/>
      <c r="JSR44" s="148"/>
      <c r="JSS44" s="140"/>
      <c r="JST44" s="141"/>
      <c r="JSU44" s="142"/>
      <c r="JSV44" s="143"/>
      <c r="JSW44" s="144"/>
      <c r="JSX44" s="145"/>
      <c r="JSY44" s="146"/>
      <c r="JSZ44" s="147"/>
      <c r="JTA44" s="148"/>
      <c r="JTB44" s="140"/>
      <c r="JTC44" s="141"/>
      <c r="JTD44" s="142"/>
      <c r="JTE44" s="143"/>
      <c r="JTF44" s="144"/>
      <c r="JTG44" s="145"/>
      <c r="JTH44" s="146"/>
      <c r="JTI44" s="147"/>
      <c r="JTJ44" s="148"/>
      <c r="JTK44" s="140"/>
      <c r="JTL44" s="141"/>
      <c r="JTM44" s="142"/>
      <c r="JTN44" s="143"/>
      <c r="JTO44" s="144"/>
      <c r="JTP44" s="145"/>
      <c r="JTQ44" s="146"/>
      <c r="JTR44" s="147"/>
      <c r="JTS44" s="148"/>
      <c r="JTT44" s="140"/>
      <c r="JTU44" s="141"/>
      <c r="JTV44" s="142"/>
      <c r="JTW44" s="143"/>
      <c r="JTX44" s="144"/>
      <c r="JTY44" s="145"/>
      <c r="JTZ44" s="146"/>
      <c r="JUA44" s="147"/>
      <c r="JUB44" s="148"/>
      <c r="JUC44" s="140"/>
      <c r="JUD44" s="141"/>
      <c r="JUE44" s="142"/>
      <c r="JUF44" s="143"/>
      <c r="JUG44" s="144"/>
      <c r="JUH44" s="145"/>
      <c r="JUI44" s="146"/>
      <c r="JUJ44" s="147"/>
      <c r="JUK44" s="148"/>
      <c r="JUL44" s="140"/>
      <c r="JUM44" s="141"/>
      <c r="JUN44" s="142"/>
      <c r="JUO44" s="143"/>
      <c r="JUP44" s="144"/>
      <c r="JUQ44" s="145"/>
      <c r="JUR44" s="146"/>
      <c r="JUS44" s="147"/>
      <c r="JUT44" s="148"/>
      <c r="JUU44" s="140"/>
      <c r="JUV44" s="141"/>
      <c r="JUW44" s="142"/>
      <c r="JUX44" s="143"/>
      <c r="JUY44" s="144"/>
      <c r="JUZ44" s="145"/>
      <c r="JVA44" s="146"/>
      <c r="JVB44" s="147"/>
      <c r="JVC44" s="148"/>
      <c r="JVD44" s="140"/>
      <c r="JVE44" s="141"/>
      <c r="JVF44" s="142"/>
      <c r="JVG44" s="143"/>
      <c r="JVH44" s="144"/>
      <c r="JVI44" s="145"/>
      <c r="JVJ44" s="146"/>
      <c r="JVK44" s="147"/>
      <c r="JVL44" s="148"/>
      <c r="JVM44" s="140"/>
      <c r="JVN44" s="141"/>
      <c r="JVO44" s="142"/>
      <c r="JVP44" s="143"/>
      <c r="JVQ44" s="144"/>
      <c r="JVR44" s="145"/>
      <c r="JVS44" s="146"/>
      <c r="JVT44" s="147"/>
      <c r="JVU44" s="148"/>
      <c r="JVV44" s="140"/>
      <c r="JVW44" s="141"/>
      <c r="JVX44" s="142"/>
      <c r="JVY44" s="143"/>
      <c r="JVZ44" s="144"/>
      <c r="JWA44" s="145"/>
      <c r="JWB44" s="146"/>
      <c r="JWC44" s="147"/>
      <c r="JWD44" s="148"/>
      <c r="JWE44" s="140"/>
      <c r="JWF44" s="141"/>
      <c r="JWG44" s="142"/>
      <c r="JWH44" s="143"/>
      <c r="JWI44" s="144"/>
      <c r="JWJ44" s="145"/>
      <c r="JWK44" s="146"/>
      <c r="JWL44" s="147"/>
      <c r="JWM44" s="148"/>
      <c r="JWN44" s="140"/>
      <c r="JWO44" s="141"/>
      <c r="JWP44" s="142"/>
      <c r="JWQ44" s="143"/>
      <c r="JWR44" s="144"/>
      <c r="JWS44" s="145"/>
      <c r="JWT44" s="146"/>
      <c r="JWU44" s="147"/>
      <c r="JWV44" s="148"/>
      <c r="JWW44" s="140"/>
      <c r="JWX44" s="141"/>
      <c r="JWY44" s="142"/>
      <c r="JWZ44" s="143"/>
      <c r="JXA44" s="144"/>
      <c r="JXB44" s="145"/>
      <c r="JXC44" s="146"/>
      <c r="JXD44" s="147"/>
      <c r="JXE44" s="148"/>
      <c r="JXF44" s="140"/>
      <c r="JXG44" s="141"/>
      <c r="JXH44" s="142"/>
      <c r="JXI44" s="143"/>
      <c r="JXJ44" s="144"/>
      <c r="JXK44" s="145"/>
      <c r="JXL44" s="146"/>
      <c r="JXM44" s="147"/>
      <c r="JXN44" s="148"/>
      <c r="JXO44" s="140"/>
      <c r="JXP44" s="141"/>
      <c r="JXQ44" s="142"/>
      <c r="JXR44" s="143"/>
      <c r="JXS44" s="144"/>
      <c r="JXT44" s="145"/>
      <c r="JXU44" s="146"/>
      <c r="JXV44" s="147"/>
      <c r="JXW44" s="148"/>
      <c r="JXX44" s="140"/>
      <c r="JXY44" s="141"/>
      <c r="JXZ44" s="142"/>
      <c r="JYA44" s="143"/>
      <c r="JYB44" s="144"/>
      <c r="JYC44" s="145"/>
      <c r="JYD44" s="146"/>
      <c r="JYE44" s="147"/>
      <c r="JYF44" s="148"/>
      <c r="JYG44" s="140"/>
      <c r="JYH44" s="141"/>
      <c r="JYI44" s="142"/>
      <c r="JYJ44" s="143"/>
      <c r="JYK44" s="144"/>
      <c r="JYL44" s="145"/>
      <c r="JYM44" s="146"/>
      <c r="JYN44" s="147"/>
      <c r="JYO44" s="148"/>
      <c r="JYP44" s="140"/>
      <c r="JYQ44" s="141"/>
      <c r="JYR44" s="142"/>
      <c r="JYS44" s="143"/>
      <c r="JYT44" s="144"/>
      <c r="JYU44" s="145"/>
      <c r="JYV44" s="146"/>
      <c r="JYW44" s="147"/>
      <c r="JYX44" s="148"/>
      <c r="JYY44" s="140"/>
      <c r="JYZ44" s="141"/>
      <c r="JZA44" s="142"/>
      <c r="JZB44" s="143"/>
      <c r="JZC44" s="144"/>
      <c r="JZD44" s="145"/>
      <c r="JZE44" s="146"/>
      <c r="JZF44" s="147"/>
      <c r="JZG44" s="148"/>
      <c r="JZH44" s="140"/>
      <c r="JZI44" s="141"/>
      <c r="JZJ44" s="142"/>
      <c r="JZK44" s="143"/>
      <c r="JZL44" s="144"/>
      <c r="JZM44" s="145"/>
      <c r="JZN44" s="146"/>
      <c r="JZO44" s="147"/>
      <c r="JZP44" s="148"/>
      <c r="JZQ44" s="140"/>
      <c r="JZR44" s="141"/>
      <c r="JZS44" s="142"/>
      <c r="JZT44" s="143"/>
      <c r="JZU44" s="144"/>
      <c r="JZV44" s="145"/>
      <c r="JZW44" s="146"/>
      <c r="JZX44" s="147"/>
      <c r="JZY44" s="148"/>
      <c r="JZZ44" s="140"/>
      <c r="KAA44" s="141"/>
      <c r="KAB44" s="142"/>
      <c r="KAC44" s="143"/>
      <c r="KAD44" s="144"/>
      <c r="KAE44" s="145"/>
      <c r="KAF44" s="146"/>
      <c r="KAG44" s="147"/>
      <c r="KAH44" s="148"/>
      <c r="KAI44" s="140"/>
      <c r="KAJ44" s="141"/>
      <c r="KAK44" s="142"/>
      <c r="KAL44" s="143"/>
      <c r="KAM44" s="144"/>
      <c r="KAN44" s="145"/>
      <c r="KAO44" s="146"/>
      <c r="KAP44" s="147"/>
      <c r="KAQ44" s="148"/>
      <c r="KAR44" s="140"/>
      <c r="KAS44" s="141"/>
      <c r="KAT44" s="142"/>
      <c r="KAU44" s="143"/>
      <c r="KAV44" s="144"/>
      <c r="KAW44" s="145"/>
      <c r="KAX44" s="146"/>
      <c r="KAY44" s="147"/>
      <c r="KAZ44" s="148"/>
      <c r="KBA44" s="140"/>
      <c r="KBB44" s="141"/>
      <c r="KBC44" s="142"/>
      <c r="KBD44" s="143"/>
      <c r="KBE44" s="144"/>
      <c r="KBF44" s="145"/>
      <c r="KBG44" s="146"/>
      <c r="KBH44" s="147"/>
      <c r="KBI44" s="148"/>
      <c r="KBJ44" s="140"/>
      <c r="KBK44" s="141"/>
      <c r="KBL44" s="142"/>
      <c r="KBM44" s="143"/>
      <c r="KBN44" s="144"/>
      <c r="KBO44" s="145"/>
      <c r="KBP44" s="146"/>
      <c r="KBQ44" s="147"/>
      <c r="KBR44" s="148"/>
      <c r="KBS44" s="140"/>
      <c r="KBT44" s="141"/>
      <c r="KBU44" s="142"/>
      <c r="KBV44" s="143"/>
      <c r="KBW44" s="144"/>
      <c r="KBX44" s="145"/>
      <c r="KBY44" s="146"/>
      <c r="KBZ44" s="147"/>
      <c r="KCA44" s="148"/>
      <c r="KCB44" s="140"/>
      <c r="KCC44" s="141"/>
      <c r="KCD44" s="142"/>
      <c r="KCE44" s="143"/>
      <c r="KCF44" s="144"/>
      <c r="KCG44" s="145"/>
      <c r="KCH44" s="146"/>
      <c r="KCI44" s="147"/>
      <c r="KCJ44" s="148"/>
      <c r="KCK44" s="140"/>
      <c r="KCL44" s="141"/>
      <c r="KCM44" s="142"/>
      <c r="KCN44" s="143"/>
      <c r="KCO44" s="144"/>
      <c r="KCP44" s="145"/>
      <c r="KCQ44" s="146"/>
      <c r="KCR44" s="147"/>
      <c r="KCS44" s="148"/>
      <c r="KCT44" s="140"/>
      <c r="KCU44" s="141"/>
      <c r="KCV44" s="142"/>
      <c r="KCW44" s="143"/>
      <c r="KCX44" s="144"/>
      <c r="KCY44" s="145"/>
      <c r="KCZ44" s="146"/>
      <c r="KDA44" s="147"/>
      <c r="KDB44" s="148"/>
      <c r="KDC44" s="140"/>
      <c r="KDD44" s="141"/>
      <c r="KDE44" s="142"/>
      <c r="KDF44" s="143"/>
      <c r="KDG44" s="144"/>
      <c r="KDH44" s="145"/>
      <c r="KDI44" s="146"/>
      <c r="KDJ44" s="147"/>
      <c r="KDK44" s="148"/>
      <c r="KDL44" s="140"/>
      <c r="KDM44" s="141"/>
      <c r="KDN44" s="142"/>
      <c r="KDO44" s="143"/>
      <c r="KDP44" s="144"/>
      <c r="KDQ44" s="145"/>
      <c r="KDR44" s="146"/>
      <c r="KDS44" s="147"/>
      <c r="KDT44" s="148"/>
      <c r="KDU44" s="140"/>
      <c r="KDV44" s="141"/>
      <c r="KDW44" s="142"/>
      <c r="KDX44" s="143"/>
      <c r="KDY44" s="144"/>
      <c r="KDZ44" s="145"/>
      <c r="KEA44" s="146"/>
      <c r="KEB44" s="147"/>
      <c r="KEC44" s="148"/>
      <c r="KED44" s="140"/>
      <c r="KEE44" s="141"/>
      <c r="KEF44" s="142"/>
      <c r="KEG44" s="143"/>
      <c r="KEH44" s="144"/>
      <c r="KEI44" s="145"/>
      <c r="KEJ44" s="146"/>
      <c r="KEK44" s="147"/>
      <c r="KEL44" s="148"/>
      <c r="KEM44" s="140"/>
      <c r="KEN44" s="141"/>
      <c r="KEO44" s="142"/>
      <c r="KEP44" s="143"/>
      <c r="KEQ44" s="144"/>
      <c r="KER44" s="145"/>
      <c r="KES44" s="146"/>
      <c r="KET44" s="147"/>
      <c r="KEU44" s="148"/>
      <c r="KEV44" s="140"/>
      <c r="KEW44" s="141"/>
      <c r="KEX44" s="142"/>
      <c r="KEY44" s="143"/>
      <c r="KEZ44" s="144"/>
      <c r="KFA44" s="145"/>
      <c r="KFB44" s="146"/>
      <c r="KFC44" s="147"/>
      <c r="KFD44" s="148"/>
      <c r="KFE44" s="140"/>
      <c r="KFF44" s="141"/>
      <c r="KFG44" s="142"/>
      <c r="KFH44" s="143"/>
      <c r="KFI44" s="144"/>
      <c r="KFJ44" s="145"/>
      <c r="KFK44" s="146"/>
      <c r="KFL44" s="147"/>
      <c r="KFM44" s="148"/>
      <c r="KFN44" s="140"/>
      <c r="KFO44" s="141"/>
      <c r="KFP44" s="142"/>
      <c r="KFQ44" s="143"/>
      <c r="KFR44" s="144"/>
      <c r="KFS44" s="145"/>
      <c r="KFT44" s="146"/>
      <c r="KFU44" s="147"/>
      <c r="KFV44" s="148"/>
      <c r="KFW44" s="140"/>
      <c r="KFX44" s="141"/>
      <c r="KFY44" s="142"/>
      <c r="KFZ44" s="143"/>
      <c r="KGA44" s="144"/>
      <c r="KGB44" s="145"/>
      <c r="KGC44" s="146"/>
      <c r="KGD44" s="147"/>
      <c r="KGE44" s="148"/>
      <c r="KGF44" s="140"/>
      <c r="KGG44" s="141"/>
      <c r="KGH44" s="142"/>
      <c r="KGI44" s="143"/>
      <c r="KGJ44" s="144"/>
      <c r="KGK44" s="145"/>
      <c r="KGL44" s="146"/>
      <c r="KGM44" s="147"/>
      <c r="KGN44" s="148"/>
      <c r="KGO44" s="140"/>
      <c r="KGP44" s="141"/>
      <c r="KGQ44" s="142"/>
      <c r="KGR44" s="143"/>
      <c r="KGS44" s="144"/>
      <c r="KGT44" s="145"/>
      <c r="KGU44" s="146"/>
      <c r="KGV44" s="147"/>
      <c r="KGW44" s="148"/>
      <c r="KGX44" s="140"/>
      <c r="KGY44" s="141"/>
      <c r="KGZ44" s="142"/>
      <c r="KHA44" s="143"/>
      <c r="KHB44" s="144"/>
      <c r="KHC44" s="145"/>
      <c r="KHD44" s="146"/>
      <c r="KHE44" s="147"/>
      <c r="KHF44" s="148"/>
      <c r="KHG44" s="140"/>
      <c r="KHH44" s="141"/>
      <c r="KHI44" s="142"/>
      <c r="KHJ44" s="143"/>
      <c r="KHK44" s="144"/>
      <c r="KHL44" s="145"/>
      <c r="KHM44" s="146"/>
      <c r="KHN44" s="147"/>
      <c r="KHO44" s="148"/>
      <c r="KHP44" s="140"/>
      <c r="KHQ44" s="141"/>
      <c r="KHR44" s="142"/>
      <c r="KHS44" s="143"/>
      <c r="KHT44" s="144"/>
      <c r="KHU44" s="145"/>
      <c r="KHV44" s="146"/>
      <c r="KHW44" s="147"/>
      <c r="KHX44" s="148"/>
      <c r="KHY44" s="140"/>
      <c r="KHZ44" s="141"/>
      <c r="KIA44" s="142"/>
      <c r="KIB44" s="143"/>
      <c r="KIC44" s="144"/>
      <c r="KID44" s="145"/>
      <c r="KIE44" s="146"/>
      <c r="KIF44" s="147"/>
      <c r="KIG44" s="148"/>
      <c r="KIH44" s="140"/>
      <c r="KII44" s="141"/>
      <c r="KIJ44" s="142"/>
      <c r="KIK44" s="143"/>
      <c r="KIL44" s="144"/>
      <c r="KIM44" s="145"/>
      <c r="KIN44" s="146"/>
      <c r="KIO44" s="147"/>
      <c r="KIP44" s="148"/>
      <c r="KIQ44" s="140"/>
      <c r="KIR44" s="141"/>
      <c r="KIS44" s="142"/>
      <c r="KIT44" s="143"/>
      <c r="KIU44" s="144"/>
      <c r="KIV44" s="145"/>
      <c r="KIW44" s="146"/>
      <c r="KIX44" s="147"/>
      <c r="KIY44" s="148"/>
      <c r="KIZ44" s="140"/>
      <c r="KJA44" s="141"/>
      <c r="KJB44" s="142"/>
      <c r="KJC44" s="143"/>
      <c r="KJD44" s="144"/>
      <c r="KJE44" s="145"/>
      <c r="KJF44" s="146"/>
      <c r="KJG44" s="147"/>
      <c r="KJH44" s="148"/>
      <c r="KJI44" s="140"/>
      <c r="KJJ44" s="141"/>
      <c r="KJK44" s="142"/>
      <c r="KJL44" s="143"/>
      <c r="KJM44" s="144"/>
      <c r="KJN44" s="145"/>
      <c r="KJO44" s="146"/>
      <c r="KJP44" s="147"/>
      <c r="KJQ44" s="148"/>
      <c r="KJR44" s="140"/>
      <c r="KJS44" s="141"/>
      <c r="KJT44" s="142"/>
      <c r="KJU44" s="143"/>
      <c r="KJV44" s="144"/>
      <c r="KJW44" s="145"/>
      <c r="KJX44" s="146"/>
      <c r="KJY44" s="147"/>
      <c r="KJZ44" s="148"/>
      <c r="KKA44" s="140"/>
      <c r="KKB44" s="141"/>
      <c r="KKC44" s="142"/>
      <c r="KKD44" s="143"/>
      <c r="KKE44" s="144"/>
      <c r="KKF44" s="145"/>
      <c r="KKG44" s="146"/>
      <c r="KKH44" s="147"/>
      <c r="KKI44" s="148"/>
      <c r="KKJ44" s="140"/>
      <c r="KKK44" s="141"/>
      <c r="KKL44" s="142"/>
      <c r="KKM44" s="143"/>
      <c r="KKN44" s="144"/>
      <c r="KKO44" s="145"/>
      <c r="KKP44" s="146"/>
      <c r="KKQ44" s="147"/>
      <c r="KKR44" s="148"/>
      <c r="KKS44" s="140"/>
      <c r="KKT44" s="141"/>
      <c r="KKU44" s="142"/>
      <c r="KKV44" s="143"/>
      <c r="KKW44" s="144"/>
      <c r="KKX44" s="145"/>
      <c r="KKY44" s="146"/>
      <c r="KKZ44" s="147"/>
      <c r="KLA44" s="148"/>
      <c r="KLB44" s="140"/>
      <c r="KLC44" s="141"/>
      <c r="KLD44" s="142"/>
      <c r="KLE44" s="143"/>
      <c r="KLF44" s="144"/>
      <c r="KLG44" s="145"/>
      <c r="KLH44" s="146"/>
      <c r="KLI44" s="147"/>
      <c r="KLJ44" s="148"/>
      <c r="KLK44" s="140"/>
      <c r="KLL44" s="141"/>
      <c r="KLM44" s="142"/>
      <c r="KLN44" s="143"/>
      <c r="KLO44" s="144"/>
      <c r="KLP44" s="145"/>
      <c r="KLQ44" s="146"/>
      <c r="KLR44" s="147"/>
      <c r="KLS44" s="148"/>
      <c r="KLT44" s="140"/>
      <c r="KLU44" s="141"/>
      <c r="KLV44" s="142"/>
      <c r="KLW44" s="143"/>
      <c r="KLX44" s="144"/>
      <c r="KLY44" s="145"/>
      <c r="KLZ44" s="146"/>
      <c r="KMA44" s="147"/>
      <c r="KMB44" s="148"/>
      <c r="KMC44" s="140"/>
      <c r="KMD44" s="141"/>
      <c r="KME44" s="142"/>
      <c r="KMF44" s="143"/>
      <c r="KMG44" s="144"/>
      <c r="KMH44" s="145"/>
      <c r="KMI44" s="146"/>
      <c r="KMJ44" s="147"/>
      <c r="KMK44" s="148"/>
      <c r="KML44" s="140"/>
      <c r="KMM44" s="141"/>
      <c r="KMN44" s="142"/>
      <c r="KMO44" s="143"/>
      <c r="KMP44" s="144"/>
      <c r="KMQ44" s="145"/>
      <c r="KMR44" s="146"/>
      <c r="KMS44" s="147"/>
      <c r="KMT44" s="148"/>
      <c r="KMU44" s="140"/>
      <c r="KMV44" s="141"/>
      <c r="KMW44" s="142"/>
      <c r="KMX44" s="143"/>
      <c r="KMY44" s="144"/>
      <c r="KMZ44" s="145"/>
      <c r="KNA44" s="146"/>
      <c r="KNB44" s="147"/>
      <c r="KNC44" s="148"/>
      <c r="KND44" s="140"/>
      <c r="KNE44" s="141"/>
      <c r="KNF44" s="142"/>
      <c r="KNG44" s="143"/>
      <c r="KNH44" s="144"/>
      <c r="KNI44" s="145"/>
      <c r="KNJ44" s="146"/>
      <c r="KNK44" s="147"/>
      <c r="KNL44" s="148"/>
      <c r="KNM44" s="140"/>
      <c r="KNN44" s="141"/>
      <c r="KNO44" s="142"/>
      <c r="KNP44" s="143"/>
      <c r="KNQ44" s="144"/>
      <c r="KNR44" s="145"/>
      <c r="KNS44" s="146"/>
      <c r="KNT44" s="147"/>
      <c r="KNU44" s="148"/>
      <c r="KNV44" s="140"/>
      <c r="KNW44" s="141"/>
      <c r="KNX44" s="142"/>
      <c r="KNY44" s="143"/>
      <c r="KNZ44" s="144"/>
      <c r="KOA44" s="145"/>
      <c r="KOB44" s="146"/>
      <c r="KOC44" s="147"/>
      <c r="KOD44" s="148"/>
      <c r="KOE44" s="140"/>
      <c r="KOF44" s="141"/>
      <c r="KOG44" s="142"/>
      <c r="KOH44" s="143"/>
      <c r="KOI44" s="144"/>
      <c r="KOJ44" s="145"/>
      <c r="KOK44" s="146"/>
      <c r="KOL44" s="147"/>
      <c r="KOM44" s="148"/>
      <c r="KON44" s="140"/>
      <c r="KOO44" s="141"/>
      <c r="KOP44" s="142"/>
      <c r="KOQ44" s="143"/>
      <c r="KOR44" s="144"/>
      <c r="KOS44" s="145"/>
      <c r="KOT44" s="146"/>
      <c r="KOU44" s="147"/>
      <c r="KOV44" s="148"/>
      <c r="KOW44" s="140"/>
      <c r="KOX44" s="141"/>
      <c r="KOY44" s="142"/>
      <c r="KOZ44" s="143"/>
      <c r="KPA44" s="144"/>
      <c r="KPB44" s="145"/>
      <c r="KPC44" s="146"/>
      <c r="KPD44" s="147"/>
      <c r="KPE44" s="148"/>
      <c r="KPF44" s="140"/>
      <c r="KPG44" s="141"/>
      <c r="KPH44" s="142"/>
      <c r="KPI44" s="143"/>
      <c r="KPJ44" s="144"/>
      <c r="KPK44" s="145"/>
      <c r="KPL44" s="146"/>
      <c r="KPM44" s="147"/>
      <c r="KPN44" s="148"/>
      <c r="KPO44" s="140"/>
      <c r="KPP44" s="141"/>
      <c r="KPQ44" s="142"/>
      <c r="KPR44" s="143"/>
      <c r="KPS44" s="144"/>
      <c r="KPT44" s="145"/>
      <c r="KPU44" s="146"/>
      <c r="KPV44" s="147"/>
      <c r="KPW44" s="148"/>
      <c r="KPX44" s="140"/>
      <c r="KPY44" s="141"/>
      <c r="KPZ44" s="142"/>
      <c r="KQA44" s="143"/>
      <c r="KQB44" s="144"/>
      <c r="KQC44" s="145"/>
      <c r="KQD44" s="146"/>
      <c r="KQE44" s="147"/>
      <c r="KQF44" s="148"/>
      <c r="KQG44" s="140"/>
      <c r="KQH44" s="141"/>
      <c r="KQI44" s="142"/>
      <c r="KQJ44" s="143"/>
      <c r="KQK44" s="144"/>
      <c r="KQL44" s="145"/>
      <c r="KQM44" s="146"/>
      <c r="KQN44" s="147"/>
      <c r="KQO44" s="148"/>
      <c r="KQP44" s="140"/>
      <c r="KQQ44" s="141"/>
      <c r="KQR44" s="142"/>
      <c r="KQS44" s="143"/>
      <c r="KQT44" s="144"/>
      <c r="KQU44" s="145"/>
      <c r="KQV44" s="146"/>
      <c r="KQW44" s="147"/>
      <c r="KQX44" s="148"/>
      <c r="KQY44" s="140"/>
      <c r="KQZ44" s="141"/>
      <c r="KRA44" s="142"/>
      <c r="KRB44" s="143"/>
      <c r="KRC44" s="144"/>
      <c r="KRD44" s="145"/>
      <c r="KRE44" s="146"/>
      <c r="KRF44" s="147"/>
      <c r="KRG44" s="148"/>
      <c r="KRH44" s="140"/>
      <c r="KRI44" s="141"/>
      <c r="KRJ44" s="142"/>
      <c r="KRK44" s="143"/>
      <c r="KRL44" s="144"/>
      <c r="KRM44" s="145"/>
      <c r="KRN44" s="146"/>
      <c r="KRO44" s="147"/>
      <c r="KRP44" s="148"/>
      <c r="KRQ44" s="140"/>
      <c r="KRR44" s="141"/>
      <c r="KRS44" s="142"/>
      <c r="KRT44" s="143"/>
      <c r="KRU44" s="144"/>
      <c r="KRV44" s="145"/>
      <c r="KRW44" s="146"/>
      <c r="KRX44" s="147"/>
      <c r="KRY44" s="148"/>
      <c r="KRZ44" s="140"/>
      <c r="KSA44" s="141"/>
      <c r="KSB44" s="142"/>
      <c r="KSC44" s="143"/>
      <c r="KSD44" s="144"/>
      <c r="KSE44" s="145"/>
      <c r="KSF44" s="146"/>
      <c r="KSG44" s="147"/>
      <c r="KSH44" s="148"/>
      <c r="KSI44" s="140"/>
      <c r="KSJ44" s="141"/>
      <c r="KSK44" s="142"/>
      <c r="KSL44" s="143"/>
      <c r="KSM44" s="144"/>
      <c r="KSN44" s="145"/>
      <c r="KSO44" s="146"/>
      <c r="KSP44" s="147"/>
      <c r="KSQ44" s="148"/>
      <c r="KSR44" s="140"/>
      <c r="KSS44" s="141"/>
      <c r="KST44" s="142"/>
      <c r="KSU44" s="143"/>
      <c r="KSV44" s="144"/>
      <c r="KSW44" s="145"/>
      <c r="KSX44" s="146"/>
      <c r="KSY44" s="147"/>
      <c r="KSZ44" s="148"/>
      <c r="KTA44" s="140"/>
      <c r="KTB44" s="141"/>
      <c r="KTC44" s="142"/>
      <c r="KTD44" s="143"/>
      <c r="KTE44" s="144"/>
      <c r="KTF44" s="145"/>
      <c r="KTG44" s="146"/>
      <c r="KTH44" s="147"/>
      <c r="KTI44" s="148"/>
      <c r="KTJ44" s="140"/>
      <c r="KTK44" s="141"/>
      <c r="KTL44" s="142"/>
      <c r="KTM44" s="143"/>
      <c r="KTN44" s="144"/>
      <c r="KTO44" s="145"/>
      <c r="KTP44" s="146"/>
      <c r="KTQ44" s="147"/>
      <c r="KTR44" s="148"/>
      <c r="KTS44" s="140"/>
      <c r="KTT44" s="141"/>
      <c r="KTU44" s="142"/>
      <c r="KTV44" s="143"/>
      <c r="KTW44" s="144"/>
      <c r="KTX44" s="145"/>
      <c r="KTY44" s="146"/>
      <c r="KTZ44" s="147"/>
      <c r="KUA44" s="148"/>
      <c r="KUB44" s="140"/>
      <c r="KUC44" s="141"/>
      <c r="KUD44" s="142"/>
      <c r="KUE44" s="143"/>
      <c r="KUF44" s="144"/>
      <c r="KUG44" s="145"/>
      <c r="KUH44" s="146"/>
      <c r="KUI44" s="147"/>
      <c r="KUJ44" s="148"/>
      <c r="KUK44" s="140"/>
      <c r="KUL44" s="141"/>
      <c r="KUM44" s="142"/>
      <c r="KUN44" s="143"/>
      <c r="KUO44" s="144"/>
      <c r="KUP44" s="145"/>
      <c r="KUQ44" s="146"/>
      <c r="KUR44" s="147"/>
      <c r="KUS44" s="148"/>
      <c r="KUT44" s="140"/>
      <c r="KUU44" s="141"/>
      <c r="KUV44" s="142"/>
      <c r="KUW44" s="143"/>
      <c r="KUX44" s="144"/>
      <c r="KUY44" s="145"/>
      <c r="KUZ44" s="146"/>
      <c r="KVA44" s="147"/>
      <c r="KVB44" s="148"/>
      <c r="KVC44" s="140"/>
      <c r="KVD44" s="141"/>
      <c r="KVE44" s="142"/>
      <c r="KVF44" s="143"/>
      <c r="KVG44" s="144"/>
      <c r="KVH44" s="145"/>
      <c r="KVI44" s="146"/>
      <c r="KVJ44" s="147"/>
      <c r="KVK44" s="148"/>
      <c r="KVL44" s="140"/>
      <c r="KVM44" s="141"/>
      <c r="KVN44" s="142"/>
      <c r="KVO44" s="143"/>
      <c r="KVP44" s="144"/>
      <c r="KVQ44" s="145"/>
      <c r="KVR44" s="146"/>
      <c r="KVS44" s="147"/>
      <c r="KVT44" s="148"/>
      <c r="KVU44" s="140"/>
      <c r="KVV44" s="141"/>
      <c r="KVW44" s="142"/>
      <c r="KVX44" s="143"/>
      <c r="KVY44" s="144"/>
      <c r="KVZ44" s="145"/>
      <c r="KWA44" s="146"/>
      <c r="KWB44" s="147"/>
      <c r="KWC44" s="148"/>
      <c r="KWD44" s="140"/>
      <c r="KWE44" s="141"/>
      <c r="KWF44" s="142"/>
      <c r="KWG44" s="143"/>
      <c r="KWH44" s="144"/>
      <c r="KWI44" s="145"/>
      <c r="KWJ44" s="146"/>
      <c r="KWK44" s="147"/>
      <c r="KWL44" s="148"/>
      <c r="KWM44" s="140"/>
      <c r="KWN44" s="141"/>
      <c r="KWO44" s="142"/>
      <c r="KWP44" s="143"/>
      <c r="KWQ44" s="144"/>
      <c r="KWR44" s="145"/>
      <c r="KWS44" s="146"/>
      <c r="KWT44" s="147"/>
      <c r="KWU44" s="148"/>
      <c r="KWV44" s="140"/>
      <c r="KWW44" s="141"/>
      <c r="KWX44" s="142"/>
      <c r="KWY44" s="143"/>
      <c r="KWZ44" s="144"/>
      <c r="KXA44" s="145"/>
      <c r="KXB44" s="146"/>
      <c r="KXC44" s="147"/>
      <c r="KXD44" s="148"/>
      <c r="KXE44" s="140"/>
      <c r="KXF44" s="141"/>
      <c r="KXG44" s="142"/>
      <c r="KXH44" s="143"/>
      <c r="KXI44" s="144"/>
      <c r="KXJ44" s="145"/>
      <c r="KXK44" s="146"/>
      <c r="KXL44" s="147"/>
      <c r="KXM44" s="148"/>
      <c r="KXN44" s="140"/>
      <c r="KXO44" s="141"/>
      <c r="KXP44" s="142"/>
      <c r="KXQ44" s="143"/>
      <c r="KXR44" s="144"/>
      <c r="KXS44" s="145"/>
      <c r="KXT44" s="146"/>
      <c r="KXU44" s="147"/>
      <c r="KXV44" s="148"/>
      <c r="KXW44" s="140"/>
      <c r="KXX44" s="141"/>
      <c r="KXY44" s="142"/>
      <c r="KXZ44" s="143"/>
      <c r="KYA44" s="144"/>
      <c r="KYB44" s="145"/>
      <c r="KYC44" s="146"/>
      <c r="KYD44" s="147"/>
      <c r="KYE44" s="148"/>
      <c r="KYF44" s="140"/>
      <c r="KYG44" s="141"/>
      <c r="KYH44" s="142"/>
      <c r="KYI44" s="143"/>
      <c r="KYJ44" s="144"/>
      <c r="KYK44" s="145"/>
      <c r="KYL44" s="146"/>
      <c r="KYM44" s="147"/>
      <c r="KYN44" s="148"/>
      <c r="KYO44" s="140"/>
      <c r="KYP44" s="141"/>
      <c r="KYQ44" s="142"/>
      <c r="KYR44" s="143"/>
      <c r="KYS44" s="144"/>
      <c r="KYT44" s="145"/>
      <c r="KYU44" s="146"/>
      <c r="KYV44" s="147"/>
      <c r="KYW44" s="148"/>
      <c r="KYX44" s="140"/>
      <c r="KYY44" s="141"/>
      <c r="KYZ44" s="142"/>
      <c r="KZA44" s="143"/>
      <c r="KZB44" s="144"/>
      <c r="KZC44" s="145"/>
      <c r="KZD44" s="146"/>
      <c r="KZE44" s="147"/>
      <c r="KZF44" s="148"/>
      <c r="KZG44" s="140"/>
      <c r="KZH44" s="141"/>
      <c r="KZI44" s="142"/>
      <c r="KZJ44" s="143"/>
      <c r="KZK44" s="144"/>
      <c r="KZL44" s="145"/>
      <c r="KZM44" s="146"/>
      <c r="KZN44" s="147"/>
      <c r="KZO44" s="148"/>
      <c r="KZP44" s="140"/>
      <c r="KZQ44" s="141"/>
      <c r="KZR44" s="142"/>
      <c r="KZS44" s="143"/>
      <c r="KZT44" s="144"/>
      <c r="KZU44" s="145"/>
      <c r="KZV44" s="146"/>
      <c r="KZW44" s="147"/>
      <c r="KZX44" s="148"/>
      <c r="KZY44" s="140"/>
      <c r="KZZ44" s="141"/>
      <c r="LAA44" s="142"/>
      <c r="LAB44" s="143"/>
      <c r="LAC44" s="144"/>
      <c r="LAD44" s="145"/>
      <c r="LAE44" s="146"/>
      <c r="LAF44" s="147"/>
      <c r="LAG44" s="148"/>
      <c r="LAH44" s="140"/>
      <c r="LAI44" s="141"/>
      <c r="LAJ44" s="142"/>
      <c r="LAK44" s="143"/>
      <c r="LAL44" s="144"/>
      <c r="LAM44" s="145"/>
      <c r="LAN44" s="146"/>
      <c r="LAO44" s="147"/>
      <c r="LAP44" s="148"/>
      <c r="LAQ44" s="140"/>
      <c r="LAR44" s="141"/>
      <c r="LAS44" s="142"/>
      <c r="LAT44" s="143"/>
      <c r="LAU44" s="144"/>
      <c r="LAV44" s="145"/>
      <c r="LAW44" s="146"/>
      <c r="LAX44" s="147"/>
      <c r="LAY44" s="148"/>
      <c r="LAZ44" s="140"/>
      <c r="LBA44" s="141"/>
      <c r="LBB44" s="142"/>
      <c r="LBC44" s="143"/>
      <c r="LBD44" s="144"/>
      <c r="LBE44" s="145"/>
      <c r="LBF44" s="146"/>
      <c r="LBG44" s="147"/>
      <c r="LBH44" s="148"/>
      <c r="LBI44" s="140"/>
      <c r="LBJ44" s="141"/>
      <c r="LBK44" s="142"/>
      <c r="LBL44" s="143"/>
      <c r="LBM44" s="144"/>
      <c r="LBN44" s="145"/>
      <c r="LBO44" s="146"/>
      <c r="LBP44" s="147"/>
      <c r="LBQ44" s="148"/>
      <c r="LBR44" s="140"/>
      <c r="LBS44" s="141"/>
      <c r="LBT44" s="142"/>
      <c r="LBU44" s="143"/>
      <c r="LBV44" s="144"/>
      <c r="LBW44" s="145"/>
      <c r="LBX44" s="146"/>
      <c r="LBY44" s="147"/>
      <c r="LBZ44" s="148"/>
      <c r="LCA44" s="140"/>
      <c r="LCB44" s="141"/>
      <c r="LCC44" s="142"/>
      <c r="LCD44" s="143"/>
      <c r="LCE44" s="144"/>
      <c r="LCF44" s="145"/>
      <c r="LCG44" s="146"/>
      <c r="LCH44" s="147"/>
      <c r="LCI44" s="148"/>
      <c r="LCJ44" s="140"/>
      <c r="LCK44" s="141"/>
      <c r="LCL44" s="142"/>
      <c r="LCM44" s="143"/>
      <c r="LCN44" s="144"/>
      <c r="LCO44" s="145"/>
      <c r="LCP44" s="146"/>
      <c r="LCQ44" s="147"/>
      <c r="LCR44" s="148"/>
      <c r="LCS44" s="140"/>
      <c r="LCT44" s="141"/>
      <c r="LCU44" s="142"/>
      <c r="LCV44" s="143"/>
      <c r="LCW44" s="144"/>
      <c r="LCX44" s="145"/>
      <c r="LCY44" s="146"/>
      <c r="LCZ44" s="147"/>
      <c r="LDA44" s="148"/>
      <c r="LDB44" s="140"/>
      <c r="LDC44" s="141"/>
      <c r="LDD44" s="142"/>
      <c r="LDE44" s="143"/>
      <c r="LDF44" s="144"/>
      <c r="LDG44" s="145"/>
      <c r="LDH44" s="146"/>
      <c r="LDI44" s="147"/>
      <c r="LDJ44" s="148"/>
      <c r="LDK44" s="140"/>
      <c r="LDL44" s="141"/>
      <c r="LDM44" s="142"/>
      <c r="LDN44" s="143"/>
      <c r="LDO44" s="144"/>
      <c r="LDP44" s="145"/>
      <c r="LDQ44" s="146"/>
      <c r="LDR44" s="147"/>
      <c r="LDS44" s="148"/>
      <c r="LDT44" s="140"/>
      <c r="LDU44" s="141"/>
      <c r="LDV44" s="142"/>
      <c r="LDW44" s="143"/>
      <c r="LDX44" s="144"/>
      <c r="LDY44" s="145"/>
      <c r="LDZ44" s="146"/>
      <c r="LEA44" s="147"/>
      <c r="LEB44" s="148"/>
      <c r="LEC44" s="140"/>
      <c r="LED44" s="141"/>
      <c r="LEE44" s="142"/>
      <c r="LEF44" s="143"/>
      <c r="LEG44" s="144"/>
      <c r="LEH44" s="145"/>
      <c r="LEI44" s="146"/>
      <c r="LEJ44" s="147"/>
      <c r="LEK44" s="148"/>
      <c r="LEL44" s="140"/>
      <c r="LEM44" s="141"/>
      <c r="LEN44" s="142"/>
      <c r="LEO44" s="143"/>
      <c r="LEP44" s="144"/>
      <c r="LEQ44" s="145"/>
      <c r="LER44" s="146"/>
      <c r="LES44" s="147"/>
      <c r="LET44" s="148"/>
      <c r="LEU44" s="140"/>
      <c r="LEV44" s="141"/>
      <c r="LEW44" s="142"/>
      <c r="LEX44" s="143"/>
      <c r="LEY44" s="144"/>
      <c r="LEZ44" s="145"/>
      <c r="LFA44" s="146"/>
      <c r="LFB44" s="147"/>
      <c r="LFC44" s="148"/>
      <c r="LFD44" s="140"/>
      <c r="LFE44" s="141"/>
      <c r="LFF44" s="142"/>
      <c r="LFG44" s="143"/>
      <c r="LFH44" s="144"/>
      <c r="LFI44" s="145"/>
      <c r="LFJ44" s="146"/>
      <c r="LFK44" s="147"/>
      <c r="LFL44" s="148"/>
      <c r="LFM44" s="140"/>
      <c r="LFN44" s="141"/>
      <c r="LFO44" s="142"/>
      <c r="LFP44" s="143"/>
      <c r="LFQ44" s="144"/>
      <c r="LFR44" s="145"/>
      <c r="LFS44" s="146"/>
      <c r="LFT44" s="147"/>
      <c r="LFU44" s="148"/>
      <c r="LFV44" s="140"/>
      <c r="LFW44" s="141"/>
      <c r="LFX44" s="142"/>
      <c r="LFY44" s="143"/>
      <c r="LFZ44" s="144"/>
      <c r="LGA44" s="145"/>
      <c r="LGB44" s="146"/>
      <c r="LGC44" s="147"/>
      <c r="LGD44" s="148"/>
      <c r="LGE44" s="140"/>
      <c r="LGF44" s="141"/>
      <c r="LGG44" s="142"/>
      <c r="LGH44" s="143"/>
      <c r="LGI44" s="144"/>
      <c r="LGJ44" s="145"/>
      <c r="LGK44" s="146"/>
      <c r="LGL44" s="147"/>
      <c r="LGM44" s="148"/>
      <c r="LGN44" s="140"/>
      <c r="LGO44" s="141"/>
      <c r="LGP44" s="142"/>
      <c r="LGQ44" s="143"/>
      <c r="LGR44" s="144"/>
      <c r="LGS44" s="145"/>
      <c r="LGT44" s="146"/>
      <c r="LGU44" s="147"/>
      <c r="LGV44" s="148"/>
      <c r="LGW44" s="140"/>
      <c r="LGX44" s="141"/>
      <c r="LGY44" s="142"/>
      <c r="LGZ44" s="143"/>
      <c r="LHA44" s="144"/>
      <c r="LHB44" s="145"/>
      <c r="LHC44" s="146"/>
      <c r="LHD44" s="147"/>
      <c r="LHE44" s="148"/>
      <c r="LHF44" s="140"/>
      <c r="LHG44" s="141"/>
      <c r="LHH44" s="142"/>
      <c r="LHI44" s="143"/>
      <c r="LHJ44" s="144"/>
      <c r="LHK44" s="145"/>
      <c r="LHL44" s="146"/>
      <c r="LHM44" s="147"/>
      <c r="LHN44" s="148"/>
      <c r="LHO44" s="140"/>
      <c r="LHP44" s="141"/>
      <c r="LHQ44" s="142"/>
      <c r="LHR44" s="143"/>
      <c r="LHS44" s="144"/>
      <c r="LHT44" s="145"/>
      <c r="LHU44" s="146"/>
      <c r="LHV44" s="147"/>
      <c r="LHW44" s="148"/>
      <c r="LHX44" s="140"/>
      <c r="LHY44" s="141"/>
      <c r="LHZ44" s="142"/>
      <c r="LIA44" s="143"/>
      <c r="LIB44" s="144"/>
      <c r="LIC44" s="145"/>
      <c r="LID44" s="146"/>
      <c r="LIE44" s="147"/>
      <c r="LIF44" s="148"/>
      <c r="LIG44" s="140"/>
      <c r="LIH44" s="141"/>
      <c r="LII44" s="142"/>
      <c r="LIJ44" s="143"/>
      <c r="LIK44" s="144"/>
      <c r="LIL44" s="145"/>
      <c r="LIM44" s="146"/>
      <c r="LIN44" s="147"/>
      <c r="LIO44" s="148"/>
      <c r="LIP44" s="140"/>
      <c r="LIQ44" s="141"/>
      <c r="LIR44" s="142"/>
      <c r="LIS44" s="143"/>
      <c r="LIT44" s="144"/>
      <c r="LIU44" s="145"/>
      <c r="LIV44" s="146"/>
      <c r="LIW44" s="147"/>
      <c r="LIX44" s="148"/>
      <c r="LIY44" s="140"/>
      <c r="LIZ44" s="141"/>
      <c r="LJA44" s="142"/>
      <c r="LJB44" s="143"/>
      <c r="LJC44" s="144"/>
      <c r="LJD44" s="145"/>
      <c r="LJE44" s="146"/>
      <c r="LJF44" s="147"/>
      <c r="LJG44" s="148"/>
      <c r="LJH44" s="140"/>
      <c r="LJI44" s="141"/>
      <c r="LJJ44" s="142"/>
      <c r="LJK44" s="143"/>
      <c r="LJL44" s="144"/>
      <c r="LJM44" s="145"/>
      <c r="LJN44" s="146"/>
      <c r="LJO44" s="147"/>
      <c r="LJP44" s="148"/>
      <c r="LJQ44" s="140"/>
      <c r="LJR44" s="141"/>
      <c r="LJS44" s="142"/>
      <c r="LJT44" s="143"/>
      <c r="LJU44" s="144"/>
      <c r="LJV44" s="145"/>
      <c r="LJW44" s="146"/>
      <c r="LJX44" s="147"/>
      <c r="LJY44" s="148"/>
      <c r="LJZ44" s="140"/>
      <c r="LKA44" s="141"/>
      <c r="LKB44" s="142"/>
      <c r="LKC44" s="143"/>
      <c r="LKD44" s="144"/>
      <c r="LKE44" s="145"/>
      <c r="LKF44" s="146"/>
      <c r="LKG44" s="147"/>
      <c r="LKH44" s="148"/>
      <c r="LKI44" s="140"/>
      <c r="LKJ44" s="141"/>
      <c r="LKK44" s="142"/>
      <c r="LKL44" s="143"/>
      <c r="LKM44" s="144"/>
      <c r="LKN44" s="145"/>
      <c r="LKO44" s="146"/>
      <c r="LKP44" s="147"/>
      <c r="LKQ44" s="148"/>
      <c r="LKR44" s="140"/>
      <c r="LKS44" s="141"/>
      <c r="LKT44" s="142"/>
      <c r="LKU44" s="143"/>
      <c r="LKV44" s="144"/>
      <c r="LKW44" s="145"/>
      <c r="LKX44" s="146"/>
      <c r="LKY44" s="147"/>
      <c r="LKZ44" s="148"/>
      <c r="LLA44" s="140"/>
      <c r="LLB44" s="141"/>
      <c r="LLC44" s="142"/>
      <c r="LLD44" s="143"/>
      <c r="LLE44" s="144"/>
      <c r="LLF44" s="145"/>
      <c r="LLG44" s="146"/>
      <c r="LLH44" s="147"/>
      <c r="LLI44" s="148"/>
      <c r="LLJ44" s="140"/>
      <c r="LLK44" s="141"/>
      <c r="LLL44" s="142"/>
      <c r="LLM44" s="143"/>
      <c r="LLN44" s="144"/>
      <c r="LLO44" s="145"/>
      <c r="LLP44" s="146"/>
      <c r="LLQ44" s="147"/>
      <c r="LLR44" s="148"/>
      <c r="LLS44" s="140"/>
      <c r="LLT44" s="141"/>
      <c r="LLU44" s="142"/>
      <c r="LLV44" s="143"/>
      <c r="LLW44" s="144"/>
      <c r="LLX44" s="145"/>
      <c r="LLY44" s="146"/>
      <c r="LLZ44" s="147"/>
      <c r="LMA44" s="148"/>
      <c r="LMB44" s="140"/>
      <c r="LMC44" s="141"/>
      <c r="LMD44" s="142"/>
      <c r="LME44" s="143"/>
      <c r="LMF44" s="144"/>
      <c r="LMG44" s="145"/>
      <c r="LMH44" s="146"/>
      <c r="LMI44" s="147"/>
      <c r="LMJ44" s="148"/>
      <c r="LMK44" s="140"/>
      <c r="LML44" s="141"/>
      <c r="LMM44" s="142"/>
      <c r="LMN44" s="143"/>
      <c r="LMO44" s="144"/>
      <c r="LMP44" s="145"/>
      <c r="LMQ44" s="146"/>
      <c r="LMR44" s="147"/>
      <c r="LMS44" s="148"/>
      <c r="LMT44" s="140"/>
      <c r="LMU44" s="141"/>
      <c r="LMV44" s="142"/>
      <c r="LMW44" s="143"/>
      <c r="LMX44" s="144"/>
      <c r="LMY44" s="145"/>
      <c r="LMZ44" s="146"/>
      <c r="LNA44" s="147"/>
      <c r="LNB44" s="148"/>
      <c r="LNC44" s="140"/>
      <c r="LND44" s="141"/>
      <c r="LNE44" s="142"/>
      <c r="LNF44" s="143"/>
      <c r="LNG44" s="144"/>
      <c r="LNH44" s="145"/>
      <c r="LNI44" s="146"/>
      <c r="LNJ44" s="147"/>
      <c r="LNK44" s="148"/>
      <c r="LNL44" s="140"/>
      <c r="LNM44" s="141"/>
      <c r="LNN44" s="142"/>
      <c r="LNO44" s="143"/>
      <c r="LNP44" s="144"/>
      <c r="LNQ44" s="145"/>
      <c r="LNR44" s="146"/>
      <c r="LNS44" s="147"/>
      <c r="LNT44" s="148"/>
      <c r="LNU44" s="140"/>
      <c r="LNV44" s="141"/>
      <c r="LNW44" s="142"/>
      <c r="LNX44" s="143"/>
      <c r="LNY44" s="144"/>
      <c r="LNZ44" s="145"/>
      <c r="LOA44" s="146"/>
      <c r="LOB44" s="147"/>
      <c r="LOC44" s="148"/>
      <c r="LOD44" s="140"/>
      <c r="LOE44" s="141"/>
      <c r="LOF44" s="142"/>
      <c r="LOG44" s="143"/>
      <c r="LOH44" s="144"/>
      <c r="LOI44" s="145"/>
      <c r="LOJ44" s="146"/>
      <c r="LOK44" s="147"/>
      <c r="LOL44" s="148"/>
      <c r="LOM44" s="140"/>
      <c r="LON44" s="141"/>
      <c r="LOO44" s="142"/>
      <c r="LOP44" s="143"/>
      <c r="LOQ44" s="144"/>
      <c r="LOR44" s="145"/>
      <c r="LOS44" s="146"/>
      <c r="LOT44" s="147"/>
      <c r="LOU44" s="148"/>
      <c r="LOV44" s="140"/>
      <c r="LOW44" s="141"/>
      <c r="LOX44" s="142"/>
      <c r="LOY44" s="143"/>
      <c r="LOZ44" s="144"/>
      <c r="LPA44" s="145"/>
      <c r="LPB44" s="146"/>
      <c r="LPC44" s="147"/>
      <c r="LPD44" s="148"/>
      <c r="LPE44" s="140"/>
      <c r="LPF44" s="141"/>
      <c r="LPG44" s="142"/>
      <c r="LPH44" s="143"/>
      <c r="LPI44" s="144"/>
      <c r="LPJ44" s="145"/>
      <c r="LPK44" s="146"/>
      <c r="LPL44" s="147"/>
      <c r="LPM44" s="148"/>
      <c r="LPN44" s="140"/>
      <c r="LPO44" s="141"/>
      <c r="LPP44" s="142"/>
      <c r="LPQ44" s="143"/>
      <c r="LPR44" s="144"/>
      <c r="LPS44" s="145"/>
      <c r="LPT44" s="146"/>
      <c r="LPU44" s="147"/>
      <c r="LPV44" s="148"/>
      <c r="LPW44" s="140"/>
      <c r="LPX44" s="141"/>
      <c r="LPY44" s="142"/>
      <c r="LPZ44" s="143"/>
      <c r="LQA44" s="144"/>
      <c r="LQB44" s="145"/>
      <c r="LQC44" s="146"/>
      <c r="LQD44" s="147"/>
      <c r="LQE44" s="148"/>
      <c r="LQF44" s="140"/>
      <c r="LQG44" s="141"/>
      <c r="LQH44" s="142"/>
      <c r="LQI44" s="143"/>
      <c r="LQJ44" s="144"/>
      <c r="LQK44" s="145"/>
      <c r="LQL44" s="146"/>
      <c r="LQM44" s="147"/>
      <c r="LQN44" s="148"/>
      <c r="LQO44" s="140"/>
      <c r="LQP44" s="141"/>
      <c r="LQQ44" s="142"/>
      <c r="LQR44" s="143"/>
      <c r="LQS44" s="144"/>
      <c r="LQT44" s="145"/>
      <c r="LQU44" s="146"/>
      <c r="LQV44" s="147"/>
      <c r="LQW44" s="148"/>
      <c r="LQX44" s="140"/>
      <c r="LQY44" s="141"/>
      <c r="LQZ44" s="142"/>
      <c r="LRA44" s="143"/>
      <c r="LRB44" s="144"/>
      <c r="LRC44" s="145"/>
      <c r="LRD44" s="146"/>
      <c r="LRE44" s="147"/>
      <c r="LRF44" s="148"/>
      <c r="LRG44" s="140"/>
      <c r="LRH44" s="141"/>
      <c r="LRI44" s="142"/>
      <c r="LRJ44" s="143"/>
      <c r="LRK44" s="144"/>
      <c r="LRL44" s="145"/>
      <c r="LRM44" s="146"/>
      <c r="LRN44" s="147"/>
      <c r="LRO44" s="148"/>
      <c r="LRP44" s="140"/>
      <c r="LRQ44" s="141"/>
      <c r="LRR44" s="142"/>
      <c r="LRS44" s="143"/>
      <c r="LRT44" s="144"/>
      <c r="LRU44" s="145"/>
      <c r="LRV44" s="146"/>
      <c r="LRW44" s="147"/>
      <c r="LRX44" s="148"/>
      <c r="LRY44" s="140"/>
      <c r="LRZ44" s="141"/>
      <c r="LSA44" s="142"/>
      <c r="LSB44" s="143"/>
      <c r="LSC44" s="144"/>
      <c r="LSD44" s="145"/>
      <c r="LSE44" s="146"/>
      <c r="LSF44" s="147"/>
      <c r="LSG44" s="148"/>
      <c r="LSH44" s="140"/>
      <c r="LSI44" s="141"/>
      <c r="LSJ44" s="142"/>
      <c r="LSK44" s="143"/>
      <c r="LSL44" s="144"/>
      <c r="LSM44" s="145"/>
      <c r="LSN44" s="146"/>
      <c r="LSO44" s="147"/>
      <c r="LSP44" s="148"/>
      <c r="LSQ44" s="140"/>
      <c r="LSR44" s="141"/>
      <c r="LSS44" s="142"/>
      <c r="LST44" s="143"/>
      <c r="LSU44" s="144"/>
      <c r="LSV44" s="145"/>
      <c r="LSW44" s="146"/>
      <c r="LSX44" s="147"/>
      <c r="LSY44" s="148"/>
      <c r="LSZ44" s="140"/>
      <c r="LTA44" s="141"/>
      <c r="LTB44" s="142"/>
      <c r="LTC44" s="143"/>
      <c r="LTD44" s="144"/>
      <c r="LTE44" s="145"/>
      <c r="LTF44" s="146"/>
      <c r="LTG44" s="147"/>
      <c r="LTH44" s="148"/>
      <c r="LTI44" s="140"/>
      <c r="LTJ44" s="141"/>
      <c r="LTK44" s="142"/>
      <c r="LTL44" s="143"/>
      <c r="LTM44" s="144"/>
      <c r="LTN44" s="145"/>
      <c r="LTO44" s="146"/>
      <c r="LTP44" s="147"/>
      <c r="LTQ44" s="148"/>
      <c r="LTR44" s="140"/>
      <c r="LTS44" s="141"/>
      <c r="LTT44" s="142"/>
      <c r="LTU44" s="143"/>
      <c r="LTV44" s="144"/>
      <c r="LTW44" s="145"/>
      <c r="LTX44" s="146"/>
      <c r="LTY44" s="147"/>
      <c r="LTZ44" s="148"/>
      <c r="LUA44" s="140"/>
      <c r="LUB44" s="141"/>
      <c r="LUC44" s="142"/>
      <c r="LUD44" s="143"/>
      <c r="LUE44" s="144"/>
      <c r="LUF44" s="145"/>
      <c r="LUG44" s="146"/>
      <c r="LUH44" s="147"/>
      <c r="LUI44" s="148"/>
      <c r="LUJ44" s="140"/>
      <c r="LUK44" s="141"/>
      <c r="LUL44" s="142"/>
      <c r="LUM44" s="143"/>
      <c r="LUN44" s="144"/>
      <c r="LUO44" s="145"/>
      <c r="LUP44" s="146"/>
      <c r="LUQ44" s="147"/>
      <c r="LUR44" s="148"/>
      <c r="LUS44" s="140"/>
      <c r="LUT44" s="141"/>
      <c r="LUU44" s="142"/>
      <c r="LUV44" s="143"/>
      <c r="LUW44" s="144"/>
      <c r="LUX44" s="145"/>
      <c r="LUY44" s="146"/>
      <c r="LUZ44" s="147"/>
      <c r="LVA44" s="148"/>
      <c r="LVB44" s="140"/>
      <c r="LVC44" s="141"/>
      <c r="LVD44" s="142"/>
      <c r="LVE44" s="143"/>
      <c r="LVF44" s="144"/>
      <c r="LVG44" s="145"/>
      <c r="LVH44" s="146"/>
      <c r="LVI44" s="147"/>
      <c r="LVJ44" s="148"/>
      <c r="LVK44" s="140"/>
      <c r="LVL44" s="141"/>
      <c r="LVM44" s="142"/>
      <c r="LVN44" s="143"/>
      <c r="LVO44" s="144"/>
      <c r="LVP44" s="145"/>
      <c r="LVQ44" s="146"/>
      <c r="LVR44" s="147"/>
      <c r="LVS44" s="148"/>
      <c r="LVT44" s="140"/>
      <c r="LVU44" s="141"/>
      <c r="LVV44" s="142"/>
      <c r="LVW44" s="143"/>
      <c r="LVX44" s="144"/>
      <c r="LVY44" s="145"/>
      <c r="LVZ44" s="146"/>
      <c r="LWA44" s="147"/>
      <c r="LWB44" s="148"/>
      <c r="LWC44" s="140"/>
      <c r="LWD44" s="141"/>
      <c r="LWE44" s="142"/>
      <c r="LWF44" s="143"/>
      <c r="LWG44" s="144"/>
      <c r="LWH44" s="145"/>
      <c r="LWI44" s="146"/>
      <c r="LWJ44" s="147"/>
      <c r="LWK44" s="148"/>
      <c r="LWL44" s="140"/>
      <c r="LWM44" s="141"/>
      <c r="LWN44" s="142"/>
      <c r="LWO44" s="143"/>
      <c r="LWP44" s="144"/>
      <c r="LWQ44" s="145"/>
      <c r="LWR44" s="146"/>
      <c r="LWS44" s="147"/>
      <c r="LWT44" s="148"/>
      <c r="LWU44" s="140"/>
      <c r="LWV44" s="141"/>
      <c r="LWW44" s="142"/>
      <c r="LWX44" s="143"/>
      <c r="LWY44" s="144"/>
      <c r="LWZ44" s="145"/>
      <c r="LXA44" s="146"/>
      <c r="LXB44" s="147"/>
      <c r="LXC44" s="148"/>
      <c r="LXD44" s="140"/>
      <c r="LXE44" s="141"/>
      <c r="LXF44" s="142"/>
      <c r="LXG44" s="143"/>
      <c r="LXH44" s="144"/>
      <c r="LXI44" s="145"/>
      <c r="LXJ44" s="146"/>
      <c r="LXK44" s="147"/>
      <c r="LXL44" s="148"/>
      <c r="LXM44" s="140"/>
      <c r="LXN44" s="141"/>
      <c r="LXO44" s="142"/>
      <c r="LXP44" s="143"/>
      <c r="LXQ44" s="144"/>
      <c r="LXR44" s="145"/>
      <c r="LXS44" s="146"/>
      <c r="LXT44" s="147"/>
      <c r="LXU44" s="148"/>
      <c r="LXV44" s="140"/>
      <c r="LXW44" s="141"/>
      <c r="LXX44" s="142"/>
      <c r="LXY44" s="143"/>
      <c r="LXZ44" s="144"/>
      <c r="LYA44" s="145"/>
      <c r="LYB44" s="146"/>
      <c r="LYC44" s="147"/>
      <c r="LYD44" s="148"/>
      <c r="LYE44" s="140"/>
      <c r="LYF44" s="141"/>
      <c r="LYG44" s="142"/>
      <c r="LYH44" s="143"/>
      <c r="LYI44" s="144"/>
      <c r="LYJ44" s="145"/>
      <c r="LYK44" s="146"/>
      <c r="LYL44" s="147"/>
      <c r="LYM44" s="148"/>
      <c r="LYN44" s="140"/>
      <c r="LYO44" s="141"/>
      <c r="LYP44" s="142"/>
      <c r="LYQ44" s="143"/>
      <c r="LYR44" s="144"/>
      <c r="LYS44" s="145"/>
      <c r="LYT44" s="146"/>
      <c r="LYU44" s="147"/>
      <c r="LYV44" s="148"/>
      <c r="LYW44" s="140"/>
      <c r="LYX44" s="141"/>
      <c r="LYY44" s="142"/>
      <c r="LYZ44" s="143"/>
      <c r="LZA44" s="144"/>
      <c r="LZB44" s="145"/>
      <c r="LZC44" s="146"/>
      <c r="LZD44" s="147"/>
      <c r="LZE44" s="148"/>
      <c r="LZF44" s="140"/>
      <c r="LZG44" s="141"/>
      <c r="LZH44" s="142"/>
      <c r="LZI44" s="143"/>
      <c r="LZJ44" s="144"/>
      <c r="LZK44" s="145"/>
      <c r="LZL44" s="146"/>
      <c r="LZM44" s="147"/>
      <c r="LZN44" s="148"/>
      <c r="LZO44" s="140"/>
      <c r="LZP44" s="141"/>
      <c r="LZQ44" s="142"/>
      <c r="LZR44" s="143"/>
      <c r="LZS44" s="144"/>
      <c r="LZT44" s="145"/>
      <c r="LZU44" s="146"/>
      <c r="LZV44" s="147"/>
      <c r="LZW44" s="148"/>
      <c r="LZX44" s="140"/>
      <c r="LZY44" s="141"/>
      <c r="LZZ44" s="142"/>
      <c r="MAA44" s="143"/>
      <c r="MAB44" s="144"/>
      <c r="MAC44" s="145"/>
      <c r="MAD44" s="146"/>
      <c r="MAE44" s="147"/>
      <c r="MAF44" s="148"/>
      <c r="MAG44" s="140"/>
      <c r="MAH44" s="141"/>
      <c r="MAI44" s="142"/>
      <c r="MAJ44" s="143"/>
      <c r="MAK44" s="144"/>
      <c r="MAL44" s="145"/>
      <c r="MAM44" s="146"/>
      <c r="MAN44" s="147"/>
      <c r="MAO44" s="148"/>
      <c r="MAP44" s="140"/>
      <c r="MAQ44" s="141"/>
      <c r="MAR44" s="142"/>
      <c r="MAS44" s="143"/>
      <c r="MAT44" s="144"/>
      <c r="MAU44" s="145"/>
      <c r="MAV44" s="146"/>
      <c r="MAW44" s="147"/>
      <c r="MAX44" s="148"/>
      <c r="MAY44" s="140"/>
      <c r="MAZ44" s="141"/>
      <c r="MBA44" s="142"/>
      <c r="MBB44" s="143"/>
      <c r="MBC44" s="144"/>
      <c r="MBD44" s="145"/>
      <c r="MBE44" s="146"/>
      <c r="MBF44" s="147"/>
      <c r="MBG44" s="148"/>
      <c r="MBH44" s="140"/>
      <c r="MBI44" s="141"/>
      <c r="MBJ44" s="142"/>
      <c r="MBK44" s="143"/>
      <c r="MBL44" s="144"/>
      <c r="MBM44" s="145"/>
      <c r="MBN44" s="146"/>
      <c r="MBO44" s="147"/>
      <c r="MBP44" s="148"/>
      <c r="MBQ44" s="140"/>
      <c r="MBR44" s="141"/>
      <c r="MBS44" s="142"/>
      <c r="MBT44" s="143"/>
      <c r="MBU44" s="144"/>
      <c r="MBV44" s="145"/>
      <c r="MBW44" s="146"/>
      <c r="MBX44" s="147"/>
      <c r="MBY44" s="148"/>
      <c r="MBZ44" s="140"/>
      <c r="MCA44" s="141"/>
      <c r="MCB44" s="142"/>
      <c r="MCC44" s="143"/>
      <c r="MCD44" s="144"/>
      <c r="MCE44" s="145"/>
      <c r="MCF44" s="146"/>
      <c r="MCG44" s="147"/>
      <c r="MCH44" s="148"/>
      <c r="MCI44" s="140"/>
      <c r="MCJ44" s="141"/>
      <c r="MCK44" s="142"/>
      <c r="MCL44" s="143"/>
      <c r="MCM44" s="144"/>
      <c r="MCN44" s="145"/>
      <c r="MCO44" s="146"/>
      <c r="MCP44" s="147"/>
      <c r="MCQ44" s="148"/>
      <c r="MCR44" s="140"/>
      <c r="MCS44" s="141"/>
      <c r="MCT44" s="142"/>
      <c r="MCU44" s="143"/>
      <c r="MCV44" s="144"/>
      <c r="MCW44" s="145"/>
      <c r="MCX44" s="146"/>
      <c r="MCY44" s="147"/>
      <c r="MCZ44" s="148"/>
      <c r="MDA44" s="140"/>
      <c r="MDB44" s="141"/>
      <c r="MDC44" s="142"/>
      <c r="MDD44" s="143"/>
      <c r="MDE44" s="144"/>
      <c r="MDF44" s="145"/>
      <c r="MDG44" s="146"/>
      <c r="MDH44" s="147"/>
      <c r="MDI44" s="148"/>
      <c r="MDJ44" s="140"/>
      <c r="MDK44" s="141"/>
      <c r="MDL44" s="142"/>
      <c r="MDM44" s="143"/>
      <c r="MDN44" s="144"/>
      <c r="MDO44" s="145"/>
      <c r="MDP44" s="146"/>
      <c r="MDQ44" s="147"/>
      <c r="MDR44" s="148"/>
      <c r="MDS44" s="140"/>
      <c r="MDT44" s="141"/>
      <c r="MDU44" s="142"/>
      <c r="MDV44" s="143"/>
      <c r="MDW44" s="144"/>
      <c r="MDX44" s="145"/>
      <c r="MDY44" s="146"/>
      <c r="MDZ44" s="147"/>
      <c r="MEA44" s="148"/>
      <c r="MEB44" s="140"/>
      <c r="MEC44" s="141"/>
      <c r="MED44" s="142"/>
      <c r="MEE44" s="143"/>
      <c r="MEF44" s="144"/>
      <c r="MEG44" s="145"/>
      <c r="MEH44" s="146"/>
      <c r="MEI44" s="147"/>
      <c r="MEJ44" s="148"/>
      <c r="MEK44" s="140"/>
      <c r="MEL44" s="141"/>
      <c r="MEM44" s="142"/>
      <c r="MEN44" s="143"/>
      <c r="MEO44" s="144"/>
      <c r="MEP44" s="145"/>
      <c r="MEQ44" s="146"/>
      <c r="MER44" s="147"/>
      <c r="MES44" s="148"/>
      <c r="MET44" s="140"/>
      <c r="MEU44" s="141"/>
      <c r="MEV44" s="142"/>
      <c r="MEW44" s="143"/>
      <c r="MEX44" s="144"/>
      <c r="MEY44" s="145"/>
      <c r="MEZ44" s="146"/>
      <c r="MFA44" s="147"/>
      <c r="MFB44" s="148"/>
      <c r="MFC44" s="140"/>
      <c r="MFD44" s="141"/>
      <c r="MFE44" s="142"/>
      <c r="MFF44" s="143"/>
      <c r="MFG44" s="144"/>
      <c r="MFH44" s="145"/>
      <c r="MFI44" s="146"/>
      <c r="MFJ44" s="147"/>
      <c r="MFK44" s="148"/>
      <c r="MFL44" s="140"/>
      <c r="MFM44" s="141"/>
      <c r="MFN44" s="142"/>
      <c r="MFO44" s="143"/>
      <c r="MFP44" s="144"/>
      <c r="MFQ44" s="145"/>
      <c r="MFR44" s="146"/>
      <c r="MFS44" s="147"/>
      <c r="MFT44" s="148"/>
      <c r="MFU44" s="140"/>
      <c r="MFV44" s="141"/>
      <c r="MFW44" s="142"/>
      <c r="MFX44" s="143"/>
      <c r="MFY44" s="144"/>
      <c r="MFZ44" s="145"/>
      <c r="MGA44" s="146"/>
      <c r="MGB44" s="147"/>
      <c r="MGC44" s="148"/>
      <c r="MGD44" s="140"/>
      <c r="MGE44" s="141"/>
      <c r="MGF44" s="142"/>
      <c r="MGG44" s="143"/>
      <c r="MGH44" s="144"/>
      <c r="MGI44" s="145"/>
      <c r="MGJ44" s="146"/>
      <c r="MGK44" s="147"/>
      <c r="MGL44" s="148"/>
      <c r="MGM44" s="140"/>
      <c r="MGN44" s="141"/>
      <c r="MGO44" s="142"/>
      <c r="MGP44" s="143"/>
      <c r="MGQ44" s="144"/>
      <c r="MGR44" s="145"/>
      <c r="MGS44" s="146"/>
      <c r="MGT44" s="147"/>
      <c r="MGU44" s="148"/>
      <c r="MGV44" s="140"/>
      <c r="MGW44" s="141"/>
      <c r="MGX44" s="142"/>
      <c r="MGY44" s="143"/>
      <c r="MGZ44" s="144"/>
      <c r="MHA44" s="145"/>
      <c r="MHB44" s="146"/>
      <c r="MHC44" s="147"/>
      <c r="MHD44" s="148"/>
      <c r="MHE44" s="140"/>
      <c r="MHF44" s="141"/>
      <c r="MHG44" s="142"/>
      <c r="MHH44" s="143"/>
      <c r="MHI44" s="144"/>
      <c r="MHJ44" s="145"/>
      <c r="MHK44" s="146"/>
      <c r="MHL44" s="147"/>
      <c r="MHM44" s="148"/>
      <c r="MHN44" s="140"/>
      <c r="MHO44" s="141"/>
      <c r="MHP44" s="142"/>
      <c r="MHQ44" s="143"/>
      <c r="MHR44" s="144"/>
      <c r="MHS44" s="145"/>
      <c r="MHT44" s="146"/>
      <c r="MHU44" s="147"/>
      <c r="MHV44" s="148"/>
      <c r="MHW44" s="140"/>
      <c r="MHX44" s="141"/>
      <c r="MHY44" s="142"/>
      <c r="MHZ44" s="143"/>
      <c r="MIA44" s="144"/>
      <c r="MIB44" s="145"/>
      <c r="MIC44" s="146"/>
      <c r="MID44" s="147"/>
      <c r="MIE44" s="148"/>
      <c r="MIF44" s="140"/>
      <c r="MIG44" s="141"/>
      <c r="MIH44" s="142"/>
      <c r="MII44" s="143"/>
      <c r="MIJ44" s="144"/>
      <c r="MIK44" s="145"/>
      <c r="MIL44" s="146"/>
      <c r="MIM44" s="147"/>
      <c r="MIN44" s="148"/>
      <c r="MIO44" s="140"/>
      <c r="MIP44" s="141"/>
      <c r="MIQ44" s="142"/>
      <c r="MIR44" s="143"/>
      <c r="MIS44" s="144"/>
      <c r="MIT44" s="145"/>
      <c r="MIU44" s="146"/>
      <c r="MIV44" s="147"/>
      <c r="MIW44" s="148"/>
      <c r="MIX44" s="140"/>
      <c r="MIY44" s="141"/>
      <c r="MIZ44" s="142"/>
      <c r="MJA44" s="143"/>
      <c r="MJB44" s="144"/>
      <c r="MJC44" s="145"/>
      <c r="MJD44" s="146"/>
      <c r="MJE44" s="147"/>
      <c r="MJF44" s="148"/>
      <c r="MJG44" s="140"/>
      <c r="MJH44" s="141"/>
      <c r="MJI44" s="142"/>
      <c r="MJJ44" s="143"/>
      <c r="MJK44" s="144"/>
      <c r="MJL44" s="145"/>
      <c r="MJM44" s="146"/>
      <c r="MJN44" s="147"/>
      <c r="MJO44" s="148"/>
      <c r="MJP44" s="140"/>
      <c r="MJQ44" s="141"/>
      <c r="MJR44" s="142"/>
      <c r="MJS44" s="143"/>
      <c r="MJT44" s="144"/>
      <c r="MJU44" s="145"/>
      <c r="MJV44" s="146"/>
      <c r="MJW44" s="147"/>
      <c r="MJX44" s="148"/>
      <c r="MJY44" s="140"/>
      <c r="MJZ44" s="141"/>
      <c r="MKA44" s="142"/>
      <c r="MKB44" s="143"/>
      <c r="MKC44" s="144"/>
      <c r="MKD44" s="145"/>
      <c r="MKE44" s="146"/>
      <c r="MKF44" s="147"/>
      <c r="MKG44" s="148"/>
      <c r="MKH44" s="140"/>
      <c r="MKI44" s="141"/>
      <c r="MKJ44" s="142"/>
      <c r="MKK44" s="143"/>
      <c r="MKL44" s="144"/>
      <c r="MKM44" s="145"/>
      <c r="MKN44" s="146"/>
      <c r="MKO44" s="147"/>
      <c r="MKP44" s="148"/>
      <c r="MKQ44" s="140"/>
      <c r="MKR44" s="141"/>
      <c r="MKS44" s="142"/>
      <c r="MKT44" s="143"/>
      <c r="MKU44" s="144"/>
      <c r="MKV44" s="145"/>
      <c r="MKW44" s="146"/>
      <c r="MKX44" s="147"/>
      <c r="MKY44" s="148"/>
      <c r="MKZ44" s="140"/>
      <c r="MLA44" s="141"/>
      <c r="MLB44" s="142"/>
      <c r="MLC44" s="143"/>
      <c r="MLD44" s="144"/>
      <c r="MLE44" s="145"/>
      <c r="MLF44" s="146"/>
      <c r="MLG44" s="147"/>
      <c r="MLH44" s="148"/>
      <c r="MLI44" s="140"/>
      <c r="MLJ44" s="141"/>
      <c r="MLK44" s="142"/>
      <c r="MLL44" s="143"/>
      <c r="MLM44" s="144"/>
      <c r="MLN44" s="145"/>
      <c r="MLO44" s="146"/>
      <c r="MLP44" s="147"/>
      <c r="MLQ44" s="148"/>
      <c r="MLR44" s="140"/>
      <c r="MLS44" s="141"/>
      <c r="MLT44" s="142"/>
      <c r="MLU44" s="143"/>
      <c r="MLV44" s="144"/>
      <c r="MLW44" s="145"/>
      <c r="MLX44" s="146"/>
      <c r="MLY44" s="147"/>
      <c r="MLZ44" s="148"/>
      <c r="MMA44" s="140"/>
      <c r="MMB44" s="141"/>
      <c r="MMC44" s="142"/>
      <c r="MMD44" s="143"/>
      <c r="MME44" s="144"/>
      <c r="MMF44" s="145"/>
      <c r="MMG44" s="146"/>
      <c r="MMH44" s="147"/>
      <c r="MMI44" s="148"/>
      <c r="MMJ44" s="140"/>
      <c r="MMK44" s="141"/>
      <c r="MML44" s="142"/>
      <c r="MMM44" s="143"/>
      <c r="MMN44" s="144"/>
      <c r="MMO44" s="145"/>
      <c r="MMP44" s="146"/>
      <c r="MMQ44" s="147"/>
      <c r="MMR44" s="148"/>
      <c r="MMS44" s="140"/>
      <c r="MMT44" s="141"/>
      <c r="MMU44" s="142"/>
      <c r="MMV44" s="143"/>
      <c r="MMW44" s="144"/>
      <c r="MMX44" s="145"/>
      <c r="MMY44" s="146"/>
      <c r="MMZ44" s="147"/>
      <c r="MNA44" s="148"/>
      <c r="MNB44" s="140"/>
      <c r="MNC44" s="141"/>
      <c r="MND44" s="142"/>
      <c r="MNE44" s="143"/>
      <c r="MNF44" s="144"/>
      <c r="MNG44" s="145"/>
      <c r="MNH44" s="146"/>
      <c r="MNI44" s="147"/>
      <c r="MNJ44" s="148"/>
      <c r="MNK44" s="140"/>
      <c r="MNL44" s="141"/>
      <c r="MNM44" s="142"/>
      <c r="MNN44" s="143"/>
      <c r="MNO44" s="144"/>
      <c r="MNP44" s="145"/>
      <c r="MNQ44" s="146"/>
      <c r="MNR44" s="147"/>
      <c r="MNS44" s="148"/>
      <c r="MNT44" s="140"/>
      <c r="MNU44" s="141"/>
      <c r="MNV44" s="142"/>
      <c r="MNW44" s="143"/>
      <c r="MNX44" s="144"/>
      <c r="MNY44" s="145"/>
      <c r="MNZ44" s="146"/>
      <c r="MOA44" s="147"/>
      <c r="MOB44" s="148"/>
      <c r="MOC44" s="140"/>
      <c r="MOD44" s="141"/>
      <c r="MOE44" s="142"/>
      <c r="MOF44" s="143"/>
      <c r="MOG44" s="144"/>
      <c r="MOH44" s="145"/>
      <c r="MOI44" s="146"/>
      <c r="MOJ44" s="147"/>
      <c r="MOK44" s="148"/>
      <c r="MOL44" s="140"/>
      <c r="MOM44" s="141"/>
      <c r="MON44" s="142"/>
      <c r="MOO44" s="143"/>
      <c r="MOP44" s="144"/>
      <c r="MOQ44" s="145"/>
      <c r="MOR44" s="146"/>
      <c r="MOS44" s="147"/>
      <c r="MOT44" s="148"/>
      <c r="MOU44" s="140"/>
      <c r="MOV44" s="141"/>
      <c r="MOW44" s="142"/>
      <c r="MOX44" s="143"/>
      <c r="MOY44" s="144"/>
      <c r="MOZ44" s="145"/>
      <c r="MPA44" s="146"/>
      <c r="MPB44" s="147"/>
      <c r="MPC44" s="148"/>
      <c r="MPD44" s="140"/>
      <c r="MPE44" s="141"/>
      <c r="MPF44" s="142"/>
      <c r="MPG44" s="143"/>
      <c r="MPH44" s="144"/>
      <c r="MPI44" s="145"/>
      <c r="MPJ44" s="146"/>
      <c r="MPK44" s="147"/>
      <c r="MPL44" s="148"/>
      <c r="MPM44" s="140"/>
      <c r="MPN44" s="141"/>
      <c r="MPO44" s="142"/>
      <c r="MPP44" s="143"/>
      <c r="MPQ44" s="144"/>
      <c r="MPR44" s="145"/>
      <c r="MPS44" s="146"/>
      <c r="MPT44" s="147"/>
      <c r="MPU44" s="148"/>
      <c r="MPV44" s="140"/>
      <c r="MPW44" s="141"/>
      <c r="MPX44" s="142"/>
      <c r="MPY44" s="143"/>
      <c r="MPZ44" s="144"/>
      <c r="MQA44" s="145"/>
      <c r="MQB44" s="146"/>
      <c r="MQC44" s="147"/>
      <c r="MQD44" s="148"/>
      <c r="MQE44" s="140"/>
      <c r="MQF44" s="141"/>
      <c r="MQG44" s="142"/>
      <c r="MQH44" s="143"/>
      <c r="MQI44" s="144"/>
      <c r="MQJ44" s="145"/>
      <c r="MQK44" s="146"/>
      <c r="MQL44" s="147"/>
      <c r="MQM44" s="148"/>
      <c r="MQN44" s="140"/>
      <c r="MQO44" s="141"/>
      <c r="MQP44" s="142"/>
      <c r="MQQ44" s="143"/>
      <c r="MQR44" s="144"/>
      <c r="MQS44" s="145"/>
      <c r="MQT44" s="146"/>
      <c r="MQU44" s="147"/>
      <c r="MQV44" s="148"/>
      <c r="MQW44" s="140"/>
      <c r="MQX44" s="141"/>
      <c r="MQY44" s="142"/>
      <c r="MQZ44" s="143"/>
      <c r="MRA44" s="144"/>
      <c r="MRB44" s="145"/>
      <c r="MRC44" s="146"/>
      <c r="MRD44" s="147"/>
      <c r="MRE44" s="148"/>
      <c r="MRF44" s="140"/>
      <c r="MRG44" s="141"/>
      <c r="MRH44" s="142"/>
      <c r="MRI44" s="143"/>
      <c r="MRJ44" s="144"/>
      <c r="MRK44" s="145"/>
      <c r="MRL44" s="146"/>
      <c r="MRM44" s="147"/>
      <c r="MRN44" s="148"/>
      <c r="MRO44" s="140"/>
      <c r="MRP44" s="141"/>
      <c r="MRQ44" s="142"/>
      <c r="MRR44" s="143"/>
      <c r="MRS44" s="144"/>
      <c r="MRT44" s="145"/>
      <c r="MRU44" s="146"/>
      <c r="MRV44" s="147"/>
      <c r="MRW44" s="148"/>
      <c r="MRX44" s="140"/>
      <c r="MRY44" s="141"/>
      <c r="MRZ44" s="142"/>
      <c r="MSA44" s="143"/>
      <c r="MSB44" s="144"/>
      <c r="MSC44" s="145"/>
      <c r="MSD44" s="146"/>
      <c r="MSE44" s="147"/>
      <c r="MSF44" s="148"/>
      <c r="MSG44" s="140"/>
      <c r="MSH44" s="141"/>
      <c r="MSI44" s="142"/>
      <c r="MSJ44" s="143"/>
      <c r="MSK44" s="144"/>
      <c r="MSL44" s="145"/>
      <c r="MSM44" s="146"/>
      <c r="MSN44" s="147"/>
      <c r="MSO44" s="148"/>
      <c r="MSP44" s="140"/>
      <c r="MSQ44" s="141"/>
      <c r="MSR44" s="142"/>
      <c r="MSS44" s="143"/>
      <c r="MST44" s="144"/>
      <c r="MSU44" s="145"/>
      <c r="MSV44" s="146"/>
      <c r="MSW44" s="147"/>
      <c r="MSX44" s="148"/>
      <c r="MSY44" s="140"/>
      <c r="MSZ44" s="141"/>
      <c r="MTA44" s="142"/>
      <c r="MTB44" s="143"/>
      <c r="MTC44" s="144"/>
      <c r="MTD44" s="145"/>
      <c r="MTE44" s="146"/>
      <c r="MTF44" s="147"/>
      <c r="MTG44" s="148"/>
      <c r="MTH44" s="140"/>
      <c r="MTI44" s="141"/>
      <c r="MTJ44" s="142"/>
      <c r="MTK44" s="143"/>
      <c r="MTL44" s="144"/>
      <c r="MTM44" s="145"/>
      <c r="MTN44" s="146"/>
      <c r="MTO44" s="147"/>
      <c r="MTP44" s="148"/>
      <c r="MTQ44" s="140"/>
      <c r="MTR44" s="141"/>
      <c r="MTS44" s="142"/>
      <c r="MTT44" s="143"/>
      <c r="MTU44" s="144"/>
      <c r="MTV44" s="145"/>
      <c r="MTW44" s="146"/>
      <c r="MTX44" s="147"/>
      <c r="MTY44" s="148"/>
      <c r="MTZ44" s="140"/>
      <c r="MUA44" s="141"/>
      <c r="MUB44" s="142"/>
      <c r="MUC44" s="143"/>
      <c r="MUD44" s="144"/>
      <c r="MUE44" s="145"/>
      <c r="MUF44" s="146"/>
      <c r="MUG44" s="147"/>
      <c r="MUH44" s="148"/>
      <c r="MUI44" s="140"/>
      <c r="MUJ44" s="141"/>
      <c r="MUK44" s="142"/>
      <c r="MUL44" s="143"/>
      <c r="MUM44" s="144"/>
      <c r="MUN44" s="145"/>
      <c r="MUO44" s="146"/>
      <c r="MUP44" s="147"/>
      <c r="MUQ44" s="148"/>
      <c r="MUR44" s="140"/>
      <c r="MUS44" s="141"/>
      <c r="MUT44" s="142"/>
      <c r="MUU44" s="143"/>
      <c r="MUV44" s="144"/>
      <c r="MUW44" s="145"/>
      <c r="MUX44" s="146"/>
      <c r="MUY44" s="147"/>
      <c r="MUZ44" s="148"/>
      <c r="MVA44" s="140"/>
      <c r="MVB44" s="141"/>
      <c r="MVC44" s="142"/>
      <c r="MVD44" s="143"/>
      <c r="MVE44" s="144"/>
      <c r="MVF44" s="145"/>
      <c r="MVG44" s="146"/>
      <c r="MVH44" s="147"/>
      <c r="MVI44" s="148"/>
      <c r="MVJ44" s="140"/>
      <c r="MVK44" s="141"/>
      <c r="MVL44" s="142"/>
      <c r="MVM44" s="143"/>
      <c r="MVN44" s="144"/>
      <c r="MVO44" s="145"/>
      <c r="MVP44" s="146"/>
      <c r="MVQ44" s="147"/>
      <c r="MVR44" s="148"/>
      <c r="MVS44" s="140"/>
      <c r="MVT44" s="141"/>
      <c r="MVU44" s="142"/>
      <c r="MVV44" s="143"/>
      <c r="MVW44" s="144"/>
      <c r="MVX44" s="145"/>
      <c r="MVY44" s="146"/>
      <c r="MVZ44" s="147"/>
      <c r="MWA44" s="148"/>
      <c r="MWB44" s="140"/>
      <c r="MWC44" s="141"/>
      <c r="MWD44" s="142"/>
      <c r="MWE44" s="143"/>
      <c r="MWF44" s="144"/>
      <c r="MWG44" s="145"/>
      <c r="MWH44" s="146"/>
      <c r="MWI44" s="147"/>
      <c r="MWJ44" s="148"/>
      <c r="MWK44" s="140"/>
      <c r="MWL44" s="141"/>
      <c r="MWM44" s="142"/>
      <c r="MWN44" s="143"/>
      <c r="MWO44" s="144"/>
      <c r="MWP44" s="145"/>
      <c r="MWQ44" s="146"/>
      <c r="MWR44" s="147"/>
      <c r="MWS44" s="148"/>
      <c r="MWT44" s="140"/>
      <c r="MWU44" s="141"/>
      <c r="MWV44" s="142"/>
      <c r="MWW44" s="143"/>
      <c r="MWX44" s="144"/>
      <c r="MWY44" s="145"/>
      <c r="MWZ44" s="146"/>
      <c r="MXA44" s="147"/>
      <c r="MXB44" s="148"/>
      <c r="MXC44" s="140"/>
      <c r="MXD44" s="141"/>
      <c r="MXE44" s="142"/>
      <c r="MXF44" s="143"/>
      <c r="MXG44" s="144"/>
      <c r="MXH44" s="145"/>
      <c r="MXI44" s="146"/>
      <c r="MXJ44" s="147"/>
      <c r="MXK44" s="148"/>
      <c r="MXL44" s="140"/>
      <c r="MXM44" s="141"/>
      <c r="MXN44" s="142"/>
      <c r="MXO44" s="143"/>
      <c r="MXP44" s="144"/>
      <c r="MXQ44" s="145"/>
      <c r="MXR44" s="146"/>
      <c r="MXS44" s="147"/>
      <c r="MXT44" s="148"/>
      <c r="MXU44" s="140"/>
      <c r="MXV44" s="141"/>
      <c r="MXW44" s="142"/>
      <c r="MXX44" s="143"/>
      <c r="MXY44" s="144"/>
      <c r="MXZ44" s="145"/>
      <c r="MYA44" s="146"/>
      <c r="MYB44" s="147"/>
      <c r="MYC44" s="148"/>
      <c r="MYD44" s="140"/>
      <c r="MYE44" s="141"/>
      <c r="MYF44" s="142"/>
      <c r="MYG44" s="143"/>
      <c r="MYH44" s="144"/>
      <c r="MYI44" s="145"/>
      <c r="MYJ44" s="146"/>
      <c r="MYK44" s="147"/>
      <c r="MYL44" s="148"/>
      <c r="MYM44" s="140"/>
      <c r="MYN44" s="141"/>
      <c r="MYO44" s="142"/>
      <c r="MYP44" s="143"/>
      <c r="MYQ44" s="144"/>
      <c r="MYR44" s="145"/>
      <c r="MYS44" s="146"/>
      <c r="MYT44" s="147"/>
      <c r="MYU44" s="148"/>
      <c r="MYV44" s="140"/>
      <c r="MYW44" s="141"/>
      <c r="MYX44" s="142"/>
      <c r="MYY44" s="143"/>
      <c r="MYZ44" s="144"/>
      <c r="MZA44" s="145"/>
      <c r="MZB44" s="146"/>
      <c r="MZC44" s="147"/>
      <c r="MZD44" s="148"/>
      <c r="MZE44" s="140"/>
      <c r="MZF44" s="141"/>
      <c r="MZG44" s="142"/>
      <c r="MZH44" s="143"/>
      <c r="MZI44" s="144"/>
      <c r="MZJ44" s="145"/>
      <c r="MZK44" s="146"/>
      <c r="MZL44" s="147"/>
      <c r="MZM44" s="148"/>
      <c r="MZN44" s="140"/>
      <c r="MZO44" s="141"/>
      <c r="MZP44" s="142"/>
      <c r="MZQ44" s="143"/>
      <c r="MZR44" s="144"/>
      <c r="MZS44" s="145"/>
      <c r="MZT44" s="146"/>
      <c r="MZU44" s="147"/>
      <c r="MZV44" s="148"/>
      <c r="MZW44" s="140"/>
      <c r="MZX44" s="141"/>
      <c r="MZY44" s="142"/>
      <c r="MZZ44" s="143"/>
      <c r="NAA44" s="144"/>
      <c r="NAB44" s="145"/>
      <c r="NAC44" s="146"/>
      <c r="NAD44" s="147"/>
      <c r="NAE44" s="148"/>
      <c r="NAF44" s="140"/>
      <c r="NAG44" s="141"/>
      <c r="NAH44" s="142"/>
      <c r="NAI44" s="143"/>
      <c r="NAJ44" s="144"/>
      <c r="NAK44" s="145"/>
      <c r="NAL44" s="146"/>
      <c r="NAM44" s="147"/>
      <c r="NAN44" s="148"/>
      <c r="NAO44" s="140"/>
      <c r="NAP44" s="141"/>
      <c r="NAQ44" s="142"/>
      <c r="NAR44" s="143"/>
      <c r="NAS44" s="144"/>
      <c r="NAT44" s="145"/>
      <c r="NAU44" s="146"/>
      <c r="NAV44" s="147"/>
      <c r="NAW44" s="148"/>
      <c r="NAX44" s="140"/>
      <c r="NAY44" s="141"/>
      <c r="NAZ44" s="142"/>
      <c r="NBA44" s="143"/>
      <c r="NBB44" s="144"/>
      <c r="NBC44" s="145"/>
      <c r="NBD44" s="146"/>
      <c r="NBE44" s="147"/>
      <c r="NBF44" s="148"/>
      <c r="NBG44" s="140"/>
      <c r="NBH44" s="141"/>
      <c r="NBI44" s="142"/>
      <c r="NBJ44" s="143"/>
      <c r="NBK44" s="144"/>
      <c r="NBL44" s="145"/>
      <c r="NBM44" s="146"/>
      <c r="NBN44" s="147"/>
      <c r="NBO44" s="148"/>
      <c r="NBP44" s="140"/>
      <c r="NBQ44" s="141"/>
      <c r="NBR44" s="142"/>
      <c r="NBS44" s="143"/>
      <c r="NBT44" s="144"/>
      <c r="NBU44" s="145"/>
      <c r="NBV44" s="146"/>
      <c r="NBW44" s="147"/>
      <c r="NBX44" s="148"/>
      <c r="NBY44" s="140"/>
      <c r="NBZ44" s="141"/>
      <c r="NCA44" s="142"/>
      <c r="NCB44" s="143"/>
      <c r="NCC44" s="144"/>
      <c r="NCD44" s="145"/>
      <c r="NCE44" s="146"/>
      <c r="NCF44" s="147"/>
      <c r="NCG44" s="148"/>
      <c r="NCH44" s="140"/>
      <c r="NCI44" s="141"/>
      <c r="NCJ44" s="142"/>
      <c r="NCK44" s="143"/>
      <c r="NCL44" s="144"/>
      <c r="NCM44" s="145"/>
      <c r="NCN44" s="146"/>
      <c r="NCO44" s="147"/>
      <c r="NCP44" s="148"/>
      <c r="NCQ44" s="140"/>
      <c r="NCR44" s="141"/>
      <c r="NCS44" s="142"/>
      <c r="NCT44" s="143"/>
      <c r="NCU44" s="144"/>
      <c r="NCV44" s="145"/>
      <c r="NCW44" s="146"/>
      <c r="NCX44" s="147"/>
      <c r="NCY44" s="148"/>
      <c r="NCZ44" s="140"/>
      <c r="NDA44" s="141"/>
      <c r="NDB44" s="142"/>
      <c r="NDC44" s="143"/>
      <c r="NDD44" s="144"/>
      <c r="NDE44" s="145"/>
      <c r="NDF44" s="146"/>
      <c r="NDG44" s="147"/>
      <c r="NDH44" s="148"/>
      <c r="NDI44" s="140"/>
      <c r="NDJ44" s="141"/>
      <c r="NDK44" s="142"/>
      <c r="NDL44" s="143"/>
      <c r="NDM44" s="144"/>
      <c r="NDN44" s="145"/>
      <c r="NDO44" s="146"/>
      <c r="NDP44" s="147"/>
      <c r="NDQ44" s="148"/>
      <c r="NDR44" s="140"/>
      <c r="NDS44" s="141"/>
      <c r="NDT44" s="142"/>
      <c r="NDU44" s="143"/>
      <c r="NDV44" s="144"/>
      <c r="NDW44" s="145"/>
      <c r="NDX44" s="146"/>
      <c r="NDY44" s="147"/>
      <c r="NDZ44" s="148"/>
      <c r="NEA44" s="140"/>
      <c r="NEB44" s="141"/>
      <c r="NEC44" s="142"/>
      <c r="NED44" s="143"/>
      <c r="NEE44" s="144"/>
      <c r="NEF44" s="145"/>
      <c r="NEG44" s="146"/>
      <c r="NEH44" s="147"/>
      <c r="NEI44" s="148"/>
      <c r="NEJ44" s="140"/>
      <c r="NEK44" s="141"/>
      <c r="NEL44" s="142"/>
      <c r="NEM44" s="143"/>
      <c r="NEN44" s="144"/>
      <c r="NEO44" s="145"/>
      <c r="NEP44" s="146"/>
      <c r="NEQ44" s="147"/>
      <c r="NER44" s="148"/>
      <c r="NES44" s="140"/>
      <c r="NET44" s="141"/>
      <c r="NEU44" s="142"/>
      <c r="NEV44" s="143"/>
      <c r="NEW44" s="144"/>
      <c r="NEX44" s="145"/>
      <c r="NEY44" s="146"/>
      <c r="NEZ44" s="147"/>
      <c r="NFA44" s="148"/>
      <c r="NFB44" s="140"/>
      <c r="NFC44" s="141"/>
      <c r="NFD44" s="142"/>
      <c r="NFE44" s="143"/>
      <c r="NFF44" s="144"/>
      <c r="NFG44" s="145"/>
      <c r="NFH44" s="146"/>
      <c r="NFI44" s="147"/>
      <c r="NFJ44" s="148"/>
      <c r="NFK44" s="140"/>
      <c r="NFL44" s="141"/>
      <c r="NFM44" s="142"/>
      <c r="NFN44" s="143"/>
      <c r="NFO44" s="144"/>
      <c r="NFP44" s="145"/>
      <c r="NFQ44" s="146"/>
      <c r="NFR44" s="147"/>
      <c r="NFS44" s="148"/>
      <c r="NFT44" s="140"/>
      <c r="NFU44" s="141"/>
      <c r="NFV44" s="142"/>
      <c r="NFW44" s="143"/>
      <c r="NFX44" s="144"/>
      <c r="NFY44" s="145"/>
      <c r="NFZ44" s="146"/>
      <c r="NGA44" s="147"/>
      <c r="NGB44" s="148"/>
      <c r="NGC44" s="140"/>
      <c r="NGD44" s="141"/>
      <c r="NGE44" s="142"/>
      <c r="NGF44" s="143"/>
      <c r="NGG44" s="144"/>
      <c r="NGH44" s="145"/>
      <c r="NGI44" s="146"/>
      <c r="NGJ44" s="147"/>
      <c r="NGK44" s="148"/>
      <c r="NGL44" s="140"/>
      <c r="NGM44" s="141"/>
      <c r="NGN44" s="142"/>
      <c r="NGO44" s="143"/>
      <c r="NGP44" s="144"/>
      <c r="NGQ44" s="145"/>
      <c r="NGR44" s="146"/>
      <c r="NGS44" s="147"/>
      <c r="NGT44" s="148"/>
      <c r="NGU44" s="140"/>
      <c r="NGV44" s="141"/>
      <c r="NGW44" s="142"/>
      <c r="NGX44" s="143"/>
      <c r="NGY44" s="144"/>
      <c r="NGZ44" s="145"/>
      <c r="NHA44" s="146"/>
      <c r="NHB44" s="147"/>
      <c r="NHC44" s="148"/>
      <c r="NHD44" s="140"/>
      <c r="NHE44" s="141"/>
      <c r="NHF44" s="142"/>
      <c r="NHG44" s="143"/>
      <c r="NHH44" s="144"/>
      <c r="NHI44" s="145"/>
      <c r="NHJ44" s="146"/>
      <c r="NHK44" s="147"/>
      <c r="NHL44" s="148"/>
      <c r="NHM44" s="140"/>
      <c r="NHN44" s="141"/>
      <c r="NHO44" s="142"/>
      <c r="NHP44" s="143"/>
      <c r="NHQ44" s="144"/>
      <c r="NHR44" s="145"/>
      <c r="NHS44" s="146"/>
      <c r="NHT44" s="147"/>
      <c r="NHU44" s="148"/>
      <c r="NHV44" s="140"/>
      <c r="NHW44" s="141"/>
      <c r="NHX44" s="142"/>
      <c r="NHY44" s="143"/>
      <c r="NHZ44" s="144"/>
      <c r="NIA44" s="145"/>
      <c r="NIB44" s="146"/>
      <c r="NIC44" s="147"/>
      <c r="NID44" s="148"/>
      <c r="NIE44" s="140"/>
      <c r="NIF44" s="141"/>
      <c r="NIG44" s="142"/>
      <c r="NIH44" s="143"/>
      <c r="NII44" s="144"/>
      <c r="NIJ44" s="145"/>
      <c r="NIK44" s="146"/>
      <c r="NIL44" s="147"/>
      <c r="NIM44" s="148"/>
      <c r="NIN44" s="140"/>
      <c r="NIO44" s="141"/>
      <c r="NIP44" s="142"/>
      <c r="NIQ44" s="143"/>
      <c r="NIR44" s="144"/>
      <c r="NIS44" s="145"/>
      <c r="NIT44" s="146"/>
      <c r="NIU44" s="147"/>
      <c r="NIV44" s="148"/>
      <c r="NIW44" s="140"/>
      <c r="NIX44" s="141"/>
      <c r="NIY44" s="142"/>
      <c r="NIZ44" s="143"/>
      <c r="NJA44" s="144"/>
      <c r="NJB44" s="145"/>
      <c r="NJC44" s="146"/>
      <c r="NJD44" s="147"/>
      <c r="NJE44" s="148"/>
      <c r="NJF44" s="140"/>
      <c r="NJG44" s="141"/>
      <c r="NJH44" s="142"/>
      <c r="NJI44" s="143"/>
      <c r="NJJ44" s="144"/>
      <c r="NJK44" s="145"/>
      <c r="NJL44" s="146"/>
      <c r="NJM44" s="147"/>
      <c r="NJN44" s="148"/>
      <c r="NJO44" s="140"/>
      <c r="NJP44" s="141"/>
      <c r="NJQ44" s="142"/>
      <c r="NJR44" s="143"/>
      <c r="NJS44" s="144"/>
      <c r="NJT44" s="145"/>
      <c r="NJU44" s="146"/>
      <c r="NJV44" s="147"/>
      <c r="NJW44" s="148"/>
      <c r="NJX44" s="140"/>
      <c r="NJY44" s="141"/>
      <c r="NJZ44" s="142"/>
      <c r="NKA44" s="143"/>
      <c r="NKB44" s="144"/>
      <c r="NKC44" s="145"/>
      <c r="NKD44" s="146"/>
      <c r="NKE44" s="147"/>
      <c r="NKF44" s="148"/>
      <c r="NKG44" s="140"/>
      <c r="NKH44" s="141"/>
      <c r="NKI44" s="142"/>
      <c r="NKJ44" s="143"/>
      <c r="NKK44" s="144"/>
      <c r="NKL44" s="145"/>
      <c r="NKM44" s="146"/>
      <c r="NKN44" s="147"/>
      <c r="NKO44" s="148"/>
      <c r="NKP44" s="140"/>
      <c r="NKQ44" s="141"/>
      <c r="NKR44" s="142"/>
      <c r="NKS44" s="143"/>
      <c r="NKT44" s="144"/>
      <c r="NKU44" s="145"/>
      <c r="NKV44" s="146"/>
      <c r="NKW44" s="147"/>
      <c r="NKX44" s="148"/>
      <c r="NKY44" s="140"/>
      <c r="NKZ44" s="141"/>
      <c r="NLA44" s="142"/>
      <c r="NLB44" s="143"/>
      <c r="NLC44" s="144"/>
      <c r="NLD44" s="145"/>
      <c r="NLE44" s="146"/>
      <c r="NLF44" s="147"/>
      <c r="NLG44" s="148"/>
      <c r="NLH44" s="140"/>
      <c r="NLI44" s="141"/>
      <c r="NLJ44" s="142"/>
      <c r="NLK44" s="143"/>
      <c r="NLL44" s="144"/>
      <c r="NLM44" s="145"/>
      <c r="NLN44" s="146"/>
      <c r="NLO44" s="147"/>
      <c r="NLP44" s="148"/>
      <c r="NLQ44" s="140"/>
      <c r="NLR44" s="141"/>
      <c r="NLS44" s="142"/>
      <c r="NLT44" s="143"/>
      <c r="NLU44" s="144"/>
      <c r="NLV44" s="145"/>
      <c r="NLW44" s="146"/>
      <c r="NLX44" s="147"/>
      <c r="NLY44" s="148"/>
      <c r="NLZ44" s="140"/>
      <c r="NMA44" s="141"/>
      <c r="NMB44" s="142"/>
      <c r="NMC44" s="143"/>
      <c r="NMD44" s="144"/>
      <c r="NME44" s="145"/>
      <c r="NMF44" s="146"/>
      <c r="NMG44" s="147"/>
      <c r="NMH44" s="148"/>
      <c r="NMI44" s="140"/>
      <c r="NMJ44" s="141"/>
      <c r="NMK44" s="142"/>
      <c r="NML44" s="143"/>
      <c r="NMM44" s="144"/>
      <c r="NMN44" s="145"/>
      <c r="NMO44" s="146"/>
      <c r="NMP44" s="147"/>
      <c r="NMQ44" s="148"/>
      <c r="NMR44" s="140"/>
      <c r="NMS44" s="141"/>
      <c r="NMT44" s="142"/>
      <c r="NMU44" s="143"/>
      <c r="NMV44" s="144"/>
      <c r="NMW44" s="145"/>
      <c r="NMX44" s="146"/>
      <c r="NMY44" s="147"/>
      <c r="NMZ44" s="148"/>
      <c r="NNA44" s="140"/>
      <c r="NNB44" s="141"/>
      <c r="NNC44" s="142"/>
      <c r="NND44" s="143"/>
      <c r="NNE44" s="144"/>
      <c r="NNF44" s="145"/>
      <c r="NNG44" s="146"/>
      <c r="NNH44" s="147"/>
      <c r="NNI44" s="148"/>
      <c r="NNJ44" s="140"/>
      <c r="NNK44" s="141"/>
      <c r="NNL44" s="142"/>
      <c r="NNM44" s="143"/>
      <c r="NNN44" s="144"/>
      <c r="NNO44" s="145"/>
      <c r="NNP44" s="146"/>
      <c r="NNQ44" s="147"/>
      <c r="NNR44" s="148"/>
      <c r="NNS44" s="140"/>
      <c r="NNT44" s="141"/>
      <c r="NNU44" s="142"/>
      <c r="NNV44" s="143"/>
      <c r="NNW44" s="144"/>
      <c r="NNX44" s="145"/>
      <c r="NNY44" s="146"/>
      <c r="NNZ44" s="147"/>
      <c r="NOA44" s="148"/>
      <c r="NOB44" s="140"/>
      <c r="NOC44" s="141"/>
      <c r="NOD44" s="142"/>
      <c r="NOE44" s="143"/>
      <c r="NOF44" s="144"/>
      <c r="NOG44" s="145"/>
      <c r="NOH44" s="146"/>
      <c r="NOI44" s="147"/>
      <c r="NOJ44" s="148"/>
      <c r="NOK44" s="140"/>
      <c r="NOL44" s="141"/>
      <c r="NOM44" s="142"/>
      <c r="NON44" s="143"/>
      <c r="NOO44" s="144"/>
      <c r="NOP44" s="145"/>
      <c r="NOQ44" s="146"/>
      <c r="NOR44" s="147"/>
      <c r="NOS44" s="148"/>
      <c r="NOT44" s="140"/>
      <c r="NOU44" s="141"/>
      <c r="NOV44" s="142"/>
      <c r="NOW44" s="143"/>
      <c r="NOX44" s="144"/>
      <c r="NOY44" s="145"/>
      <c r="NOZ44" s="146"/>
      <c r="NPA44" s="147"/>
      <c r="NPB44" s="148"/>
      <c r="NPC44" s="140"/>
      <c r="NPD44" s="141"/>
      <c r="NPE44" s="142"/>
      <c r="NPF44" s="143"/>
      <c r="NPG44" s="144"/>
      <c r="NPH44" s="145"/>
      <c r="NPI44" s="146"/>
      <c r="NPJ44" s="147"/>
      <c r="NPK44" s="148"/>
      <c r="NPL44" s="140"/>
      <c r="NPM44" s="141"/>
      <c r="NPN44" s="142"/>
      <c r="NPO44" s="143"/>
      <c r="NPP44" s="144"/>
      <c r="NPQ44" s="145"/>
      <c r="NPR44" s="146"/>
      <c r="NPS44" s="147"/>
      <c r="NPT44" s="148"/>
      <c r="NPU44" s="140"/>
      <c r="NPV44" s="141"/>
      <c r="NPW44" s="142"/>
      <c r="NPX44" s="143"/>
      <c r="NPY44" s="144"/>
      <c r="NPZ44" s="145"/>
      <c r="NQA44" s="146"/>
      <c r="NQB44" s="147"/>
      <c r="NQC44" s="148"/>
      <c r="NQD44" s="140"/>
      <c r="NQE44" s="141"/>
      <c r="NQF44" s="142"/>
      <c r="NQG44" s="143"/>
      <c r="NQH44" s="144"/>
      <c r="NQI44" s="145"/>
      <c r="NQJ44" s="146"/>
      <c r="NQK44" s="147"/>
      <c r="NQL44" s="148"/>
      <c r="NQM44" s="140"/>
      <c r="NQN44" s="141"/>
      <c r="NQO44" s="142"/>
      <c r="NQP44" s="143"/>
      <c r="NQQ44" s="144"/>
      <c r="NQR44" s="145"/>
      <c r="NQS44" s="146"/>
      <c r="NQT44" s="147"/>
      <c r="NQU44" s="148"/>
      <c r="NQV44" s="140"/>
      <c r="NQW44" s="141"/>
      <c r="NQX44" s="142"/>
      <c r="NQY44" s="143"/>
      <c r="NQZ44" s="144"/>
      <c r="NRA44" s="145"/>
      <c r="NRB44" s="146"/>
      <c r="NRC44" s="147"/>
      <c r="NRD44" s="148"/>
      <c r="NRE44" s="140"/>
      <c r="NRF44" s="141"/>
      <c r="NRG44" s="142"/>
      <c r="NRH44" s="143"/>
      <c r="NRI44" s="144"/>
      <c r="NRJ44" s="145"/>
      <c r="NRK44" s="146"/>
      <c r="NRL44" s="147"/>
      <c r="NRM44" s="148"/>
      <c r="NRN44" s="140"/>
      <c r="NRO44" s="141"/>
      <c r="NRP44" s="142"/>
      <c r="NRQ44" s="143"/>
      <c r="NRR44" s="144"/>
      <c r="NRS44" s="145"/>
      <c r="NRT44" s="146"/>
      <c r="NRU44" s="147"/>
      <c r="NRV44" s="148"/>
      <c r="NRW44" s="140"/>
      <c r="NRX44" s="141"/>
      <c r="NRY44" s="142"/>
      <c r="NRZ44" s="143"/>
      <c r="NSA44" s="144"/>
      <c r="NSB44" s="145"/>
      <c r="NSC44" s="146"/>
      <c r="NSD44" s="147"/>
      <c r="NSE44" s="148"/>
      <c r="NSF44" s="140"/>
      <c r="NSG44" s="141"/>
      <c r="NSH44" s="142"/>
      <c r="NSI44" s="143"/>
      <c r="NSJ44" s="144"/>
      <c r="NSK44" s="145"/>
      <c r="NSL44" s="146"/>
      <c r="NSM44" s="147"/>
      <c r="NSN44" s="148"/>
      <c r="NSO44" s="140"/>
      <c r="NSP44" s="141"/>
      <c r="NSQ44" s="142"/>
      <c r="NSR44" s="143"/>
      <c r="NSS44" s="144"/>
      <c r="NST44" s="145"/>
      <c r="NSU44" s="146"/>
      <c r="NSV44" s="147"/>
      <c r="NSW44" s="148"/>
      <c r="NSX44" s="140"/>
      <c r="NSY44" s="141"/>
      <c r="NSZ44" s="142"/>
      <c r="NTA44" s="143"/>
      <c r="NTB44" s="144"/>
      <c r="NTC44" s="145"/>
      <c r="NTD44" s="146"/>
      <c r="NTE44" s="147"/>
      <c r="NTF44" s="148"/>
      <c r="NTG44" s="140"/>
      <c r="NTH44" s="141"/>
      <c r="NTI44" s="142"/>
      <c r="NTJ44" s="143"/>
      <c r="NTK44" s="144"/>
      <c r="NTL44" s="145"/>
      <c r="NTM44" s="146"/>
      <c r="NTN44" s="147"/>
      <c r="NTO44" s="148"/>
      <c r="NTP44" s="140"/>
      <c r="NTQ44" s="141"/>
      <c r="NTR44" s="142"/>
      <c r="NTS44" s="143"/>
      <c r="NTT44" s="144"/>
      <c r="NTU44" s="145"/>
      <c r="NTV44" s="146"/>
      <c r="NTW44" s="147"/>
      <c r="NTX44" s="148"/>
      <c r="NTY44" s="140"/>
      <c r="NTZ44" s="141"/>
      <c r="NUA44" s="142"/>
      <c r="NUB44" s="143"/>
      <c r="NUC44" s="144"/>
      <c r="NUD44" s="145"/>
      <c r="NUE44" s="146"/>
      <c r="NUF44" s="147"/>
      <c r="NUG44" s="148"/>
      <c r="NUH44" s="140"/>
      <c r="NUI44" s="141"/>
      <c r="NUJ44" s="142"/>
      <c r="NUK44" s="143"/>
      <c r="NUL44" s="144"/>
      <c r="NUM44" s="145"/>
      <c r="NUN44" s="146"/>
      <c r="NUO44" s="147"/>
      <c r="NUP44" s="148"/>
      <c r="NUQ44" s="140"/>
      <c r="NUR44" s="141"/>
      <c r="NUS44" s="142"/>
      <c r="NUT44" s="143"/>
      <c r="NUU44" s="144"/>
      <c r="NUV44" s="145"/>
      <c r="NUW44" s="146"/>
      <c r="NUX44" s="147"/>
      <c r="NUY44" s="148"/>
      <c r="NUZ44" s="140"/>
      <c r="NVA44" s="141"/>
      <c r="NVB44" s="142"/>
      <c r="NVC44" s="143"/>
      <c r="NVD44" s="144"/>
      <c r="NVE44" s="145"/>
      <c r="NVF44" s="146"/>
      <c r="NVG44" s="147"/>
      <c r="NVH44" s="148"/>
      <c r="NVI44" s="140"/>
      <c r="NVJ44" s="141"/>
      <c r="NVK44" s="142"/>
      <c r="NVL44" s="143"/>
      <c r="NVM44" s="144"/>
      <c r="NVN44" s="145"/>
      <c r="NVO44" s="146"/>
      <c r="NVP44" s="147"/>
      <c r="NVQ44" s="148"/>
      <c r="NVR44" s="140"/>
      <c r="NVS44" s="141"/>
      <c r="NVT44" s="142"/>
      <c r="NVU44" s="143"/>
      <c r="NVV44" s="144"/>
      <c r="NVW44" s="145"/>
      <c r="NVX44" s="146"/>
      <c r="NVY44" s="147"/>
      <c r="NVZ44" s="148"/>
      <c r="NWA44" s="140"/>
      <c r="NWB44" s="141"/>
      <c r="NWC44" s="142"/>
      <c r="NWD44" s="143"/>
      <c r="NWE44" s="144"/>
      <c r="NWF44" s="145"/>
      <c r="NWG44" s="146"/>
      <c r="NWH44" s="147"/>
      <c r="NWI44" s="148"/>
      <c r="NWJ44" s="140"/>
      <c r="NWK44" s="141"/>
      <c r="NWL44" s="142"/>
      <c r="NWM44" s="143"/>
      <c r="NWN44" s="144"/>
      <c r="NWO44" s="145"/>
      <c r="NWP44" s="146"/>
      <c r="NWQ44" s="147"/>
      <c r="NWR44" s="148"/>
      <c r="NWS44" s="140"/>
      <c r="NWT44" s="141"/>
      <c r="NWU44" s="142"/>
      <c r="NWV44" s="143"/>
      <c r="NWW44" s="144"/>
      <c r="NWX44" s="145"/>
      <c r="NWY44" s="146"/>
      <c r="NWZ44" s="147"/>
      <c r="NXA44" s="148"/>
      <c r="NXB44" s="140"/>
      <c r="NXC44" s="141"/>
      <c r="NXD44" s="142"/>
      <c r="NXE44" s="143"/>
      <c r="NXF44" s="144"/>
      <c r="NXG44" s="145"/>
      <c r="NXH44" s="146"/>
      <c r="NXI44" s="147"/>
      <c r="NXJ44" s="148"/>
      <c r="NXK44" s="140"/>
      <c r="NXL44" s="141"/>
      <c r="NXM44" s="142"/>
      <c r="NXN44" s="143"/>
      <c r="NXO44" s="144"/>
      <c r="NXP44" s="145"/>
      <c r="NXQ44" s="146"/>
      <c r="NXR44" s="147"/>
      <c r="NXS44" s="148"/>
      <c r="NXT44" s="140"/>
      <c r="NXU44" s="141"/>
      <c r="NXV44" s="142"/>
      <c r="NXW44" s="143"/>
      <c r="NXX44" s="144"/>
      <c r="NXY44" s="145"/>
      <c r="NXZ44" s="146"/>
      <c r="NYA44" s="147"/>
      <c r="NYB44" s="148"/>
      <c r="NYC44" s="140"/>
      <c r="NYD44" s="141"/>
      <c r="NYE44" s="142"/>
      <c r="NYF44" s="143"/>
      <c r="NYG44" s="144"/>
      <c r="NYH44" s="145"/>
      <c r="NYI44" s="146"/>
      <c r="NYJ44" s="147"/>
      <c r="NYK44" s="148"/>
      <c r="NYL44" s="140"/>
      <c r="NYM44" s="141"/>
      <c r="NYN44" s="142"/>
      <c r="NYO44" s="143"/>
      <c r="NYP44" s="144"/>
      <c r="NYQ44" s="145"/>
      <c r="NYR44" s="146"/>
      <c r="NYS44" s="147"/>
      <c r="NYT44" s="148"/>
      <c r="NYU44" s="140"/>
      <c r="NYV44" s="141"/>
      <c r="NYW44" s="142"/>
      <c r="NYX44" s="143"/>
      <c r="NYY44" s="144"/>
      <c r="NYZ44" s="145"/>
      <c r="NZA44" s="146"/>
      <c r="NZB44" s="147"/>
      <c r="NZC44" s="148"/>
      <c r="NZD44" s="140"/>
      <c r="NZE44" s="141"/>
      <c r="NZF44" s="142"/>
      <c r="NZG44" s="143"/>
      <c r="NZH44" s="144"/>
      <c r="NZI44" s="145"/>
      <c r="NZJ44" s="146"/>
      <c r="NZK44" s="147"/>
      <c r="NZL44" s="148"/>
      <c r="NZM44" s="140"/>
      <c r="NZN44" s="141"/>
      <c r="NZO44" s="142"/>
      <c r="NZP44" s="143"/>
      <c r="NZQ44" s="144"/>
      <c r="NZR44" s="145"/>
      <c r="NZS44" s="146"/>
      <c r="NZT44" s="147"/>
      <c r="NZU44" s="148"/>
      <c r="NZV44" s="140"/>
      <c r="NZW44" s="141"/>
      <c r="NZX44" s="142"/>
      <c r="NZY44" s="143"/>
      <c r="NZZ44" s="144"/>
      <c r="OAA44" s="145"/>
      <c r="OAB44" s="146"/>
      <c r="OAC44" s="147"/>
      <c r="OAD44" s="148"/>
      <c r="OAE44" s="140"/>
      <c r="OAF44" s="141"/>
      <c r="OAG44" s="142"/>
      <c r="OAH44" s="143"/>
      <c r="OAI44" s="144"/>
      <c r="OAJ44" s="145"/>
      <c r="OAK44" s="146"/>
      <c r="OAL44" s="147"/>
      <c r="OAM44" s="148"/>
      <c r="OAN44" s="140"/>
      <c r="OAO44" s="141"/>
      <c r="OAP44" s="142"/>
      <c r="OAQ44" s="143"/>
      <c r="OAR44" s="144"/>
      <c r="OAS44" s="145"/>
      <c r="OAT44" s="146"/>
      <c r="OAU44" s="147"/>
      <c r="OAV44" s="148"/>
      <c r="OAW44" s="140"/>
      <c r="OAX44" s="141"/>
      <c r="OAY44" s="142"/>
      <c r="OAZ44" s="143"/>
      <c r="OBA44" s="144"/>
      <c r="OBB44" s="145"/>
      <c r="OBC44" s="146"/>
      <c r="OBD44" s="147"/>
      <c r="OBE44" s="148"/>
      <c r="OBF44" s="140"/>
      <c r="OBG44" s="141"/>
      <c r="OBH44" s="142"/>
      <c r="OBI44" s="143"/>
      <c r="OBJ44" s="144"/>
      <c r="OBK44" s="145"/>
      <c r="OBL44" s="146"/>
      <c r="OBM44" s="147"/>
      <c r="OBN44" s="148"/>
      <c r="OBO44" s="140"/>
      <c r="OBP44" s="141"/>
      <c r="OBQ44" s="142"/>
      <c r="OBR44" s="143"/>
      <c r="OBS44" s="144"/>
      <c r="OBT44" s="145"/>
      <c r="OBU44" s="146"/>
      <c r="OBV44" s="147"/>
      <c r="OBW44" s="148"/>
      <c r="OBX44" s="140"/>
      <c r="OBY44" s="141"/>
      <c r="OBZ44" s="142"/>
      <c r="OCA44" s="143"/>
      <c r="OCB44" s="144"/>
      <c r="OCC44" s="145"/>
      <c r="OCD44" s="146"/>
      <c r="OCE44" s="147"/>
      <c r="OCF44" s="148"/>
      <c r="OCG44" s="140"/>
      <c r="OCH44" s="141"/>
      <c r="OCI44" s="142"/>
      <c r="OCJ44" s="143"/>
      <c r="OCK44" s="144"/>
      <c r="OCL44" s="145"/>
      <c r="OCM44" s="146"/>
      <c r="OCN44" s="147"/>
      <c r="OCO44" s="148"/>
      <c r="OCP44" s="140"/>
      <c r="OCQ44" s="141"/>
      <c r="OCR44" s="142"/>
      <c r="OCS44" s="143"/>
      <c r="OCT44" s="144"/>
      <c r="OCU44" s="145"/>
      <c r="OCV44" s="146"/>
      <c r="OCW44" s="147"/>
      <c r="OCX44" s="148"/>
      <c r="OCY44" s="140"/>
      <c r="OCZ44" s="141"/>
      <c r="ODA44" s="142"/>
      <c r="ODB44" s="143"/>
      <c r="ODC44" s="144"/>
      <c r="ODD44" s="145"/>
      <c r="ODE44" s="146"/>
      <c r="ODF44" s="147"/>
      <c r="ODG44" s="148"/>
      <c r="ODH44" s="140"/>
      <c r="ODI44" s="141"/>
      <c r="ODJ44" s="142"/>
      <c r="ODK44" s="143"/>
      <c r="ODL44" s="144"/>
      <c r="ODM44" s="145"/>
      <c r="ODN44" s="146"/>
      <c r="ODO44" s="147"/>
      <c r="ODP44" s="148"/>
      <c r="ODQ44" s="140"/>
      <c r="ODR44" s="141"/>
      <c r="ODS44" s="142"/>
      <c r="ODT44" s="143"/>
      <c r="ODU44" s="144"/>
      <c r="ODV44" s="145"/>
      <c r="ODW44" s="146"/>
      <c r="ODX44" s="147"/>
      <c r="ODY44" s="148"/>
      <c r="ODZ44" s="140"/>
      <c r="OEA44" s="141"/>
      <c r="OEB44" s="142"/>
      <c r="OEC44" s="143"/>
      <c r="OED44" s="144"/>
      <c r="OEE44" s="145"/>
      <c r="OEF44" s="146"/>
      <c r="OEG44" s="147"/>
      <c r="OEH44" s="148"/>
      <c r="OEI44" s="140"/>
      <c r="OEJ44" s="141"/>
      <c r="OEK44" s="142"/>
      <c r="OEL44" s="143"/>
      <c r="OEM44" s="144"/>
      <c r="OEN44" s="145"/>
      <c r="OEO44" s="146"/>
      <c r="OEP44" s="147"/>
      <c r="OEQ44" s="148"/>
      <c r="OER44" s="140"/>
      <c r="OES44" s="141"/>
      <c r="OET44" s="142"/>
      <c r="OEU44" s="143"/>
      <c r="OEV44" s="144"/>
      <c r="OEW44" s="145"/>
      <c r="OEX44" s="146"/>
      <c r="OEY44" s="147"/>
      <c r="OEZ44" s="148"/>
      <c r="OFA44" s="140"/>
      <c r="OFB44" s="141"/>
      <c r="OFC44" s="142"/>
      <c r="OFD44" s="143"/>
      <c r="OFE44" s="144"/>
      <c r="OFF44" s="145"/>
      <c r="OFG44" s="146"/>
      <c r="OFH44" s="147"/>
      <c r="OFI44" s="148"/>
      <c r="OFJ44" s="140"/>
      <c r="OFK44" s="141"/>
      <c r="OFL44" s="142"/>
      <c r="OFM44" s="143"/>
      <c r="OFN44" s="144"/>
      <c r="OFO44" s="145"/>
      <c r="OFP44" s="146"/>
      <c r="OFQ44" s="147"/>
      <c r="OFR44" s="148"/>
      <c r="OFS44" s="140"/>
      <c r="OFT44" s="141"/>
      <c r="OFU44" s="142"/>
      <c r="OFV44" s="143"/>
      <c r="OFW44" s="144"/>
      <c r="OFX44" s="145"/>
      <c r="OFY44" s="146"/>
      <c r="OFZ44" s="147"/>
      <c r="OGA44" s="148"/>
      <c r="OGB44" s="140"/>
      <c r="OGC44" s="141"/>
      <c r="OGD44" s="142"/>
      <c r="OGE44" s="143"/>
      <c r="OGF44" s="144"/>
      <c r="OGG44" s="145"/>
      <c r="OGH44" s="146"/>
      <c r="OGI44" s="147"/>
      <c r="OGJ44" s="148"/>
      <c r="OGK44" s="140"/>
      <c r="OGL44" s="141"/>
      <c r="OGM44" s="142"/>
      <c r="OGN44" s="143"/>
      <c r="OGO44" s="144"/>
      <c r="OGP44" s="145"/>
      <c r="OGQ44" s="146"/>
      <c r="OGR44" s="147"/>
      <c r="OGS44" s="148"/>
      <c r="OGT44" s="140"/>
      <c r="OGU44" s="141"/>
      <c r="OGV44" s="142"/>
      <c r="OGW44" s="143"/>
      <c r="OGX44" s="144"/>
      <c r="OGY44" s="145"/>
      <c r="OGZ44" s="146"/>
      <c r="OHA44" s="147"/>
      <c r="OHB44" s="148"/>
      <c r="OHC44" s="140"/>
      <c r="OHD44" s="141"/>
      <c r="OHE44" s="142"/>
      <c r="OHF44" s="143"/>
      <c r="OHG44" s="144"/>
      <c r="OHH44" s="145"/>
      <c r="OHI44" s="146"/>
      <c r="OHJ44" s="147"/>
      <c r="OHK44" s="148"/>
      <c r="OHL44" s="140"/>
      <c r="OHM44" s="141"/>
      <c r="OHN44" s="142"/>
      <c r="OHO44" s="143"/>
      <c r="OHP44" s="144"/>
      <c r="OHQ44" s="145"/>
      <c r="OHR44" s="146"/>
      <c r="OHS44" s="147"/>
      <c r="OHT44" s="148"/>
      <c r="OHU44" s="140"/>
      <c r="OHV44" s="141"/>
      <c r="OHW44" s="142"/>
      <c r="OHX44" s="143"/>
      <c r="OHY44" s="144"/>
      <c r="OHZ44" s="145"/>
      <c r="OIA44" s="146"/>
      <c r="OIB44" s="147"/>
      <c r="OIC44" s="148"/>
      <c r="OID44" s="140"/>
      <c r="OIE44" s="141"/>
      <c r="OIF44" s="142"/>
      <c r="OIG44" s="143"/>
      <c r="OIH44" s="144"/>
      <c r="OII44" s="145"/>
      <c r="OIJ44" s="146"/>
      <c r="OIK44" s="147"/>
      <c r="OIL44" s="148"/>
      <c r="OIM44" s="140"/>
      <c r="OIN44" s="141"/>
      <c r="OIO44" s="142"/>
      <c r="OIP44" s="143"/>
      <c r="OIQ44" s="144"/>
      <c r="OIR44" s="145"/>
      <c r="OIS44" s="146"/>
      <c r="OIT44" s="147"/>
      <c r="OIU44" s="148"/>
      <c r="OIV44" s="140"/>
      <c r="OIW44" s="141"/>
      <c r="OIX44" s="142"/>
      <c r="OIY44" s="143"/>
      <c r="OIZ44" s="144"/>
      <c r="OJA44" s="145"/>
      <c r="OJB44" s="146"/>
      <c r="OJC44" s="147"/>
      <c r="OJD44" s="148"/>
      <c r="OJE44" s="140"/>
      <c r="OJF44" s="141"/>
      <c r="OJG44" s="142"/>
      <c r="OJH44" s="143"/>
      <c r="OJI44" s="144"/>
      <c r="OJJ44" s="145"/>
      <c r="OJK44" s="146"/>
      <c r="OJL44" s="147"/>
      <c r="OJM44" s="148"/>
      <c r="OJN44" s="140"/>
      <c r="OJO44" s="141"/>
      <c r="OJP44" s="142"/>
      <c r="OJQ44" s="143"/>
      <c r="OJR44" s="144"/>
      <c r="OJS44" s="145"/>
      <c r="OJT44" s="146"/>
      <c r="OJU44" s="147"/>
      <c r="OJV44" s="148"/>
      <c r="OJW44" s="140"/>
      <c r="OJX44" s="141"/>
      <c r="OJY44" s="142"/>
      <c r="OJZ44" s="143"/>
      <c r="OKA44" s="144"/>
      <c r="OKB44" s="145"/>
      <c r="OKC44" s="146"/>
      <c r="OKD44" s="147"/>
      <c r="OKE44" s="148"/>
      <c r="OKF44" s="140"/>
      <c r="OKG44" s="141"/>
      <c r="OKH44" s="142"/>
      <c r="OKI44" s="143"/>
      <c r="OKJ44" s="144"/>
      <c r="OKK44" s="145"/>
      <c r="OKL44" s="146"/>
      <c r="OKM44" s="147"/>
      <c r="OKN44" s="148"/>
      <c r="OKO44" s="140"/>
      <c r="OKP44" s="141"/>
      <c r="OKQ44" s="142"/>
      <c r="OKR44" s="143"/>
      <c r="OKS44" s="144"/>
      <c r="OKT44" s="145"/>
      <c r="OKU44" s="146"/>
      <c r="OKV44" s="147"/>
      <c r="OKW44" s="148"/>
      <c r="OKX44" s="140"/>
      <c r="OKY44" s="141"/>
      <c r="OKZ44" s="142"/>
      <c r="OLA44" s="143"/>
      <c r="OLB44" s="144"/>
      <c r="OLC44" s="145"/>
      <c r="OLD44" s="146"/>
      <c r="OLE44" s="147"/>
      <c r="OLF44" s="148"/>
      <c r="OLG44" s="140"/>
      <c r="OLH44" s="141"/>
      <c r="OLI44" s="142"/>
      <c r="OLJ44" s="143"/>
      <c r="OLK44" s="144"/>
      <c r="OLL44" s="145"/>
      <c r="OLM44" s="146"/>
      <c r="OLN44" s="147"/>
      <c r="OLO44" s="148"/>
      <c r="OLP44" s="140"/>
      <c r="OLQ44" s="141"/>
      <c r="OLR44" s="142"/>
      <c r="OLS44" s="143"/>
      <c r="OLT44" s="144"/>
      <c r="OLU44" s="145"/>
      <c r="OLV44" s="146"/>
      <c r="OLW44" s="147"/>
      <c r="OLX44" s="148"/>
      <c r="OLY44" s="140"/>
      <c r="OLZ44" s="141"/>
      <c r="OMA44" s="142"/>
      <c r="OMB44" s="143"/>
      <c r="OMC44" s="144"/>
      <c r="OMD44" s="145"/>
      <c r="OME44" s="146"/>
      <c r="OMF44" s="147"/>
      <c r="OMG44" s="148"/>
      <c r="OMH44" s="140"/>
      <c r="OMI44" s="141"/>
      <c r="OMJ44" s="142"/>
      <c r="OMK44" s="143"/>
      <c r="OML44" s="144"/>
      <c r="OMM44" s="145"/>
      <c r="OMN44" s="146"/>
      <c r="OMO44" s="147"/>
      <c r="OMP44" s="148"/>
      <c r="OMQ44" s="140"/>
      <c r="OMR44" s="141"/>
      <c r="OMS44" s="142"/>
      <c r="OMT44" s="143"/>
      <c r="OMU44" s="144"/>
      <c r="OMV44" s="145"/>
      <c r="OMW44" s="146"/>
      <c r="OMX44" s="147"/>
      <c r="OMY44" s="148"/>
      <c r="OMZ44" s="140"/>
      <c r="ONA44" s="141"/>
      <c r="ONB44" s="142"/>
      <c r="ONC44" s="143"/>
      <c r="OND44" s="144"/>
      <c r="ONE44" s="145"/>
      <c r="ONF44" s="146"/>
      <c r="ONG44" s="147"/>
      <c r="ONH44" s="148"/>
      <c r="ONI44" s="140"/>
      <c r="ONJ44" s="141"/>
      <c r="ONK44" s="142"/>
      <c r="ONL44" s="143"/>
      <c r="ONM44" s="144"/>
      <c r="ONN44" s="145"/>
      <c r="ONO44" s="146"/>
      <c r="ONP44" s="147"/>
      <c r="ONQ44" s="148"/>
      <c r="ONR44" s="140"/>
      <c r="ONS44" s="141"/>
      <c r="ONT44" s="142"/>
      <c r="ONU44" s="143"/>
      <c r="ONV44" s="144"/>
      <c r="ONW44" s="145"/>
      <c r="ONX44" s="146"/>
      <c r="ONY44" s="147"/>
      <c r="ONZ44" s="148"/>
      <c r="OOA44" s="140"/>
      <c r="OOB44" s="141"/>
      <c r="OOC44" s="142"/>
      <c r="OOD44" s="143"/>
      <c r="OOE44" s="144"/>
      <c r="OOF44" s="145"/>
      <c r="OOG44" s="146"/>
      <c r="OOH44" s="147"/>
      <c r="OOI44" s="148"/>
      <c r="OOJ44" s="140"/>
      <c r="OOK44" s="141"/>
      <c r="OOL44" s="142"/>
      <c r="OOM44" s="143"/>
      <c r="OON44" s="144"/>
      <c r="OOO44" s="145"/>
      <c r="OOP44" s="146"/>
      <c r="OOQ44" s="147"/>
      <c r="OOR44" s="148"/>
      <c r="OOS44" s="140"/>
      <c r="OOT44" s="141"/>
      <c r="OOU44" s="142"/>
      <c r="OOV44" s="143"/>
      <c r="OOW44" s="144"/>
      <c r="OOX44" s="145"/>
      <c r="OOY44" s="146"/>
      <c r="OOZ44" s="147"/>
      <c r="OPA44" s="148"/>
      <c r="OPB44" s="140"/>
      <c r="OPC44" s="141"/>
      <c r="OPD44" s="142"/>
      <c r="OPE44" s="143"/>
      <c r="OPF44" s="144"/>
      <c r="OPG44" s="145"/>
      <c r="OPH44" s="146"/>
      <c r="OPI44" s="147"/>
      <c r="OPJ44" s="148"/>
      <c r="OPK44" s="140"/>
      <c r="OPL44" s="141"/>
      <c r="OPM44" s="142"/>
      <c r="OPN44" s="143"/>
      <c r="OPO44" s="144"/>
      <c r="OPP44" s="145"/>
      <c r="OPQ44" s="146"/>
      <c r="OPR44" s="147"/>
      <c r="OPS44" s="148"/>
      <c r="OPT44" s="140"/>
      <c r="OPU44" s="141"/>
      <c r="OPV44" s="142"/>
      <c r="OPW44" s="143"/>
      <c r="OPX44" s="144"/>
      <c r="OPY44" s="145"/>
      <c r="OPZ44" s="146"/>
      <c r="OQA44" s="147"/>
      <c r="OQB44" s="148"/>
      <c r="OQC44" s="140"/>
      <c r="OQD44" s="141"/>
      <c r="OQE44" s="142"/>
      <c r="OQF44" s="143"/>
      <c r="OQG44" s="144"/>
      <c r="OQH44" s="145"/>
      <c r="OQI44" s="146"/>
      <c r="OQJ44" s="147"/>
      <c r="OQK44" s="148"/>
      <c r="OQL44" s="140"/>
      <c r="OQM44" s="141"/>
      <c r="OQN44" s="142"/>
      <c r="OQO44" s="143"/>
      <c r="OQP44" s="144"/>
      <c r="OQQ44" s="145"/>
      <c r="OQR44" s="146"/>
      <c r="OQS44" s="147"/>
      <c r="OQT44" s="148"/>
      <c r="OQU44" s="140"/>
      <c r="OQV44" s="141"/>
      <c r="OQW44" s="142"/>
      <c r="OQX44" s="143"/>
      <c r="OQY44" s="144"/>
      <c r="OQZ44" s="145"/>
      <c r="ORA44" s="146"/>
      <c r="ORB44" s="147"/>
      <c r="ORC44" s="148"/>
      <c r="ORD44" s="140"/>
      <c r="ORE44" s="141"/>
      <c r="ORF44" s="142"/>
      <c r="ORG44" s="143"/>
      <c r="ORH44" s="144"/>
      <c r="ORI44" s="145"/>
      <c r="ORJ44" s="146"/>
      <c r="ORK44" s="147"/>
      <c r="ORL44" s="148"/>
      <c r="ORM44" s="140"/>
      <c r="ORN44" s="141"/>
      <c r="ORO44" s="142"/>
      <c r="ORP44" s="143"/>
      <c r="ORQ44" s="144"/>
      <c r="ORR44" s="145"/>
      <c r="ORS44" s="146"/>
      <c r="ORT44" s="147"/>
      <c r="ORU44" s="148"/>
      <c r="ORV44" s="140"/>
      <c r="ORW44" s="141"/>
      <c r="ORX44" s="142"/>
      <c r="ORY44" s="143"/>
      <c r="ORZ44" s="144"/>
      <c r="OSA44" s="145"/>
      <c r="OSB44" s="146"/>
      <c r="OSC44" s="147"/>
      <c r="OSD44" s="148"/>
      <c r="OSE44" s="140"/>
      <c r="OSF44" s="141"/>
      <c r="OSG44" s="142"/>
      <c r="OSH44" s="143"/>
      <c r="OSI44" s="144"/>
      <c r="OSJ44" s="145"/>
      <c r="OSK44" s="146"/>
      <c r="OSL44" s="147"/>
      <c r="OSM44" s="148"/>
      <c r="OSN44" s="140"/>
      <c r="OSO44" s="141"/>
      <c r="OSP44" s="142"/>
      <c r="OSQ44" s="143"/>
      <c r="OSR44" s="144"/>
      <c r="OSS44" s="145"/>
      <c r="OST44" s="146"/>
      <c r="OSU44" s="147"/>
      <c r="OSV44" s="148"/>
      <c r="OSW44" s="140"/>
      <c r="OSX44" s="141"/>
      <c r="OSY44" s="142"/>
      <c r="OSZ44" s="143"/>
      <c r="OTA44" s="144"/>
      <c r="OTB44" s="145"/>
      <c r="OTC44" s="146"/>
      <c r="OTD44" s="147"/>
      <c r="OTE44" s="148"/>
      <c r="OTF44" s="140"/>
      <c r="OTG44" s="141"/>
      <c r="OTH44" s="142"/>
      <c r="OTI44" s="143"/>
      <c r="OTJ44" s="144"/>
      <c r="OTK44" s="145"/>
      <c r="OTL44" s="146"/>
      <c r="OTM44" s="147"/>
      <c r="OTN44" s="148"/>
      <c r="OTO44" s="140"/>
      <c r="OTP44" s="141"/>
      <c r="OTQ44" s="142"/>
      <c r="OTR44" s="143"/>
      <c r="OTS44" s="144"/>
      <c r="OTT44" s="145"/>
      <c r="OTU44" s="146"/>
      <c r="OTV44" s="147"/>
      <c r="OTW44" s="148"/>
      <c r="OTX44" s="140"/>
      <c r="OTY44" s="141"/>
      <c r="OTZ44" s="142"/>
      <c r="OUA44" s="143"/>
      <c r="OUB44" s="144"/>
      <c r="OUC44" s="145"/>
      <c r="OUD44" s="146"/>
      <c r="OUE44" s="147"/>
      <c r="OUF44" s="148"/>
      <c r="OUG44" s="140"/>
      <c r="OUH44" s="141"/>
      <c r="OUI44" s="142"/>
      <c r="OUJ44" s="143"/>
      <c r="OUK44" s="144"/>
      <c r="OUL44" s="145"/>
      <c r="OUM44" s="146"/>
      <c r="OUN44" s="147"/>
      <c r="OUO44" s="148"/>
      <c r="OUP44" s="140"/>
      <c r="OUQ44" s="141"/>
      <c r="OUR44" s="142"/>
      <c r="OUS44" s="143"/>
      <c r="OUT44" s="144"/>
      <c r="OUU44" s="145"/>
      <c r="OUV44" s="146"/>
      <c r="OUW44" s="147"/>
      <c r="OUX44" s="148"/>
      <c r="OUY44" s="140"/>
      <c r="OUZ44" s="141"/>
      <c r="OVA44" s="142"/>
      <c r="OVB44" s="143"/>
      <c r="OVC44" s="144"/>
      <c r="OVD44" s="145"/>
      <c r="OVE44" s="146"/>
      <c r="OVF44" s="147"/>
      <c r="OVG44" s="148"/>
      <c r="OVH44" s="140"/>
      <c r="OVI44" s="141"/>
      <c r="OVJ44" s="142"/>
      <c r="OVK44" s="143"/>
      <c r="OVL44" s="144"/>
      <c r="OVM44" s="145"/>
      <c r="OVN44" s="146"/>
      <c r="OVO44" s="147"/>
      <c r="OVP44" s="148"/>
      <c r="OVQ44" s="140"/>
      <c r="OVR44" s="141"/>
      <c r="OVS44" s="142"/>
      <c r="OVT44" s="143"/>
      <c r="OVU44" s="144"/>
      <c r="OVV44" s="145"/>
      <c r="OVW44" s="146"/>
      <c r="OVX44" s="147"/>
      <c r="OVY44" s="148"/>
      <c r="OVZ44" s="140"/>
      <c r="OWA44" s="141"/>
      <c r="OWB44" s="142"/>
      <c r="OWC44" s="143"/>
      <c r="OWD44" s="144"/>
      <c r="OWE44" s="145"/>
      <c r="OWF44" s="146"/>
      <c r="OWG44" s="147"/>
      <c r="OWH44" s="148"/>
      <c r="OWI44" s="140"/>
      <c r="OWJ44" s="141"/>
      <c r="OWK44" s="142"/>
      <c r="OWL44" s="143"/>
      <c r="OWM44" s="144"/>
      <c r="OWN44" s="145"/>
      <c r="OWO44" s="146"/>
      <c r="OWP44" s="147"/>
      <c r="OWQ44" s="148"/>
      <c r="OWR44" s="140"/>
      <c r="OWS44" s="141"/>
      <c r="OWT44" s="142"/>
      <c r="OWU44" s="143"/>
      <c r="OWV44" s="144"/>
      <c r="OWW44" s="145"/>
      <c r="OWX44" s="146"/>
      <c r="OWY44" s="147"/>
      <c r="OWZ44" s="148"/>
      <c r="OXA44" s="140"/>
      <c r="OXB44" s="141"/>
      <c r="OXC44" s="142"/>
      <c r="OXD44" s="143"/>
      <c r="OXE44" s="144"/>
      <c r="OXF44" s="145"/>
      <c r="OXG44" s="146"/>
      <c r="OXH44" s="147"/>
      <c r="OXI44" s="148"/>
      <c r="OXJ44" s="140"/>
      <c r="OXK44" s="141"/>
      <c r="OXL44" s="142"/>
      <c r="OXM44" s="143"/>
      <c r="OXN44" s="144"/>
      <c r="OXO44" s="145"/>
      <c r="OXP44" s="146"/>
      <c r="OXQ44" s="147"/>
      <c r="OXR44" s="148"/>
      <c r="OXS44" s="140"/>
      <c r="OXT44" s="141"/>
      <c r="OXU44" s="142"/>
      <c r="OXV44" s="143"/>
      <c r="OXW44" s="144"/>
      <c r="OXX44" s="145"/>
      <c r="OXY44" s="146"/>
      <c r="OXZ44" s="147"/>
      <c r="OYA44" s="148"/>
      <c r="OYB44" s="140"/>
      <c r="OYC44" s="141"/>
      <c r="OYD44" s="142"/>
      <c r="OYE44" s="143"/>
      <c r="OYF44" s="144"/>
      <c r="OYG44" s="145"/>
      <c r="OYH44" s="146"/>
      <c r="OYI44" s="147"/>
      <c r="OYJ44" s="148"/>
      <c r="OYK44" s="140"/>
      <c r="OYL44" s="141"/>
      <c r="OYM44" s="142"/>
      <c r="OYN44" s="143"/>
      <c r="OYO44" s="144"/>
      <c r="OYP44" s="145"/>
      <c r="OYQ44" s="146"/>
      <c r="OYR44" s="147"/>
      <c r="OYS44" s="148"/>
      <c r="OYT44" s="140"/>
      <c r="OYU44" s="141"/>
      <c r="OYV44" s="142"/>
      <c r="OYW44" s="143"/>
      <c r="OYX44" s="144"/>
      <c r="OYY44" s="145"/>
      <c r="OYZ44" s="146"/>
      <c r="OZA44" s="147"/>
      <c r="OZB44" s="148"/>
      <c r="OZC44" s="140"/>
      <c r="OZD44" s="141"/>
      <c r="OZE44" s="142"/>
      <c r="OZF44" s="143"/>
      <c r="OZG44" s="144"/>
      <c r="OZH44" s="145"/>
      <c r="OZI44" s="146"/>
      <c r="OZJ44" s="147"/>
      <c r="OZK44" s="148"/>
      <c r="OZL44" s="140"/>
      <c r="OZM44" s="141"/>
      <c r="OZN44" s="142"/>
      <c r="OZO44" s="143"/>
      <c r="OZP44" s="144"/>
      <c r="OZQ44" s="145"/>
      <c r="OZR44" s="146"/>
      <c r="OZS44" s="147"/>
      <c r="OZT44" s="148"/>
      <c r="OZU44" s="140"/>
      <c r="OZV44" s="141"/>
      <c r="OZW44" s="142"/>
      <c r="OZX44" s="143"/>
      <c r="OZY44" s="144"/>
      <c r="OZZ44" s="145"/>
      <c r="PAA44" s="146"/>
      <c r="PAB44" s="147"/>
      <c r="PAC44" s="148"/>
      <c r="PAD44" s="140"/>
      <c r="PAE44" s="141"/>
      <c r="PAF44" s="142"/>
      <c r="PAG44" s="143"/>
      <c r="PAH44" s="144"/>
      <c r="PAI44" s="145"/>
      <c r="PAJ44" s="146"/>
      <c r="PAK44" s="147"/>
      <c r="PAL44" s="148"/>
      <c r="PAM44" s="140"/>
      <c r="PAN44" s="141"/>
      <c r="PAO44" s="142"/>
      <c r="PAP44" s="143"/>
      <c r="PAQ44" s="144"/>
      <c r="PAR44" s="145"/>
      <c r="PAS44" s="146"/>
      <c r="PAT44" s="147"/>
      <c r="PAU44" s="148"/>
      <c r="PAV44" s="140"/>
      <c r="PAW44" s="141"/>
      <c r="PAX44" s="142"/>
      <c r="PAY44" s="143"/>
      <c r="PAZ44" s="144"/>
      <c r="PBA44" s="145"/>
      <c r="PBB44" s="146"/>
      <c r="PBC44" s="147"/>
      <c r="PBD44" s="148"/>
      <c r="PBE44" s="140"/>
      <c r="PBF44" s="141"/>
      <c r="PBG44" s="142"/>
      <c r="PBH44" s="143"/>
      <c r="PBI44" s="144"/>
      <c r="PBJ44" s="145"/>
      <c r="PBK44" s="146"/>
      <c r="PBL44" s="147"/>
      <c r="PBM44" s="148"/>
      <c r="PBN44" s="140"/>
      <c r="PBO44" s="141"/>
      <c r="PBP44" s="142"/>
      <c r="PBQ44" s="143"/>
      <c r="PBR44" s="144"/>
      <c r="PBS44" s="145"/>
      <c r="PBT44" s="146"/>
      <c r="PBU44" s="147"/>
      <c r="PBV44" s="148"/>
      <c r="PBW44" s="140"/>
      <c r="PBX44" s="141"/>
      <c r="PBY44" s="142"/>
      <c r="PBZ44" s="143"/>
      <c r="PCA44" s="144"/>
      <c r="PCB44" s="145"/>
      <c r="PCC44" s="146"/>
      <c r="PCD44" s="147"/>
      <c r="PCE44" s="148"/>
      <c r="PCF44" s="140"/>
      <c r="PCG44" s="141"/>
      <c r="PCH44" s="142"/>
      <c r="PCI44" s="143"/>
      <c r="PCJ44" s="144"/>
      <c r="PCK44" s="145"/>
      <c r="PCL44" s="146"/>
      <c r="PCM44" s="147"/>
      <c r="PCN44" s="148"/>
      <c r="PCO44" s="140"/>
      <c r="PCP44" s="141"/>
      <c r="PCQ44" s="142"/>
      <c r="PCR44" s="143"/>
      <c r="PCS44" s="144"/>
      <c r="PCT44" s="145"/>
      <c r="PCU44" s="146"/>
      <c r="PCV44" s="147"/>
      <c r="PCW44" s="148"/>
      <c r="PCX44" s="140"/>
      <c r="PCY44" s="141"/>
      <c r="PCZ44" s="142"/>
      <c r="PDA44" s="143"/>
      <c r="PDB44" s="144"/>
      <c r="PDC44" s="145"/>
      <c r="PDD44" s="146"/>
      <c r="PDE44" s="147"/>
      <c r="PDF44" s="148"/>
      <c r="PDG44" s="140"/>
      <c r="PDH44" s="141"/>
      <c r="PDI44" s="142"/>
      <c r="PDJ44" s="143"/>
      <c r="PDK44" s="144"/>
      <c r="PDL44" s="145"/>
      <c r="PDM44" s="146"/>
      <c r="PDN44" s="147"/>
      <c r="PDO44" s="148"/>
      <c r="PDP44" s="140"/>
      <c r="PDQ44" s="141"/>
      <c r="PDR44" s="142"/>
      <c r="PDS44" s="143"/>
      <c r="PDT44" s="144"/>
      <c r="PDU44" s="145"/>
      <c r="PDV44" s="146"/>
      <c r="PDW44" s="147"/>
      <c r="PDX44" s="148"/>
      <c r="PDY44" s="140"/>
      <c r="PDZ44" s="141"/>
      <c r="PEA44" s="142"/>
      <c r="PEB44" s="143"/>
      <c r="PEC44" s="144"/>
      <c r="PED44" s="145"/>
      <c r="PEE44" s="146"/>
      <c r="PEF44" s="147"/>
      <c r="PEG44" s="148"/>
      <c r="PEH44" s="140"/>
      <c r="PEI44" s="141"/>
      <c r="PEJ44" s="142"/>
      <c r="PEK44" s="143"/>
      <c r="PEL44" s="144"/>
      <c r="PEM44" s="145"/>
      <c r="PEN44" s="146"/>
      <c r="PEO44" s="147"/>
      <c r="PEP44" s="148"/>
      <c r="PEQ44" s="140"/>
      <c r="PER44" s="141"/>
      <c r="PES44" s="142"/>
      <c r="PET44" s="143"/>
      <c r="PEU44" s="144"/>
      <c r="PEV44" s="145"/>
      <c r="PEW44" s="146"/>
      <c r="PEX44" s="147"/>
      <c r="PEY44" s="148"/>
      <c r="PEZ44" s="140"/>
      <c r="PFA44" s="141"/>
      <c r="PFB44" s="142"/>
      <c r="PFC44" s="143"/>
      <c r="PFD44" s="144"/>
      <c r="PFE44" s="145"/>
      <c r="PFF44" s="146"/>
      <c r="PFG44" s="147"/>
      <c r="PFH44" s="148"/>
      <c r="PFI44" s="140"/>
      <c r="PFJ44" s="141"/>
      <c r="PFK44" s="142"/>
      <c r="PFL44" s="143"/>
      <c r="PFM44" s="144"/>
      <c r="PFN44" s="145"/>
      <c r="PFO44" s="146"/>
      <c r="PFP44" s="147"/>
      <c r="PFQ44" s="148"/>
      <c r="PFR44" s="140"/>
      <c r="PFS44" s="141"/>
      <c r="PFT44" s="142"/>
      <c r="PFU44" s="143"/>
      <c r="PFV44" s="144"/>
      <c r="PFW44" s="145"/>
      <c r="PFX44" s="146"/>
      <c r="PFY44" s="147"/>
      <c r="PFZ44" s="148"/>
      <c r="PGA44" s="140"/>
      <c r="PGB44" s="141"/>
      <c r="PGC44" s="142"/>
      <c r="PGD44" s="143"/>
      <c r="PGE44" s="144"/>
      <c r="PGF44" s="145"/>
      <c r="PGG44" s="146"/>
      <c r="PGH44" s="147"/>
      <c r="PGI44" s="148"/>
      <c r="PGJ44" s="140"/>
      <c r="PGK44" s="141"/>
      <c r="PGL44" s="142"/>
      <c r="PGM44" s="143"/>
      <c r="PGN44" s="144"/>
      <c r="PGO44" s="145"/>
      <c r="PGP44" s="146"/>
      <c r="PGQ44" s="147"/>
      <c r="PGR44" s="148"/>
      <c r="PGS44" s="140"/>
      <c r="PGT44" s="141"/>
      <c r="PGU44" s="142"/>
      <c r="PGV44" s="143"/>
      <c r="PGW44" s="144"/>
      <c r="PGX44" s="145"/>
      <c r="PGY44" s="146"/>
      <c r="PGZ44" s="147"/>
      <c r="PHA44" s="148"/>
      <c r="PHB44" s="140"/>
      <c r="PHC44" s="141"/>
      <c r="PHD44" s="142"/>
      <c r="PHE44" s="143"/>
      <c r="PHF44" s="144"/>
      <c r="PHG44" s="145"/>
      <c r="PHH44" s="146"/>
      <c r="PHI44" s="147"/>
      <c r="PHJ44" s="148"/>
      <c r="PHK44" s="140"/>
      <c r="PHL44" s="141"/>
      <c r="PHM44" s="142"/>
      <c r="PHN44" s="143"/>
      <c r="PHO44" s="144"/>
      <c r="PHP44" s="145"/>
      <c r="PHQ44" s="146"/>
      <c r="PHR44" s="147"/>
      <c r="PHS44" s="148"/>
      <c r="PHT44" s="140"/>
      <c r="PHU44" s="141"/>
      <c r="PHV44" s="142"/>
      <c r="PHW44" s="143"/>
      <c r="PHX44" s="144"/>
      <c r="PHY44" s="145"/>
      <c r="PHZ44" s="146"/>
      <c r="PIA44" s="147"/>
      <c r="PIB44" s="148"/>
      <c r="PIC44" s="140"/>
      <c r="PID44" s="141"/>
      <c r="PIE44" s="142"/>
      <c r="PIF44" s="143"/>
      <c r="PIG44" s="144"/>
      <c r="PIH44" s="145"/>
      <c r="PII44" s="146"/>
      <c r="PIJ44" s="147"/>
      <c r="PIK44" s="148"/>
      <c r="PIL44" s="140"/>
      <c r="PIM44" s="141"/>
      <c r="PIN44" s="142"/>
      <c r="PIO44" s="143"/>
      <c r="PIP44" s="144"/>
      <c r="PIQ44" s="145"/>
      <c r="PIR44" s="146"/>
      <c r="PIS44" s="147"/>
      <c r="PIT44" s="148"/>
      <c r="PIU44" s="140"/>
      <c r="PIV44" s="141"/>
      <c r="PIW44" s="142"/>
      <c r="PIX44" s="143"/>
      <c r="PIY44" s="144"/>
      <c r="PIZ44" s="145"/>
      <c r="PJA44" s="146"/>
      <c r="PJB44" s="147"/>
      <c r="PJC44" s="148"/>
      <c r="PJD44" s="140"/>
      <c r="PJE44" s="141"/>
      <c r="PJF44" s="142"/>
      <c r="PJG44" s="143"/>
      <c r="PJH44" s="144"/>
      <c r="PJI44" s="145"/>
      <c r="PJJ44" s="146"/>
      <c r="PJK44" s="147"/>
      <c r="PJL44" s="148"/>
      <c r="PJM44" s="140"/>
      <c r="PJN44" s="141"/>
      <c r="PJO44" s="142"/>
      <c r="PJP44" s="143"/>
      <c r="PJQ44" s="144"/>
      <c r="PJR44" s="145"/>
      <c r="PJS44" s="146"/>
      <c r="PJT44" s="147"/>
      <c r="PJU44" s="148"/>
      <c r="PJV44" s="140"/>
      <c r="PJW44" s="141"/>
      <c r="PJX44" s="142"/>
      <c r="PJY44" s="143"/>
      <c r="PJZ44" s="144"/>
      <c r="PKA44" s="145"/>
      <c r="PKB44" s="146"/>
      <c r="PKC44" s="147"/>
      <c r="PKD44" s="148"/>
      <c r="PKE44" s="140"/>
      <c r="PKF44" s="141"/>
      <c r="PKG44" s="142"/>
      <c r="PKH44" s="143"/>
      <c r="PKI44" s="144"/>
      <c r="PKJ44" s="145"/>
      <c r="PKK44" s="146"/>
      <c r="PKL44" s="147"/>
      <c r="PKM44" s="148"/>
      <c r="PKN44" s="140"/>
      <c r="PKO44" s="141"/>
      <c r="PKP44" s="142"/>
      <c r="PKQ44" s="143"/>
      <c r="PKR44" s="144"/>
      <c r="PKS44" s="145"/>
      <c r="PKT44" s="146"/>
      <c r="PKU44" s="147"/>
      <c r="PKV44" s="148"/>
      <c r="PKW44" s="140"/>
      <c r="PKX44" s="141"/>
      <c r="PKY44" s="142"/>
      <c r="PKZ44" s="143"/>
      <c r="PLA44" s="144"/>
      <c r="PLB44" s="145"/>
      <c r="PLC44" s="146"/>
      <c r="PLD44" s="147"/>
      <c r="PLE44" s="148"/>
      <c r="PLF44" s="140"/>
      <c r="PLG44" s="141"/>
      <c r="PLH44" s="142"/>
      <c r="PLI44" s="143"/>
      <c r="PLJ44" s="144"/>
      <c r="PLK44" s="145"/>
      <c r="PLL44" s="146"/>
      <c r="PLM44" s="147"/>
      <c r="PLN44" s="148"/>
      <c r="PLO44" s="140"/>
      <c r="PLP44" s="141"/>
      <c r="PLQ44" s="142"/>
      <c r="PLR44" s="143"/>
      <c r="PLS44" s="144"/>
      <c r="PLT44" s="145"/>
      <c r="PLU44" s="146"/>
      <c r="PLV44" s="147"/>
      <c r="PLW44" s="148"/>
      <c r="PLX44" s="140"/>
      <c r="PLY44" s="141"/>
      <c r="PLZ44" s="142"/>
      <c r="PMA44" s="143"/>
      <c r="PMB44" s="144"/>
      <c r="PMC44" s="145"/>
      <c r="PMD44" s="146"/>
      <c r="PME44" s="147"/>
      <c r="PMF44" s="148"/>
      <c r="PMG44" s="140"/>
      <c r="PMH44" s="141"/>
      <c r="PMI44" s="142"/>
      <c r="PMJ44" s="143"/>
      <c r="PMK44" s="144"/>
      <c r="PML44" s="145"/>
      <c r="PMM44" s="146"/>
      <c r="PMN44" s="147"/>
      <c r="PMO44" s="148"/>
      <c r="PMP44" s="140"/>
      <c r="PMQ44" s="141"/>
      <c r="PMR44" s="142"/>
      <c r="PMS44" s="143"/>
      <c r="PMT44" s="144"/>
      <c r="PMU44" s="145"/>
      <c r="PMV44" s="146"/>
      <c r="PMW44" s="147"/>
      <c r="PMX44" s="148"/>
      <c r="PMY44" s="140"/>
      <c r="PMZ44" s="141"/>
      <c r="PNA44" s="142"/>
      <c r="PNB44" s="143"/>
      <c r="PNC44" s="144"/>
      <c r="PND44" s="145"/>
      <c r="PNE44" s="146"/>
      <c r="PNF44" s="147"/>
      <c r="PNG44" s="148"/>
      <c r="PNH44" s="140"/>
      <c r="PNI44" s="141"/>
      <c r="PNJ44" s="142"/>
      <c r="PNK44" s="143"/>
      <c r="PNL44" s="144"/>
      <c r="PNM44" s="145"/>
      <c r="PNN44" s="146"/>
      <c r="PNO44" s="147"/>
      <c r="PNP44" s="148"/>
      <c r="PNQ44" s="140"/>
      <c r="PNR44" s="141"/>
      <c r="PNS44" s="142"/>
      <c r="PNT44" s="143"/>
      <c r="PNU44" s="144"/>
      <c r="PNV44" s="145"/>
      <c r="PNW44" s="146"/>
      <c r="PNX44" s="147"/>
      <c r="PNY44" s="148"/>
      <c r="PNZ44" s="140"/>
      <c r="POA44" s="141"/>
      <c r="POB44" s="142"/>
      <c r="POC44" s="143"/>
      <c r="POD44" s="144"/>
      <c r="POE44" s="145"/>
      <c r="POF44" s="146"/>
      <c r="POG44" s="147"/>
      <c r="POH44" s="148"/>
      <c r="POI44" s="140"/>
      <c r="POJ44" s="141"/>
      <c r="POK44" s="142"/>
      <c r="POL44" s="143"/>
      <c r="POM44" s="144"/>
      <c r="PON44" s="145"/>
      <c r="POO44" s="146"/>
      <c r="POP44" s="147"/>
      <c r="POQ44" s="148"/>
      <c r="POR44" s="140"/>
      <c r="POS44" s="141"/>
      <c r="POT44" s="142"/>
      <c r="POU44" s="143"/>
      <c r="POV44" s="144"/>
      <c r="POW44" s="145"/>
      <c r="POX44" s="146"/>
      <c r="POY44" s="147"/>
      <c r="POZ44" s="148"/>
      <c r="PPA44" s="140"/>
      <c r="PPB44" s="141"/>
      <c r="PPC44" s="142"/>
      <c r="PPD44" s="143"/>
      <c r="PPE44" s="144"/>
      <c r="PPF44" s="145"/>
      <c r="PPG44" s="146"/>
      <c r="PPH44" s="147"/>
      <c r="PPI44" s="148"/>
      <c r="PPJ44" s="140"/>
      <c r="PPK44" s="141"/>
      <c r="PPL44" s="142"/>
      <c r="PPM44" s="143"/>
      <c r="PPN44" s="144"/>
      <c r="PPO44" s="145"/>
      <c r="PPP44" s="146"/>
      <c r="PPQ44" s="147"/>
      <c r="PPR44" s="148"/>
      <c r="PPS44" s="140"/>
      <c r="PPT44" s="141"/>
      <c r="PPU44" s="142"/>
      <c r="PPV44" s="143"/>
      <c r="PPW44" s="144"/>
      <c r="PPX44" s="145"/>
      <c r="PPY44" s="146"/>
      <c r="PPZ44" s="147"/>
      <c r="PQA44" s="148"/>
      <c r="PQB44" s="140"/>
      <c r="PQC44" s="141"/>
      <c r="PQD44" s="142"/>
      <c r="PQE44" s="143"/>
      <c r="PQF44" s="144"/>
      <c r="PQG44" s="145"/>
      <c r="PQH44" s="146"/>
      <c r="PQI44" s="147"/>
      <c r="PQJ44" s="148"/>
      <c r="PQK44" s="140"/>
      <c r="PQL44" s="141"/>
      <c r="PQM44" s="142"/>
      <c r="PQN44" s="143"/>
      <c r="PQO44" s="144"/>
      <c r="PQP44" s="145"/>
      <c r="PQQ44" s="146"/>
      <c r="PQR44" s="147"/>
      <c r="PQS44" s="148"/>
      <c r="PQT44" s="140"/>
      <c r="PQU44" s="141"/>
      <c r="PQV44" s="142"/>
      <c r="PQW44" s="143"/>
      <c r="PQX44" s="144"/>
      <c r="PQY44" s="145"/>
      <c r="PQZ44" s="146"/>
      <c r="PRA44" s="147"/>
      <c r="PRB44" s="148"/>
      <c r="PRC44" s="140"/>
      <c r="PRD44" s="141"/>
      <c r="PRE44" s="142"/>
      <c r="PRF44" s="143"/>
      <c r="PRG44" s="144"/>
      <c r="PRH44" s="145"/>
      <c r="PRI44" s="146"/>
      <c r="PRJ44" s="147"/>
      <c r="PRK44" s="148"/>
      <c r="PRL44" s="140"/>
      <c r="PRM44" s="141"/>
      <c r="PRN44" s="142"/>
      <c r="PRO44" s="143"/>
      <c r="PRP44" s="144"/>
      <c r="PRQ44" s="145"/>
      <c r="PRR44" s="146"/>
      <c r="PRS44" s="147"/>
      <c r="PRT44" s="148"/>
      <c r="PRU44" s="140"/>
      <c r="PRV44" s="141"/>
      <c r="PRW44" s="142"/>
      <c r="PRX44" s="143"/>
      <c r="PRY44" s="144"/>
      <c r="PRZ44" s="145"/>
      <c r="PSA44" s="146"/>
      <c r="PSB44" s="147"/>
      <c r="PSC44" s="148"/>
      <c r="PSD44" s="140"/>
      <c r="PSE44" s="141"/>
      <c r="PSF44" s="142"/>
      <c r="PSG44" s="143"/>
      <c r="PSH44" s="144"/>
      <c r="PSI44" s="145"/>
      <c r="PSJ44" s="146"/>
      <c r="PSK44" s="147"/>
      <c r="PSL44" s="148"/>
      <c r="PSM44" s="140"/>
      <c r="PSN44" s="141"/>
      <c r="PSO44" s="142"/>
      <c r="PSP44" s="143"/>
      <c r="PSQ44" s="144"/>
      <c r="PSR44" s="145"/>
      <c r="PSS44" s="146"/>
      <c r="PST44" s="147"/>
      <c r="PSU44" s="148"/>
      <c r="PSV44" s="140"/>
      <c r="PSW44" s="141"/>
      <c r="PSX44" s="142"/>
      <c r="PSY44" s="143"/>
      <c r="PSZ44" s="144"/>
      <c r="PTA44" s="145"/>
      <c r="PTB44" s="146"/>
      <c r="PTC44" s="147"/>
      <c r="PTD44" s="148"/>
      <c r="PTE44" s="140"/>
      <c r="PTF44" s="141"/>
      <c r="PTG44" s="142"/>
      <c r="PTH44" s="143"/>
      <c r="PTI44" s="144"/>
      <c r="PTJ44" s="145"/>
      <c r="PTK44" s="146"/>
      <c r="PTL44" s="147"/>
      <c r="PTM44" s="148"/>
      <c r="PTN44" s="140"/>
      <c r="PTO44" s="141"/>
      <c r="PTP44" s="142"/>
      <c r="PTQ44" s="143"/>
      <c r="PTR44" s="144"/>
      <c r="PTS44" s="145"/>
      <c r="PTT44" s="146"/>
      <c r="PTU44" s="147"/>
      <c r="PTV44" s="148"/>
      <c r="PTW44" s="140"/>
      <c r="PTX44" s="141"/>
      <c r="PTY44" s="142"/>
      <c r="PTZ44" s="143"/>
      <c r="PUA44" s="144"/>
      <c r="PUB44" s="145"/>
      <c r="PUC44" s="146"/>
      <c r="PUD44" s="147"/>
      <c r="PUE44" s="148"/>
      <c r="PUF44" s="140"/>
      <c r="PUG44" s="141"/>
      <c r="PUH44" s="142"/>
      <c r="PUI44" s="143"/>
      <c r="PUJ44" s="144"/>
      <c r="PUK44" s="145"/>
      <c r="PUL44" s="146"/>
      <c r="PUM44" s="147"/>
      <c r="PUN44" s="148"/>
      <c r="PUO44" s="140"/>
      <c r="PUP44" s="141"/>
      <c r="PUQ44" s="142"/>
      <c r="PUR44" s="143"/>
      <c r="PUS44" s="144"/>
      <c r="PUT44" s="145"/>
      <c r="PUU44" s="146"/>
      <c r="PUV44" s="147"/>
      <c r="PUW44" s="148"/>
      <c r="PUX44" s="140"/>
      <c r="PUY44" s="141"/>
      <c r="PUZ44" s="142"/>
      <c r="PVA44" s="143"/>
      <c r="PVB44" s="144"/>
      <c r="PVC44" s="145"/>
      <c r="PVD44" s="146"/>
      <c r="PVE44" s="147"/>
      <c r="PVF44" s="148"/>
      <c r="PVG44" s="140"/>
      <c r="PVH44" s="141"/>
      <c r="PVI44" s="142"/>
      <c r="PVJ44" s="143"/>
      <c r="PVK44" s="144"/>
      <c r="PVL44" s="145"/>
      <c r="PVM44" s="146"/>
      <c r="PVN44" s="147"/>
      <c r="PVO44" s="148"/>
      <c r="PVP44" s="140"/>
      <c r="PVQ44" s="141"/>
      <c r="PVR44" s="142"/>
      <c r="PVS44" s="143"/>
      <c r="PVT44" s="144"/>
      <c r="PVU44" s="145"/>
      <c r="PVV44" s="146"/>
      <c r="PVW44" s="147"/>
      <c r="PVX44" s="148"/>
      <c r="PVY44" s="140"/>
      <c r="PVZ44" s="141"/>
      <c r="PWA44" s="142"/>
      <c r="PWB44" s="143"/>
      <c r="PWC44" s="144"/>
      <c r="PWD44" s="145"/>
      <c r="PWE44" s="146"/>
      <c r="PWF44" s="147"/>
      <c r="PWG44" s="148"/>
      <c r="PWH44" s="140"/>
      <c r="PWI44" s="141"/>
      <c r="PWJ44" s="142"/>
      <c r="PWK44" s="143"/>
      <c r="PWL44" s="144"/>
      <c r="PWM44" s="145"/>
      <c r="PWN44" s="146"/>
      <c r="PWO44" s="147"/>
      <c r="PWP44" s="148"/>
      <c r="PWQ44" s="140"/>
      <c r="PWR44" s="141"/>
      <c r="PWS44" s="142"/>
      <c r="PWT44" s="143"/>
      <c r="PWU44" s="144"/>
      <c r="PWV44" s="145"/>
      <c r="PWW44" s="146"/>
      <c r="PWX44" s="147"/>
      <c r="PWY44" s="148"/>
      <c r="PWZ44" s="140"/>
      <c r="PXA44" s="141"/>
      <c r="PXB44" s="142"/>
      <c r="PXC44" s="143"/>
      <c r="PXD44" s="144"/>
      <c r="PXE44" s="145"/>
      <c r="PXF44" s="146"/>
      <c r="PXG44" s="147"/>
      <c r="PXH44" s="148"/>
      <c r="PXI44" s="140"/>
      <c r="PXJ44" s="141"/>
      <c r="PXK44" s="142"/>
      <c r="PXL44" s="143"/>
      <c r="PXM44" s="144"/>
      <c r="PXN44" s="145"/>
      <c r="PXO44" s="146"/>
      <c r="PXP44" s="147"/>
      <c r="PXQ44" s="148"/>
      <c r="PXR44" s="140"/>
      <c r="PXS44" s="141"/>
      <c r="PXT44" s="142"/>
      <c r="PXU44" s="143"/>
      <c r="PXV44" s="144"/>
      <c r="PXW44" s="145"/>
      <c r="PXX44" s="146"/>
      <c r="PXY44" s="147"/>
      <c r="PXZ44" s="148"/>
      <c r="PYA44" s="140"/>
      <c r="PYB44" s="141"/>
      <c r="PYC44" s="142"/>
      <c r="PYD44" s="143"/>
      <c r="PYE44" s="144"/>
      <c r="PYF44" s="145"/>
      <c r="PYG44" s="146"/>
      <c r="PYH44" s="147"/>
      <c r="PYI44" s="148"/>
      <c r="PYJ44" s="140"/>
      <c r="PYK44" s="141"/>
      <c r="PYL44" s="142"/>
      <c r="PYM44" s="143"/>
      <c r="PYN44" s="144"/>
      <c r="PYO44" s="145"/>
      <c r="PYP44" s="146"/>
      <c r="PYQ44" s="147"/>
      <c r="PYR44" s="148"/>
      <c r="PYS44" s="140"/>
      <c r="PYT44" s="141"/>
      <c r="PYU44" s="142"/>
      <c r="PYV44" s="143"/>
      <c r="PYW44" s="144"/>
      <c r="PYX44" s="145"/>
      <c r="PYY44" s="146"/>
      <c r="PYZ44" s="147"/>
      <c r="PZA44" s="148"/>
      <c r="PZB44" s="140"/>
      <c r="PZC44" s="141"/>
      <c r="PZD44" s="142"/>
      <c r="PZE44" s="143"/>
      <c r="PZF44" s="144"/>
      <c r="PZG44" s="145"/>
      <c r="PZH44" s="146"/>
      <c r="PZI44" s="147"/>
      <c r="PZJ44" s="148"/>
      <c r="PZK44" s="140"/>
      <c r="PZL44" s="141"/>
      <c r="PZM44" s="142"/>
      <c r="PZN44" s="143"/>
      <c r="PZO44" s="144"/>
      <c r="PZP44" s="145"/>
      <c r="PZQ44" s="146"/>
      <c r="PZR44" s="147"/>
      <c r="PZS44" s="148"/>
      <c r="PZT44" s="140"/>
      <c r="PZU44" s="141"/>
      <c r="PZV44" s="142"/>
      <c r="PZW44" s="143"/>
      <c r="PZX44" s="144"/>
      <c r="PZY44" s="145"/>
      <c r="PZZ44" s="146"/>
      <c r="QAA44" s="147"/>
      <c r="QAB44" s="148"/>
      <c r="QAC44" s="140"/>
      <c r="QAD44" s="141"/>
      <c r="QAE44" s="142"/>
      <c r="QAF44" s="143"/>
      <c r="QAG44" s="144"/>
      <c r="QAH44" s="145"/>
      <c r="QAI44" s="146"/>
      <c r="QAJ44" s="147"/>
      <c r="QAK44" s="148"/>
      <c r="QAL44" s="140"/>
      <c r="QAM44" s="141"/>
      <c r="QAN44" s="142"/>
      <c r="QAO44" s="143"/>
      <c r="QAP44" s="144"/>
      <c r="QAQ44" s="145"/>
      <c r="QAR44" s="146"/>
      <c r="QAS44" s="147"/>
      <c r="QAT44" s="148"/>
      <c r="QAU44" s="140"/>
      <c r="QAV44" s="141"/>
      <c r="QAW44" s="142"/>
      <c r="QAX44" s="143"/>
      <c r="QAY44" s="144"/>
      <c r="QAZ44" s="145"/>
      <c r="QBA44" s="146"/>
      <c r="QBB44" s="147"/>
      <c r="QBC44" s="148"/>
      <c r="QBD44" s="140"/>
      <c r="QBE44" s="141"/>
      <c r="QBF44" s="142"/>
      <c r="QBG44" s="143"/>
      <c r="QBH44" s="144"/>
      <c r="QBI44" s="145"/>
      <c r="QBJ44" s="146"/>
      <c r="QBK44" s="147"/>
      <c r="QBL44" s="148"/>
      <c r="QBM44" s="140"/>
      <c r="QBN44" s="141"/>
      <c r="QBO44" s="142"/>
      <c r="QBP44" s="143"/>
      <c r="QBQ44" s="144"/>
      <c r="QBR44" s="145"/>
      <c r="QBS44" s="146"/>
      <c r="QBT44" s="147"/>
      <c r="QBU44" s="148"/>
      <c r="QBV44" s="140"/>
      <c r="QBW44" s="141"/>
      <c r="QBX44" s="142"/>
      <c r="QBY44" s="143"/>
      <c r="QBZ44" s="144"/>
      <c r="QCA44" s="145"/>
      <c r="QCB44" s="146"/>
      <c r="QCC44" s="147"/>
      <c r="QCD44" s="148"/>
      <c r="QCE44" s="140"/>
      <c r="QCF44" s="141"/>
      <c r="QCG44" s="142"/>
      <c r="QCH44" s="143"/>
      <c r="QCI44" s="144"/>
      <c r="QCJ44" s="145"/>
      <c r="QCK44" s="146"/>
      <c r="QCL44" s="147"/>
      <c r="QCM44" s="148"/>
      <c r="QCN44" s="140"/>
      <c r="QCO44" s="141"/>
      <c r="QCP44" s="142"/>
      <c r="QCQ44" s="143"/>
      <c r="QCR44" s="144"/>
      <c r="QCS44" s="145"/>
      <c r="QCT44" s="146"/>
      <c r="QCU44" s="147"/>
      <c r="QCV44" s="148"/>
      <c r="QCW44" s="140"/>
      <c r="QCX44" s="141"/>
      <c r="QCY44" s="142"/>
      <c r="QCZ44" s="143"/>
      <c r="QDA44" s="144"/>
      <c r="QDB44" s="145"/>
      <c r="QDC44" s="146"/>
      <c r="QDD44" s="147"/>
      <c r="QDE44" s="148"/>
      <c r="QDF44" s="140"/>
      <c r="QDG44" s="141"/>
      <c r="QDH44" s="142"/>
      <c r="QDI44" s="143"/>
      <c r="QDJ44" s="144"/>
      <c r="QDK44" s="145"/>
      <c r="QDL44" s="146"/>
      <c r="QDM44" s="147"/>
      <c r="QDN44" s="148"/>
      <c r="QDO44" s="140"/>
      <c r="QDP44" s="141"/>
      <c r="QDQ44" s="142"/>
      <c r="QDR44" s="143"/>
      <c r="QDS44" s="144"/>
      <c r="QDT44" s="145"/>
      <c r="QDU44" s="146"/>
      <c r="QDV44" s="147"/>
      <c r="QDW44" s="148"/>
      <c r="QDX44" s="140"/>
      <c r="QDY44" s="141"/>
      <c r="QDZ44" s="142"/>
      <c r="QEA44" s="143"/>
      <c r="QEB44" s="144"/>
      <c r="QEC44" s="145"/>
      <c r="QED44" s="146"/>
      <c r="QEE44" s="147"/>
      <c r="QEF44" s="148"/>
      <c r="QEG44" s="140"/>
      <c r="QEH44" s="141"/>
      <c r="QEI44" s="142"/>
      <c r="QEJ44" s="143"/>
      <c r="QEK44" s="144"/>
      <c r="QEL44" s="145"/>
      <c r="QEM44" s="146"/>
      <c r="QEN44" s="147"/>
      <c r="QEO44" s="148"/>
      <c r="QEP44" s="140"/>
      <c r="QEQ44" s="141"/>
      <c r="QER44" s="142"/>
      <c r="QES44" s="143"/>
      <c r="QET44" s="144"/>
      <c r="QEU44" s="145"/>
      <c r="QEV44" s="146"/>
      <c r="QEW44" s="147"/>
      <c r="QEX44" s="148"/>
      <c r="QEY44" s="140"/>
      <c r="QEZ44" s="141"/>
      <c r="QFA44" s="142"/>
      <c r="QFB44" s="143"/>
      <c r="QFC44" s="144"/>
      <c r="QFD44" s="145"/>
      <c r="QFE44" s="146"/>
      <c r="QFF44" s="147"/>
      <c r="QFG44" s="148"/>
      <c r="QFH44" s="140"/>
      <c r="QFI44" s="141"/>
      <c r="QFJ44" s="142"/>
      <c r="QFK44" s="143"/>
      <c r="QFL44" s="144"/>
      <c r="QFM44" s="145"/>
      <c r="QFN44" s="146"/>
      <c r="QFO44" s="147"/>
      <c r="QFP44" s="148"/>
      <c r="QFQ44" s="140"/>
      <c r="QFR44" s="141"/>
      <c r="QFS44" s="142"/>
      <c r="QFT44" s="143"/>
      <c r="QFU44" s="144"/>
      <c r="QFV44" s="145"/>
      <c r="QFW44" s="146"/>
      <c r="QFX44" s="147"/>
      <c r="QFY44" s="148"/>
      <c r="QFZ44" s="140"/>
      <c r="QGA44" s="141"/>
      <c r="QGB44" s="142"/>
      <c r="QGC44" s="143"/>
      <c r="QGD44" s="144"/>
      <c r="QGE44" s="145"/>
      <c r="QGF44" s="146"/>
      <c r="QGG44" s="147"/>
      <c r="QGH44" s="148"/>
      <c r="QGI44" s="140"/>
      <c r="QGJ44" s="141"/>
      <c r="QGK44" s="142"/>
      <c r="QGL44" s="143"/>
      <c r="QGM44" s="144"/>
      <c r="QGN44" s="145"/>
      <c r="QGO44" s="146"/>
      <c r="QGP44" s="147"/>
      <c r="QGQ44" s="148"/>
      <c r="QGR44" s="140"/>
      <c r="QGS44" s="141"/>
      <c r="QGT44" s="142"/>
      <c r="QGU44" s="143"/>
      <c r="QGV44" s="144"/>
      <c r="QGW44" s="145"/>
      <c r="QGX44" s="146"/>
      <c r="QGY44" s="147"/>
      <c r="QGZ44" s="148"/>
      <c r="QHA44" s="140"/>
      <c r="QHB44" s="141"/>
      <c r="QHC44" s="142"/>
      <c r="QHD44" s="143"/>
      <c r="QHE44" s="144"/>
      <c r="QHF44" s="145"/>
      <c r="QHG44" s="146"/>
      <c r="QHH44" s="147"/>
      <c r="QHI44" s="148"/>
      <c r="QHJ44" s="140"/>
      <c r="QHK44" s="141"/>
      <c r="QHL44" s="142"/>
      <c r="QHM44" s="143"/>
      <c r="QHN44" s="144"/>
      <c r="QHO44" s="145"/>
      <c r="QHP44" s="146"/>
      <c r="QHQ44" s="147"/>
      <c r="QHR44" s="148"/>
      <c r="QHS44" s="140"/>
      <c r="QHT44" s="141"/>
      <c r="QHU44" s="142"/>
      <c r="QHV44" s="143"/>
      <c r="QHW44" s="144"/>
      <c r="QHX44" s="145"/>
      <c r="QHY44" s="146"/>
      <c r="QHZ44" s="147"/>
      <c r="QIA44" s="148"/>
      <c r="QIB44" s="140"/>
      <c r="QIC44" s="141"/>
      <c r="QID44" s="142"/>
      <c r="QIE44" s="143"/>
      <c r="QIF44" s="144"/>
      <c r="QIG44" s="145"/>
      <c r="QIH44" s="146"/>
      <c r="QII44" s="147"/>
      <c r="QIJ44" s="148"/>
      <c r="QIK44" s="140"/>
      <c r="QIL44" s="141"/>
      <c r="QIM44" s="142"/>
      <c r="QIN44" s="143"/>
      <c r="QIO44" s="144"/>
      <c r="QIP44" s="145"/>
      <c r="QIQ44" s="146"/>
      <c r="QIR44" s="147"/>
      <c r="QIS44" s="148"/>
      <c r="QIT44" s="140"/>
      <c r="QIU44" s="141"/>
      <c r="QIV44" s="142"/>
      <c r="QIW44" s="143"/>
      <c r="QIX44" s="144"/>
      <c r="QIY44" s="145"/>
      <c r="QIZ44" s="146"/>
      <c r="QJA44" s="147"/>
      <c r="QJB44" s="148"/>
      <c r="QJC44" s="140"/>
      <c r="QJD44" s="141"/>
      <c r="QJE44" s="142"/>
      <c r="QJF44" s="143"/>
      <c r="QJG44" s="144"/>
      <c r="QJH44" s="145"/>
      <c r="QJI44" s="146"/>
      <c r="QJJ44" s="147"/>
      <c r="QJK44" s="148"/>
      <c r="QJL44" s="140"/>
      <c r="QJM44" s="141"/>
      <c r="QJN44" s="142"/>
      <c r="QJO44" s="143"/>
      <c r="QJP44" s="144"/>
      <c r="QJQ44" s="145"/>
      <c r="QJR44" s="146"/>
      <c r="QJS44" s="147"/>
      <c r="QJT44" s="148"/>
      <c r="QJU44" s="140"/>
      <c r="QJV44" s="141"/>
      <c r="QJW44" s="142"/>
      <c r="QJX44" s="143"/>
      <c r="QJY44" s="144"/>
      <c r="QJZ44" s="145"/>
      <c r="QKA44" s="146"/>
      <c r="QKB44" s="147"/>
      <c r="QKC44" s="148"/>
      <c r="QKD44" s="140"/>
      <c r="QKE44" s="141"/>
      <c r="QKF44" s="142"/>
      <c r="QKG44" s="143"/>
      <c r="QKH44" s="144"/>
      <c r="QKI44" s="145"/>
      <c r="QKJ44" s="146"/>
      <c r="QKK44" s="147"/>
      <c r="QKL44" s="148"/>
      <c r="QKM44" s="140"/>
      <c r="QKN44" s="141"/>
      <c r="QKO44" s="142"/>
      <c r="QKP44" s="143"/>
      <c r="QKQ44" s="144"/>
      <c r="QKR44" s="145"/>
      <c r="QKS44" s="146"/>
      <c r="QKT44" s="147"/>
      <c r="QKU44" s="148"/>
      <c r="QKV44" s="140"/>
      <c r="QKW44" s="141"/>
      <c r="QKX44" s="142"/>
      <c r="QKY44" s="143"/>
      <c r="QKZ44" s="144"/>
      <c r="QLA44" s="145"/>
      <c r="QLB44" s="146"/>
      <c r="QLC44" s="147"/>
      <c r="QLD44" s="148"/>
      <c r="QLE44" s="140"/>
      <c r="QLF44" s="141"/>
      <c r="QLG44" s="142"/>
      <c r="QLH44" s="143"/>
      <c r="QLI44" s="144"/>
      <c r="QLJ44" s="145"/>
      <c r="QLK44" s="146"/>
      <c r="QLL44" s="147"/>
      <c r="QLM44" s="148"/>
      <c r="QLN44" s="140"/>
      <c r="QLO44" s="141"/>
      <c r="QLP44" s="142"/>
      <c r="QLQ44" s="143"/>
      <c r="QLR44" s="144"/>
      <c r="QLS44" s="145"/>
      <c r="QLT44" s="146"/>
      <c r="QLU44" s="147"/>
      <c r="QLV44" s="148"/>
      <c r="QLW44" s="140"/>
      <c r="QLX44" s="141"/>
      <c r="QLY44" s="142"/>
      <c r="QLZ44" s="143"/>
      <c r="QMA44" s="144"/>
      <c r="QMB44" s="145"/>
      <c r="QMC44" s="146"/>
      <c r="QMD44" s="147"/>
      <c r="QME44" s="148"/>
      <c r="QMF44" s="140"/>
      <c r="QMG44" s="141"/>
      <c r="QMH44" s="142"/>
      <c r="QMI44" s="143"/>
      <c r="QMJ44" s="144"/>
      <c r="QMK44" s="145"/>
      <c r="QML44" s="146"/>
      <c r="QMM44" s="147"/>
      <c r="QMN44" s="148"/>
      <c r="QMO44" s="140"/>
      <c r="QMP44" s="141"/>
      <c r="QMQ44" s="142"/>
      <c r="QMR44" s="143"/>
      <c r="QMS44" s="144"/>
      <c r="QMT44" s="145"/>
      <c r="QMU44" s="146"/>
      <c r="QMV44" s="147"/>
      <c r="QMW44" s="148"/>
      <c r="QMX44" s="140"/>
      <c r="QMY44" s="141"/>
      <c r="QMZ44" s="142"/>
      <c r="QNA44" s="143"/>
      <c r="QNB44" s="144"/>
      <c r="QNC44" s="145"/>
      <c r="QND44" s="146"/>
      <c r="QNE44" s="147"/>
      <c r="QNF44" s="148"/>
      <c r="QNG44" s="140"/>
      <c r="QNH44" s="141"/>
      <c r="QNI44" s="142"/>
      <c r="QNJ44" s="143"/>
      <c r="QNK44" s="144"/>
      <c r="QNL44" s="145"/>
      <c r="QNM44" s="146"/>
      <c r="QNN44" s="147"/>
      <c r="QNO44" s="148"/>
      <c r="QNP44" s="140"/>
      <c r="QNQ44" s="141"/>
      <c r="QNR44" s="142"/>
      <c r="QNS44" s="143"/>
      <c r="QNT44" s="144"/>
      <c r="QNU44" s="145"/>
      <c r="QNV44" s="146"/>
      <c r="QNW44" s="147"/>
      <c r="QNX44" s="148"/>
      <c r="QNY44" s="140"/>
      <c r="QNZ44" s="141"/>
      <c r="QOA44" s="142"/>
      <c r="QOB44" s="143"/>
      <c r="QOC44" s="144"/>
      <c r="QOD44" s="145"/>
      <c r="QOE44" s="146"/>
      <c r="QOF44" s="147"/>
      <c r="QOG44" s="148"/>
      <c r="QOH44" s="140"/>
      <c r="QOI44" s="141"/>
      <c r="QOJ44" s="142"/>
      <c r="QOK44" s="143"/>
      <c r="QOL44" s="144"/>
      <c r="QOM44" s="145"/>
      <c r="QON44" s="146"/>
      <c r="QOO44" s="147"/>
      <c r="QOP44" s="148"/>
      <c r="QOQ44" s="140"/>
      <c r="QOR44" s="141"/>
      <c r="QOS44" s="142"/>
      <c r="QOT44" s="143"/>
      <c r="QOU44" s="144"/>
      <c r="QOV44" s="145"/>
      <c r="QOW44" s="146"/>
      <c r="QOX44" s="147"/>
      <c r="QOY44" s="148"/>
      <c r="QOZ44" s="140"/>
      <c r="QPA44" s="141"/>
      <c r="QPB44" s="142"/>
      <c r="QPC44" s="143"/>
      <c r="QPD44" s="144"/>
      <c r="QPE44" s="145"/>
      <c r="QPF44" s="146"/>
      <c r="QPG44" s="147"/>
      <c r="QPH44" s="148"/>
      <c r="QPI44" s="140"/>
      <c r="QPJ44" s="141"/>
      <c r="QPK44" s="142"/>
      <c r="QPL44" s="143"/>
      <c r="QPM44" s="144"/>
      <c r="QPN44" s="145"/>
      <c r="QPO44" s="146"/>
      <c r="QPP44" s="147"/>
      <c r="QPQ44" s="148"/>
      <c r="QPR44" s="140"/>
      <c r="QPS44" s="141"/>
      <c r="QPT44" s="142"/>
      <c r="QPU44" s="143"/>
      <c r="QPV44" s="144"/>
      <c r="QPW44" s="145"/>
      <c r="QPX44" s="146"/>
      <c r="QPY44" s="147"/>
      <c r="QPZ44" s="148"/>
      <c r="QQA44" s="140"/>
      <c r="QQB44" s="141"/>
      <c r="QQC44" s="142"/>
      <c r="QQD44" s="143"/>
      <c r="QQE44" s="144"/>
      <c r="QQF44" s="145"/>
      <c r="QQG44" s="146"/>
      <c r="QQH44" s="147"/>
      <c r="QQI44" s="148"/>
      <c r="QQJ44" s="140"/>
      <c r="QQK44" s="141"/>
      <c r="QQL44" s="142"/>
      <c r="QQM44" s="143"/>
      <c r="QQN44" s="144"/>
      <c r="QQO44" s="145"/>
      <c r="QQP44" s="146"/>
      <c r="QQQ44" s="147"/>
      <c r="QQR44" s="148"/>
      <c r="QQS44" s="140"/>
      <c r="QQT44" s="141"/>
      <c r="QQU44" s="142"/>
      <c r="QQV44" s="143"/>
      <c r="QQW44" s="144"/>
      <c r="QQX44" s="145"/>
      <c r="QQY44" s="146"/>
      <c r="QQZ44" s="147"/>
      <c r="QRA44" s="148"/>
      <c r="QRB44" s="140"/>
      <c r="QRC44" s="141"/>
      <c r="QRD44" s="142"/>
      <c r="QRE44" s="143"/>
      <c r="QRF44" s="144"/>
      <c r="QRG44" s="145"/>
      <c r="QRH44" s="146"/>
      <c r="QRI44" s="147"/>
      <c r="QRJ44" s="148"/>
      <c r="QRK44" s="140"/>
      <c r="QRL44" s="141"/>
      <c r="QRM44" s="142"/>
      <c r="QRN44" s="143"/>
      <c r="QRO44" s="144"/>
      <c r="QRP44" s="145"/>
      <c r="QRQ44" s="146"/>
      <c r="QRR44" s="147"/>
      <c r="QRS44" s="148"/>
      <c r="QRT44" s="140"/>
      <c r="QRU44" s="141"/>
      <c r="QRV44" s="142"/>
      <c r="QRW44" s="143"/>
      <c r="QRX44" s="144"/>
      <c r="QRY44" s="145"/>
      <c r="QRZ44" s="146"/>
      <c r="QSA44" s="147"/>
      <c r="QSB44" s="148"/>
      <c r="QSC44" s="140"/>
      <c r="QSD44" s="141"/>
      <c r="QSE44" s="142"/>
      <c r="QSF44" s="143"/>
      <c r="QSG44" s="144"/>
      <c r="QSH44" s="145"/>
      <c r="QSI44" s="146"/>
      <c r="QSJ44" s="147"/>
      <c r="QSK44" s="148"/>
      <c r="QSL44" s="140"/>
      <c r="QSM44" s="141"/>
      <c r="QSN44" s="142"/>
      <c r="QSO44" s="143"/>
      <c r="QSP44" s="144"/>
      <c r="QSQ44" s="145"/>
      <c r="QSR44" s="146"/>
      <c r="QSS44" s="147"/>
      <c r="QST44" s="148"/>
      <c r="QSU44" s="140"/>
      <c r="QSV44" s="141"/>
      <c r="QSW44" s="142"/>
      <c r="QSX44" s="143"/>
      <c r="QSY44" s="144"/>
      <c r="QSZ44" s="145"/>
      <c r="QTA44" s="146"/>
      <c r="QTB44" s="147"/>
      <c r="QTC44" s="148"/>
      <c r="QTD44" s="140"/>
      <c r="QTE44" s="141"/>
      <c r="QTF44" s="142"/>
      <c r="QTG44" s="143"/>
      <c r="QTH44" s="144"/>
      <c r="QTI44" s="145"/>
      <c r="QTJ44" s="146"/>
      <c r="QTK44" s="147"/>
      <c r="QTL44" s="148"/>
      <c r="QTM44" s="140"/>
      <c r="QTN44" s="141"/>
      <c r="QTO44" s="142"/>
      <c r="QTP44" s="143"/>
      <c r="QTQ44" s="144"/>
      <c r="QTR44" s="145"/>
      <c r="QTS44" s="146"/>
      <c r="QTT44" s="147"/>
      <c r="QTU44" s="148"/>
      <c r="QTV44" s="140"/>
      <c r="QTW44" s="141"/>
      <c r="QTX44" s="142"/>
      <c r="QTY44" s="143"/>
      <c r="QTZ44" s="144"/>
      <c r="QUA44" s="145"/>
      <c r="QUB44" s="146"/>
      <c r="QUC44" s="147"/>
      <c r="QUD44" s="148"/>
      <c r="QUE44" s="140"/>
      <c r="QUF44" s="141"/>
      <c r="QUG44" s="142"/>
      <c r="QUH44" s="143"/>
      <c r="QUI44" s="144"/>
      <c r="QUJ44" s="145"/>
      <c r="QUK44" s="146"/>
      <c r="QUL44" s="147"/>
      <c r="QUM44" s="148"/>
      <c r="QUN44" s="140"/>
      <c r="QUO44" s="141"/>
      <c r="QUP44" s="142"/>
      <c r="QUQ44" s="143"/>
      <c r="QUR44" s="144"/>
      <c r="QUS44" s="145"/>
      <c r="QUT44" s="146"/>
      <c r="QUU44" s="147"/>
      <c r="QUV44" s="148"/>
      <c r="QUW44" s="140"/>
      <c r="QUX44" s="141"/>
      <c r="QUY44" s="142"/>
      <c r="QUZ44" s="143"/>
      <c r="QVA44" s="144"/>
      <c r="QVB44" s="145"/>
      <c r="QVC44" s="146"/>
      <c r="QVD44" s="147"/>
      <c r="QVE44" s="148"/>
      <c r="QVF44" s="140"/>
      <c r="QVG44" s="141"/>
      <c r="QVH44" s="142"/>
      <c r="QVI44" s="143"/>
      <c r="QVJ44" s="144"/>
      <c r="QVK44" s="145"/>
      <c r="QVL44" s="146"/>
      <c r="QVM44" s="147"/>
      <c r="QVN44" s="148"/>
      <c r="QVO44" s="140"/>
      <c r="QVP44" s="141"/>
      <c r="QVQ44" s="142"/>
      <c r="QVR44" s="143"/>
      <c r="QVS44" s="144"/>
      <c r="QVT44" s="145"/>
      <c r="QVU44" s="146"/>
      <c r="QVV44" s="147"/>
      <c r="QVW44" s="148"/>
      <c r="QVX44" s="140"/>
      <c r="QVY44" s="141"/>
      <c r="QVZ44" s="142"/>
      <c r="QWA44" s="143"/>
      <c r="QWB44" s="144"/>
      <c r="QWC44" s="145"/>
      <c r="QWD44" s="146"/>
      <c r="QWE44" s="147"/>
      <c r="QWF44" s="148"/>
      <c r="QWG44" s="140"/>
      <c r="QWH44" s="141"/>
      <c r="QWI44" s="142"/>
      <c r="QWJ44" s="143"/>
      <c r="QWK44" s="144"/>
      <c r="QWL44" s="145"/>
      <c r="QWM44" s="146"/>
      <c r="QWN44" s="147"/>
      <c r="QWO44" s="148"/>
      <c r="QWP44" s="140"/>
      <c r="QWQ44" s="141"/>
      <c r="QWR44" s="142"/>
      <c r="QWS44" s="143"/>
      <c r="QWT44" s="144"/>
      <c r="QWU44" s="145"/>
      <c r="QWV44" s="146"/>
      <c r="QWW44" s="147"/>
      <c r="QWX44" s="148"/>
      <c r="QWY44" s="140"/>
      <c r="QWZ44" s="141"/>
      <c r="QXA44" s="142"/>
      <c r="QXB44" s="143"/>
      <c r="QXC44" s="144"/>
      <c r="QXD44" s="145"/>
      <c r="QXE44" s="146"/>
      <c r="QXF44" s="147"/>
      <c r="QXG44" s="148"/>
      <c r="QXH44" s="140"/>
      <c r="QXI44" s="141"/>
      <c r="QXJ44" s="142"/>
      <c r="QXK44" s="143"/>
      <c r="QXL44" s="144"/>
      <c r="QXM44" s="145"/>
      <c r="QXN44" s="146"/>
      <c r="QXO44" s="147"/>
      <c r="QXP44" s="148"/>
      <c r="QXQ44" s="140"/>
      <c r="QXR44" s="141"/>
      <c r="QXS44" s="142"/>
      <c r="QXT44" s="143"/>
      <c r="QXU44" s="144"/>
      <c r="QXV44" s="145"/>
      <c r="QXW44" s="146"/>
      <c r="QXX44" s="147"/>
      <c r="QXY44" s="148"/>
      <c r="QXZ44" s="140"/>
      <c r="QYA44" s="141"/>
      <c r="QYB44" s="142"/>
      <c r="QYC44" s="143"/>
      <c r="QYD44" s="144"/>
      <c r="QYE44" s="145"/>
      <c r="QYF44" s="146"/>
      <c r="QYG44" s="147"/>
      <c r="QYH44" s="148"/>
      <c r="QYI44" s="140"/>
      <c r="QYJ44" s="141"/>
      <c r="QYK44" s="142"/>
      <c r="QYL44" s="143"/>
      <c r="QYM44" s="144"/>
      <c r="QYN44" s="145"/>
      <c r="QYO44" s="146"/>
      <c r="QYP44" s="147"/>
      <c r="QYQ44" s="148"/>
      <c r="QYR44" s="140"/>
      <c r="QYS44" s="141"/>
      <c r="QYT44" s="142"/>
      <c r="QYU44" s="143"/>
      <c r="QYV44" s="144"/>
      <c r="QYW44" s="145"/>
      <c r="QYX44" s="146"/>
      <c r="QYY44" s="147"/>
      <c r="QYZ44" s="148"/>
      <c r="QZA44" s="140"/>
      <c r="QZB44" s="141"/>
      <c r="QZC44" s="142"/>
      <c r="QZD44" s="143"/>
      <c r="QZE44" s="144"/>
      <c r="QZF44" s="145"/>
      <c r="QZG44" s="146"/>
      <c r="QZH44" s="147"/>
      <c r="QZI44" s="148"/>
      <c r="QZJ44" s="140"/>
      <c r="QZK44" s="141"/>
      <c r="QZL44" s="142"/>
      <c r="QZM44" s="143"/>
      <c r="QZN44" s="144"/>
      <c r="QZO44" s="145"/>
      <c r="QZP44" s="146"/>
      <c r="QZQ44" s="147"/>
      <c r="QZR44" s="148"/>
      <c r="QZS44" s="140"/>
      <c r="QZT44" s="141"/>
      <c r="QZU44" s="142"/>
      <c r="QZV44" s="143"/>
      <c r="QZW44" s="144"/>
      <c r="QZX44" s="145"/>
      <c r="QZY44" s="146"/>
      <c r="QZZ44" s="147"/>
      <c r="RAA44" s="148"/>
      <c r="RAB44" s="140"/>
      <c r="RAC44" s="141"/>
      <c r="RAD44" s="142"/>
      <c r="RAE44" s="143"/>
      <c r="RAF44" s="144"/>
      <c r="RAG44" s="145"/>
      <c r="RAH44" s="146"/>
      <c r="RAI44" s="147"/>
      <c r="RAJ44" s="148"/>
      <c r="RAK44" s="140"/>
      <c r="RAL44" s="141"/>
      <c r="RAM44" s="142"/>
      <c r="RAN44" s="143"/>
      <c r="RAO44" s="144"/>
      <c r="RAP44" s="145"/>
      <c r="RAQ44" s="146"/>
      <c r="RAR44" s="147"/>
      <c r="RAS44" s="148"/>
      <c r="RAT44" s="140"/>
      <c r="RAU44" s="141"/>
      <c r="RAV44" s="142"/>
      <c r="RAW44" s="143"/>
      <c r="RAX44" s="144"/>
      <c r="RAY44" s="145"/>
      <c r="RAZ44" s="146"/>
      <c r="RBA44" s="147"/>
      <c r="RBB44" s="148"/>
      <c r="RBC44" s="140"/>
      <c r="RBD44" s="141"/>
      <c r="RBE44" s="142"/>
      <c r="RBF44" s="143"/>
      <c r="RBG44" s="144"/>
      <c r="RBH44" s="145"/>
      <c r="RBI44" s="146"/>
      <c r="RBJ44" s="147"/>
      <c r="RBK44" s="148"/>
      <c r="RBL44" s="140"/>
      <c r="RBM44" s="141"/>
      <c r="RBN44" s="142"/>
      <c r="RBO44" s="143"/>
      <c r="RBP44" s="144"/>
      <c r="RBQ44" s="145"/>
      <c r="RBR44" s="146"/>
      <c r="RBS44" s="147"/>
      <c r="RBT44" s="148"/>
      <c r="RBU44" s="140"/>
      <c r="RBV44" s="141"/>
      <c r="RBW44" s="142"/>
      <c r="RBX44" s="143"/>
      <c r="RBY44" s="144"/>
      <c r="RBZ44" s="145"/>
      <c r="RCA44" s="146"/>
      <c r="RCB44" s="147"/>
      <c r="RCC44" s="148"/>
      <c r="RCD44" s="140"/>
      <c r="RCE44" s="141"/>
      <c r="RCF44" s="142"/>
      <c r="RCG44" s="143"/>
      <c r="RCH44" s="144"/>
      <c r="RCI44" s="145"/>
      <c r="RCJ44" s="146"/>
      <c r="RCK44" s="147"/>
      <c r="RCL44" s="148"/>
      <c r="RCM44" s="140"/>
      <c r="RCN44" s="141"/>
      <c r="RCO44" s="142"/>
      <c r="RCP44" s="143"/>
      <c r="RCQ44" s="144"/>
      <c r="RCR44" s="145"/>
      <c r="RCS44" s="146"/>
      <c r="RCT44" s="147"/>
      <c r="RCU44" s="148"/>
      <c r="RCV44" s="140"/>
      <c r="RCW44" s="141"/>
      <c r="RCX44" s="142"/>
      <c r="RCY44" s="143"/>
      <c r="RCZ44" s="144"/>
      <c r="RDA44" s="145"/>
      <c r="RDB44" s="146"/>
      <c r="RDC44" s="147"/>
      <c r="RDD44" s="148"/>
      <c r="RDE44" s="140"/>
      <c r="RDF44" s="141"/>
      <c r="RDG44" s="142"/>
      <c r="RDH44" s="143"/>
      <c r="RDI44" s="144"/>
      <c r="RDJ44" s="145"/>
      <c r="RDK44" s="146"/>
      <c r="RDL44" s="147"/>
      <c r="RDM44" s="148"/>
      <c r="RDN44" s="140"/>
      <c r="RDO44" s="141"/>
      <c r="RDP44" s="142"/>
      <c r="RDQ44" s="143"/>
      <c r="RDR44" s="144"/>
      <c r="RDS44" s="145"/>
      <c r="RDT44" s="146"/>
      <c r="RDU44" s="147"/>
      <c r="RDV44" s="148"/>
      <c r="RDW44" s="140"/>
      <c r="RDX44" s="141"/>
      <c r="RDY44" s="142"/>
      <c r="RDZ44" s="143"/>
      <c r="REA44" s="144"/>
      <c r="REB44" s="145"/>
      <c r="REC44" s="146"/>
      <c r="RED44" s="147"/>
      <c r="REE44" s="148"/>
      <c r="REF44" s="140"/>
      <c r="REG44" s="141"/>
      <c r="REH44" s="142"/>
      <c r="REI44" s="143"/>
      <c r="REJ44" s="144"/>
      <c r="REK44" s="145"/>
      <c r="REL44" s="146"/>
      <c r="REM44" s="147"/>
      <c r="REN44" s="148"/>
      <c r="REO44" s="140"/>
      <c r="REP44" s="141"/>
      <c r="REQ44" s="142"/>
      <c r="RER44" s="143"/>
      <c r="RES44" s="144"/>
      <c r="RET44" s="145"/>
      <c r="REU44" s="146"/>
      <c r="REV44" s="147"/>
      <c r="REW44" s="148"/>
      <c r="REX44" s="140"/>
      <c r="REY44" s="141"/>
      <c r="REZ44" s="142"/>
      <c r="RFA44" s="143"/>
      <c r="RFB44" s="144"/>
      <c r="RFC44" s="145"/>
      <c r="RFD44" s="146"/>
      <c r="RFE44" s="147"/>
      <c r="RFF44" s="148"/>
      <c r="RFG44" s="140"/>
      <c r="RFH44" s="141"/>
      <c r="RFI44" s="142"/>
      <c r="RFJ44" s="143"/>
      <c r="RFK44" s="144"/>
      <c r="RFL44" s="145"/>
      <c r="RFM44" s="146"/>
      <c r="RFN44" s="147"/>
      <c r="RFO44" s="148"/>
      <c r="RFP44" s="140"/>
      <c r="RFQ44" s="141"/>
      <c r="RFR44" s="142"/>
      <c r="RFS44" s="143"/>
      <c r="RFT44" s="144"/>
      <c r="RFU44" s="145"/>
      <c r="RFV44" s="146"/>
      <c r="RFW44" s="147"/>
      <c r="RFX44" s="148"/>
      <c r="RFY44" s="140"/>
      <c r="RFZ44" s="141"/>
      <c r="RGA44" s="142"/>
      <c r="RGB44" s="143"/>
      <c r="RGC44" s="144"/>
      <c r="RGD44" s="145"/>
      <c r="RGE44" s="146"/>
      <c r="RGF44" s="147"/>
      <c r="RGG44" s="148"/>
      <c r="RGH44" s="140"/>
      <c r="RGI44" s="141"/>
      <c r="RGJ44" s="142"/>
      <c r="RGK44" s="143"/>
      <c r="RGL44" s="144"/>
      <c r="RGM44" s="145"/>
      <c r="RGN44" s="146"/>
      <c r="RGO44" s="147"/>
      <c r="RGP44" s="148"/>
      <c r="RGQ44" s="140"/>
      <c r="RGR44" s="141"/>
      <c r="RGS44" s="142"/>
      <c r="RGT44" s="143"/>
      <c r="RGU44" s="144"/>
      <c r="RGV44" s="145"/>
      <c r="RGW44" s="146"/>
      <c r="RGX44" s="147"/>
      <c r="RGY44" s="148"/>
      <c r="RGZ44" s="140"/>
      <c r="RHA44" s="141"/>
      <c r="RHB44" s="142"/>
      <c r="RHC44" s="143"/>
      <c r="RHD44" s="144"/>
      <c r="RHE44" s="145"/>
      <c r="RHF44" s="146"/>
      <c r="RHG44" s="147"/>
      <c r="RHH44" s="148"/>
      <c r="RHI44" s="140"/>
      <c r="RHJ44" s="141"/>
      <c r="RHK44" s="142"/>
      <c r="RHL44" s="143"/>
      <c r="RHM44" s="144"/>
      <c r="RHN44" s="145"/>
      <c r="RHO44" s="146"/>
      <c r="RHP44" s="147"/>
      <c r="RHQ44" s="148"/>
      <c r="RHR44" s="140"/>
      <c r="RHS44" s="141"/>
      <c r="RHT44" s="142"/>
      <c r="RHU44" s="143"/>
      <c r="RHV44" s="144"/>
      <c r="RHW44" s="145"/>
      <c r="RHX44" s="146"/>
      <c r="RHY44" s="147"/>
      <c r="RHZ44" s="148"/>
      <c r="RIA44" s="140"/>
      <c r="RIB44" s="141"/>
      <c r="RIC44" s="142"/>
      <c r="RID44" s="143"/>
      <c r="RIE44" s="144"/>
      <c r="RIF44" s="145"/>
      <c r="RIG44" s="146"/>
      <c r="RIH44" s="147"/>
      <c r="RII44" s="148"/>
      <c r="RIJ44" s="140"/>
      <c r="RIK44" s="141"/>
      <c r="RIL44" s="142"/>
      <c r="RIM44" s="143"/>
      <c r="RIN44" s="144"/>
      <c r="RIO44" s="145"/>
      <c r="RIP44" s="146"/>
      <c r="RIQ44" s="147"/>
      <c r="RIR44" s="148"/>
      <c r="RIS44" s="140"/>
      <c r="RIT44" s="141"/>
      <c r="RIU44" s="142"/>
      <c r="RIV44" s="143"/>
      <c r="RIW44" s="144"/>
      <c r="RIX44" s="145"/>
      <c r="RIY44" s="146"/>
      <c r="RIZ44" s="147"/>
      <c r="RJA44" s="148"/>
      <c r="RJB44" s="140"/>
      <c r="RJC44" s="141"/>
      <c r="RJD44" s="142"/>
      <c r="RJE44" s="143"/>
      <c r="RJF44" s="144"/>
      <c r="RJG44" s="145"/>
      <c r="RJH44" s="146"/>
      <c r="RJI44" s="147"/>
      <c r="RJJ44" s="148"/>
      <c r="RJK44" s="140"/>
      <c r="RJL44" s="141"/>
      <c r="RJM44" s="142"/>
      <c r="RJN44" s="143"/>
      <c r="RJO44" s="144"/>
      <c r="RJP44" s="145"/>
      <c r="RJQ44" s="146"/>
      <c r="RJR44" s="147"/>
      <c r="RJS44" s="148"/>
      <c r="RJT44" s="140"/>
      <c r="RJU44" s="141"/>
      <c r="RJV44" s="142"/>
      <c r="RJW44" s="143"/>
      <c r="RJX44" s="144"/>
      <c r="RJY44" s="145"/>
      <c r="RJZ44" s="146"/>
      <c r="RKA44" s="147"/>
      <c r="RKB44" s="148"/>
      <c r="RKC44" s="140"/>
      <c r="RKD44" s="141"/>
      <c r="RKE44" s="142"/>
      <c r="RKF44" s="143"/>
      <c r="RKG44" s="144"/>
      <c r="RKH44" s="145"/>
      <c r="RKI44" s="146"/>
      <c r="RKJ44" s="147"/>
      <c r="RKK44" s="148"/>
      <c r="RKL44" s="140"/>
      <c r="RKM44" s="141"/>
      <c r="RKN44" s="142"/>
      <c r="RKO44" s="143"/>
      <c r="RKP44" s="144"/>
      <c r="RKQ44" s="145"/>
      <c r="RKR44" s="146"/>
      <c r="RKS44" s="147"/>
      <c r="RKT44" s="148"/>
      <c r="RKU44" s="140"/>
      <c r="RKV44" s="141"/>
      <c r="RKW44" s="142"/>
      <c r="RKX44" s="143"/>
      <c r="RKY44" s="144"/>
      <c r="RKZ44" s="145"/>
      <c r="RLA44" s="146"/>
      <c r="RLB44" s="147"/>
      <c r="RLC44" s="148"/>
      <c r="RLD44" s="140"/>
      <c r="RLE44" s="141"/>
      <c r="RLF44" s="142"/>
      <c r="RLG44" s="143"/>
      <c r="RLH44" s="144"/>
      <c r="RLI44" s="145"/>
      <c r="RLJ44" s="146"/>
      <c r="RLK44" s="147"/>
      <c r="RLL44" s="148"/>
      <c r="RLM44" s="140"/>
      <c r="RLN44" s="141"/>
      <c r="RLO44" s="142"/>
      <c r="RLP44" s="143"/>
      <c r="RLQ44" s="144"/>
      <c r="RLR44" s="145"/>
      <c r="RLS44" s="146"/>
      <c r="RLT44" s="147"/>
      <c r="RLU44" s="148"/>
      <c r="RLV44" s="140"/>
      <c r="RLW44" s="141"/>
      <c r="RLX44" s="142"/>
      <c r="RLY44" s="143"/>
      <c r="RLZ44" s="144"/>
      <c r="RMA44" s="145"/>
      <c r="RMB44" s="146"/>
      <c r="RMC44" s="147"/>
      <c r="RMD44" s="148"/>
      <c r="RME44" s="140"/>
      <c r="RMF44" s="141"/>
      <c r="RMG44" s="142"/>
      <c r="RMH44" s="143"/>
      <c r="RMI44" s="144"/>
      <c r="RMJ44" s="145"/>
      <c r="RMK44" s="146"/>
      <c r="RML44" s="147"/>
      <c r="RMM44" s="148"/>
      <c r="RMN44" s="140"/>
      <c r="RMO44" s="141"/>
      <c r="RMP44" s="142"/>
      <c r="RMQ44" s="143"/>
      <c r="RMR44" s="144"/>
      <c r="RMS44" s="145"/>
      <c r="RMT44" s="146"/>
      <c r="RMU44" s="147"/>
      <c r="RMV44" s="148"/>
      <c r="RMW44" s="140"/>
      <c r="RMX44" s="141"/>
      <c r="RMY44" s="142"/>
      <c r="RMZ44" s="143"/>
      <c r="RNA44" s="144"/>
      <c r="RNB44" s="145"/>
      <c r="RNC44" s="146"/>
      <c r="RND44" s="147"/>
      <c r="RNE44" s="148"/>
      <c r="RNF44" s="140"/>
      <c r="RNG44" s="141"/>
      <c r="RNH44" s="142"/>
      <c r="RNI44" s="143"/>
      <c r="RNJ44" s="144"/>
      <c r="RNK44" s="145"/>
      <c r="RNL44" s="146"/>
      <c r="RNM44" s="147"/>
      <c r="RNN44" s="148"/>
      <c r="RNO44" s="140"/>
      <c r="RNP44" s="141"/>
      <c r="RNQ44" s="142"/>
      <c r="RNR44" s="143"/>
      <c r="RNS44" s="144"/>
      <c r="RNT44" s="145"/>
      <c r="RNU44" s="146"/>
      <c r="RNV44" s="147"/>
      <c r="RNW44" s="148"/>
      <c r="RNX44" s="140"/>
      <c r="RNY44" s="141"/>
      <c r="RNZ44" s="142"/>
      <c r="ROA44" s="143"/>
      <c r="ROB44" s="144"/>
      <c r="ROC44" s="145"/>
      <c r="ROD44" s="146"/>
      <c r="ROE44" s="147"/>
      <c r="ROF44" s="148"/>
      <c r="ROG44" s="140"/>
      <c r="ROH44" s="141"/>
      <c r="ROI44" s="142"/>
      <c r="ROJ44" s="143"/>
      <c r="ROK44" s="144"/>
      <c r="ROL44" s="145"/>
      <c r="ROM44" s="146"/>
      <c r="RON44" s="147"/>
      <c r="ROO44" s="148"/>
      <c r="ROP44" s="140"/>
      <c r="ROQ44" s="141"/>
      <c r="ROR44" s="142"/>
      <c r="ROS44" s="143"/>
      <c r="ROT44" s="144"/>
      <c r="ROU44" s="145"/>
      <c r="ROV44" s="146"/>
      <c r="ROW44" s="147"/>
      <c r="ROX44" s="148"/>
      <c r="ROY44" s="140"/>
      <c r="ROZ44" s="141"/>
      <c r="RPA44" s="142"/>
      <c r="RPB44" s="143"/>
      <c r="RPC44" s="144"/>
      <c r="RPD44" s="145"/>
      <c r="RPE44" s="146"/>
      <c r="RPF44" s="147"/>
      <c r="RPG44" s="148"/>
      <c r="RPH44" s="140"/>
      <c r="RPI44" s="141"/>
      <c r="RPJ44" s="142"/>
      <c r="RPK44" s="143"/>
      <c r="RPL44" s="144"/>
      <c r="RPM44" s="145"/>
      <c r="RPN44" s="146"/>
      <c r="RPO44" s="147"/>
      <c r="RPP44" s="148"/>
      <c r="RPQ44" s="140"/>
      <c r="RPR44" s="141"/>
      <c r="RPS44" s="142"/>
      <c r="RPT44" s="143"/>
      <c r="RPU44" s="144"/>
      <c r="RPV44" s="145"/>
      <c r="RPW44" s="146"/>
      <c r="RPX44" s="147"/>
      <c r="RPY44" s="148"/>
      <c r="RPZ44" s="140"/>
      <c r="RQA44" s="141"/>
      <c r="RQB44" s="142"/>
      <c r="RQC44" s="143"/>
      <c r="RQD44" s="144"/>
      <c r="RQE44" s="145"/>
      <c r="RQF44" s="146"/>
      <c r="RQG44" s="147"/>
      <c r="RQH44" s="148"/>
      <c r="RQI44" s="140"/>
      <c r="RQJ44" s="141"/>
      <c r="RQK44" s="142"/>
      <c r="RQL44" s="143"/>
      <c r="RQM44" s="144"/>
      <c r="RQN44" s="145"/>
      <c r="RQO44" s="146"/>
      <c r="RQP44" s="147"/>
      <c r="RQQ44" s="148"/>
      <c r="RQR44" s="140"/>
      <c r="RQS44" s="141"/>
      <c r="RQT44" s="142"/>
      <c r="RQU44" s="143"/>
      <c r="RQV44" s="144"/>
      <c r="RQW44" s="145"/>
      <c r="RQX44" s="146"/>
      <c r="RQY44" s="147"/>
      <c r="RQZ44" s="148"/>
      <c r="RRA44" s="140"/>
      <c r="RRB44" s="141"/>
      <c r="RRC44" s="142"/>
      <c r="RRD44" s="143"/>
      <c r="RRE44" s="144"/>
      <c r="RRF44" s="145"/>
      <c r="RRG44" s="146"/>
      <c r="RRH44" s="147"/>
      <c r="RRI44" s="148"/>
      <c r="RRJ44" s="140"/>
      <c r="RRK44" s="141"/>
      <c r="RRL44" s="142"/>
      <c r="RRM44" s="143"/>
      <c r="RRN44" s="144"/>
      <c r="RRO44" s="145"/>
      <c r="RRP44" s="146"/>
      <c r="RRQ44" s="147"/>
      <c r="RRR44" s="148"/>
      <c r="RRS44" s="140"/>
      <c r="RRT44" s="141"/>
      <c r="RRU44" s="142"/>
      <c r="RRV44" s="143"/>
      <c r="RRW44" s="144"/>
      <c r="RRX44" s="145"/>
      <c r="RRY44" s="146"/>
      <c r="RRZ44" s="147"/>
      <c r="RSA44" s="148"/>
      <c r="RSB44" s="140"/>
      <c r="RSC44" s="141"/>
      <c r="RSD44" s="142"/>
      <c r="RSE44" s="143"/>
      <c r="RSF44" s="144"/>
      <c r="RSG44" s="145"/>
      <c r="RSH44" s="146"/>
      <c r="RSI44" s="147"/>
      <c r="RSJ44" s="148"/>
      <c r="RSK44" s="140"/>
      <c r="RSL44" s="141"/>
      <c r="RSM44" s="142"/>
      <c r="RSN44" s="143"/>
      <c r="RSO44" s="144"/>
      <c r="RSP44" s="145"/>
      <c r="RSQ44" s="146"/>
      <c r="RSR44" s="147"/>
      <c r="RSS44" s="148"/>
      <c r="RST44" s="140"/>
      <c r="RSU44" s="141"/>
      <c r="RSV44" s="142"/>
      <c r="RSW44" s="143"/>
      <c r="RSX44" s="144"/>
      <c r="RSY44" s="145"/>
      <c r="RSZ44" s="146"/>
      <c r="RTA44" s="147"/>
      <c r="RTB44" s="148"/>
      <c r="RTC44" s="140"/>
      <c r="RTD44" s="141"/>
      <c r="RTE44" s="142"/>
      <c r="RTF44" s="143"/>
      <c r="RTG44" s="144"/>
      <c r="RTH44" s="145"/>
      <c r="RTI44" s="146"/>
      <c r="RTJ44" s="147"/>
      <c r="RTK44" s="148"/>
      <c r="RTL44" s="140"/>
      <c r="RTM44" s="141"/>
      <c r="RTN44" s="142"/>
      <c r="RTO44" s="143"/>
      <c r="RTP44" s="144"/>
      <c r="RTQ44" s="145"/>
      <c r="RTR44" s="146"/>
      <c r="RTS44" s="147"/>
      <c r="RTT44" s="148"/>
      <c r="RTU44" s="140"/>
      <c r="RTV44" s="141"/>
      <c r="RTW44" s="142"/>
      <c r="RTX44" s="143"/>
      <c r="RTY44" s="144"/>
      <c r="RTZ44" s="145"/>
      <c r="RUA44" s="146"/>
      <c r="RUB44" s="147"/>
      <c r="RUC44" s="148"/>
      <c r="RUD44" s="140"/>
      <c r="RUE44" s="141"/>
      <c r="RUF44" s="142"/>
      <c r="RUG44" s="143"/>
      <c r="RUH44" s="144"/>
      <c r="RUI44" s="145"/>
      <c r="RUJ44" s="146"/>
      <c r="RUK44" s="147"/>
      <c r="RUL44" s="148"/>
      <c r="RUM44" s="140"/>
      <c r="RUN44" s="141"/>
      <c r="RUO44" s="142"/>
      <c r="RUP44" s="143"/>
      <c r="RUQ44" s="144"/>
      <c r="RUR44" s="145"/>
      <c r="RUS44" s="146"/>
      <c r="RUT44" s="147"/>
      <c r="RUU44" s="148"/>
      <c r="RUV44" s="140"/>
      <c r="RUW44" s="141"/>
      <c r="RUX44" s="142"/>
      <c r="RUY44" s="143"/>
      <c r="RUZ44" s="144"/>
      <c r="RVA44" s="145"/>
      <c r="RVB44" s="146"/>
      <c r="RVC44" s="147"/>
      <c r="RVD44" s="148"/>
      <c r="RVE44" s="140"/>
      <c r="RVF44" s="141"/>
      <c r="RVG44" s="142"/>
      <c r="RVH44" s="143"/>
      <c r="RVI44" s="144"/>
      <c r="RVJ44" s="145"/>
      <c r="RVK44" s="146"/>
      <c r="RVL44" s="147"/>
      <c r="RVM44" s="148"/>
      <c r="RVN44" s="140"/>
      <c r="RVO44" s="141"/>
      <c r="RVP44" s="142"/>
      <c r="RVQ44" s="143"/>
      <c r="RVR44" s="144"/>
      <c r="RVS44" s="145"/>
      <c r="RVT44" s="146"/>
      <c r="RVU44" s="147"/>
      <c r="RVV44" s="148"/>
      <c r="RVW44" s="140"/>
      <c r="RVX44" s="141"/>
      <c r="RVY44" s="142"/>
      <c r="RVZ44" s="143"/>
      <c r="RWA44" s="144"/>
      <c r="RWB44" s="145"/>
      <c r="RWC44" s="146"/>
      <c r="RWD44" s="147"/>
      <c r="RWE44" s="148"/>
      <c r="RWF44" s="140"/>
      <c r="RWG44" s="141"/>
      <c r="RWH44" s="142"/>
      <c r="RWI44" s="143"/>
      <c r="RWJ44" s="144"/>
      <c r="RWK44" s="145"/>
      <c r="RWL44" s="146"/>
      <c r="RWM44" s="147"/>
      <c r="RWN44" s="148"/>
      <c r="RWO44" s="140"/>
      <c r="RWP44" s="141"/>
      <c r="RWQ44" s="142"/>
      <c r="RWR44" s="143"/>
      <c r="RWS44" s="144"/>
      <c r="RWT44" s="145"/>
      <c r="RWU44" s="146"/>
      <c r="RWV44" s="147"/>
      <c r="RWW44" s="148"/>
      <c r="RWX44" s="140"/>
      <c r="RWY44" s="141"/>
      <c r="RWZ44" s="142"/>
      <c r="RXA44" s="143"/>
      <c r="RXB44" s="144"/>
      <c r="RXC44" s="145"/>
      <c r="RXD44" s="146"/>
      <c r="RXE44" s="147"/>
      <c r="RXF44" s="148"/>
      <c r="RXG44" s="140"/>
      <c r="RXH44" s="141"/>
      <c r="RXI44" s="142"/>
      <c r="RXJ44" s="143"/>
      <c r="RXK44" s="144"/>
      <c r="RXL44" s="145"/>
      <c r="RXM44" s="146"/>
      <c r="RXN44" s="147"/>
      <c r="RXO44" s="148"/>
      <c r="RXP44" s="140"/>
      <c r="RXQ44" s="141"/>
      <c r="RXR44" s="142"/>
      <c r="RXS44" s="143"/>
      <c r="RXT44" s="144"/>
      <c r="RXU44" s="145"/>
      <c r="RXV44" s="146"/>
      <c r="RXW44" s="147"/>
      <c r="RXX44" s="148"/>
      <c r="RXY44" s="140"/>
      <c r="RXZ44" s="141"/>
      <c r="RYA44" s="142"/>
      <c r="RYB44" s="143"/>
      <c r="RYC44" s="144"/>
      <c r="RYD44" s="145"/>
      <c r="RYE44" s="146"/>
      <c r="RYF44" s="147"/>
      <c r="RYG44" s="148"/>
      <c r="RYH44" s="140"/>
      <c r="RYI44" s="141"/>
      <c r="RYJ44" s="142"/>
      <c r="RYK44" s="143"/>
      <c r="RYL44" s="144"/>
      <c r="RYM44" s="145"/>
      <c r="RYN44" s="146"/>
      <c r="RYO44" s="147"/>
      <c r="RYP44" s="148"/>
      <c r="RYQ44" s="140"/>
      <c r="RYR44" s="141"/>
      <c r="RYS44" s="142"/>
      <c r="RYT44" s="143"/>
      <c r="RYU44" s="144"/>
      <c r="RYV44" s="145"/>
      <c r="RYW44" s="146"/>
      <c r="RYX44" s="147"/>
      <c r="RYY44" s="148"/>
      <c r="RYZ44" s="140"/>
      <c r="RZA44" s="141"/>
      <c r="RZB44" s="142"/>
      <c r="RZC44" s="143"/>
      <c r="RZD44" s="144"/>
      <c r="RZE44" s="145"/>
      <c r="RZF44" s="146"/>
      <c r="RZG44" s="147"/>
      <c r="RZH44" s="148"/>
      <c r="RZI44" s="140"/>
      <c r="RZJ44" s="141"/>
      <c r="RZK44" s="142"/>
      <c r="RZL44" s="143"/>
      <c r="RZM44" s="144"/>
      <c r="RZN44" s="145"/>
      <c r="RZO44" s="146"/>
      <c r="RZP44" s="147"/>
      <c r="RZQ44" s="148"/>
      <c r="RZR44" s="140"/>
      <c r="RZS44" s="141"/>
      <c r="RZT44" s="142"/>
      <c r="RZU44" s="143"/>
      <c r="RZV44" s="144"/>
      <c r="RZW44" s="145"/>
      <c r="RZX44" s="146"/>
      <c r="RZY44" s="147"/>
      <c r="RZZ44" s="148"/>
      <c r="SAA44" s="140"/>
      <c r="SAB44" s="141"/>
      <c r="SAC44" s="142"/>
      <c r="SAD44" s="143"/>
      <c r="SAE44" s="144"/>
      <c r="SAF44" s="145"/>
      <c r="SAG44" s="146"/>
      <c r="SAH44" s="147"/>
      <c r="SAI44" s="148"/>
      <c r="SAJ44" s="140"/>
      <c r="SAK44" s="141"/>
      <c r="SAL44" s="142"/>
      <c r="SAM44" s="143"/>
      <c r="SAN44" s="144"/>
      <c r="SAO44" s="145"/>
      <c r="SAP44" s="146"/>
      <c r="SAQ44" s="147"/>
      <c r="SAR44" s="148"/>
      <c r="SAS44" s="140"/>
      <c r="SAT44" s="141"/>
      <c r="SAU44" s="142"/>
      <c r="SAV44" s="143"/>
      <c r="SAW44" s="144"/>
      <c r="SAX44" s="145"/>
      <c r="SAY44" s="146"/>
      <c r="SAZ44" s="147"/>
      <c r="SBA44" s="148"/>
      <c r="SBB44" s="140"/>
      <c r="SBC44" s="141"/>
      <c r="SBD44" s="142"/>
      <c r="SBE44" s="143"/>
      <c r="SBF44" s="144"/>
      <c r="SBG44" s="145"/>
      <c r="SBH44" s="146"/>
      <c r="SBI44" s="147"/>
      <c r="SBJ44" s="148"/>
      <c r="SBK44" s="140"/>
      <c r="SBL44" s="141"/>
      <c r="SBM44" s="142"/>
      <c r="SBN44" s="143"/>
      <c r="SBO44" s="144"/>
      <c r="SBP44" s="145"/>
      <c r="SBQ44" s="146"/>
      <c r="SBR44" s="147"/>
      <c r="SBS44" s="148"/>
      <c r="SBT44" s="140"/>
      <c r="SBU44" s="141"/>
      <c r="SBV44" s="142"/>
      <c r="SBW44" s="143"/>
      <c r="SBX44" s="144"/>
      <c r="SBY44" s="145"/>
      <c r="SBZ44" s="146"/>
      <c r="SCA44" s="147"/>
      <c r="SCB44" s="148"/>
      <c r="SCC44" s="140"/>
      <c r="SCD44" s="141"/>
      <c r="SCE44" s="142"/>
      <c r="SCF44" s="143"/>
      <c r="SCG44" s="144"/>
      <c r="SCH44" s="145"/>
      <c r="SCI44" s="146"/>
      <c r="SCJ44" s="147"/>
      <c r="SCK44" s="148"/>
      <c r="SCL44" s="140"/>
      <c r="SCM44" s="141"/>
      <c r="SCN44" s="142"/>
      <c r="SCO44" s="143"/>
      <c r="SCP44" s="144"/>
      <c r="SCQ44" s="145"/>
      <c r="SCR44" s="146"/>
      <c r="SCS44" s="147"/>
      <c r="SCT44" s="148"/>
      <c r="SCU44" s="140"/>
      <c r="SCV44" s="141"/>
      <c r="SCW44" s="142"/>
      <c r="SCX44" s="143"/>
      <c r="SCY44" s="144"/>
      <c r="SCZ44" s="145"/>
      <c r="SDA44" s="146"/>
      <c r="SDB44" s="147"/>
      <c r="SDC44" s="148"/>
      <c r="SDD44" s="140"/>
      <c r="SDE44" s="141"/>
      <c r="SDF44" s="142"/>
      <c r="SDG44" s="143"/>
      <c r="SDH44" s="144"/>
      <c r="SDI44" s="145"/>
      <c r="SDJ44" s="146"/>
      <c r="SDK44" s="147"/>
      <c r="SDL44" s="148"/>
      <c r="SDM44" s="140"/>
      <c r="SDN44" s="141"/>
      <c r="SDO44" s="142"/>
      <c r="SDP44" s="143"/>
      <c r="SDQ44" s="144"/>
      <c r="SDR44" s="145"/>
      <c r="SDS44" s="146"/>
      <c r="SDT44" s="147"/>
      <c r="SDU44" s="148"/>
      <c r="SDV44" s="140"/>
      <c r="SDW44" s="141"/>
      <c r="SDX44" s="142"/>
      <c r="SDY44" s="143"/>
      <c r="SDZ44" s="144"/>
      <c r="SEA44" s="145"/>
      <c r="SEB44" s="146"/>
      <c r="SEC44" s="147"/>
      <c r="SED44" s="148"/>
      <c r="SEE44" s="140"/>
      <c r="SEF44" s="141"/>
      <c r="SEG44" s="142"/>
      <c r="SEH44" s="143"/>
      <c r="SEI44" s="144"/>
      <c r="SEJ44" s="145"/>
      <c r="SEK44" s="146"/>
      <c r="SEL44" s="147"/>
      <c r="SEM44" s="148"/>
      <c r="SEN44" s="140"/>
      <c r="SEO44" s="141"/>
      <c r="SEP44" s="142"/>
      <c r="SEQ44" s="143"/>
      <c r="SER44" s="144"/>
      <c r="SES44" s="145"/>
      <c r="SET44" s="146"/>
      <c r="SEU44" s="147"/>
      <c r="SEV44" s="148"/>
      <c r="SEW44" s="140"/>
      <c r="SEX44" s="141"/>
      <c r="SEY44" s="142"/>
      <c r="SEZ44" s="143"/>
      <c r="SFA44" s="144"/>
      <c r="SFB44" s="145"/>
      <c r="SFC44" s="146"/>
      <c r="SFD44" s="147"/>
      <c r="SFE44" s="148"/>
      <c r="SFF44" s="140"/>
      <c r="SFG44" s="141"/>
      <c r="SFH44" s="142"/>
      <c r="SFI44" s="143"/>
      <c r="SFJ44" s="144"/>
      <c r="SFK44" s="145"/>
      <c r="SFL44" s="146"/>
      <c r="SFM44" s="147"/>
      <c r="SFN44" s="148"/>
      <c r="SFO44" s="140"/>
      <c r="SFP44" s="141"/>
      <c r="SFQ44" s="142"/>
      <c r="SFR44" s="143"/>
      <c r="SFS44" s="144"/>
      <c r="SFT44" s="145"/>
      <c r="SFU44" s="146"/>
      <c r="SFV44" s="147"/>
      <c r="SFW44" s="148"/>
      <c r="SFX44" s="140"/>
      <c r="SFY44" s="141"/>
      <c r="SFZ44" s="142"/>
      <c r="SGA44" s="143"/>
      <c r="SGB44" s="144"/>
      <c r="SGC44" s="145"/>
      <c r="SGD44" s="146"/>
      <c r="SGE44" s="147"/>
      <c r="SGF44" s="148"/>
      <c r="SGG44" s="140"/>
      <c r="SGH44" s="141"/>
      <c r="SGI44" s="142"/>
      <c r="SGJ44" s="143"/>
      <c r="SGK44" s="144"/>
      <c r="SGL44" s="145"/>
      <c r="SGM44" s="146"/>
      <c r="SGN44" s="147"/>
      <c r="SGO44" s="148"/>
      <c r="SGP44" s="140"/>
      <c r="SGQ44" s="141"/>
      <c r="SGR44" s="142"/>
      <c r="SGS44" s="143"/>
      <c r="SGT44" s="144"/>
      <c r="SGU44" s="145"/>
      <c r="SGV44" s="146"/>
      <c r="SGW44" s="147"/>
      <c r="SGX44" s="148"/>
      <c r="SGY44" s="140"/>
      <c r="SGZ44" s="141"/>
      <c r="SHA44" s="142"/>
      <c r="SHB44" s="143"/>
      <c r="SHC44" s="144"/>
      <c r="SHD44" s="145"/>
      <c r="SHE44" s="146"/>
      <c r="SHF44" s="147"/>
      <c r="SHG44" s="148"/>
      <c r="SHH44" s="140"/>
      <c r="SHI44" s="141"/>
      <c r="SHJ44" s="142"/>
      <c r="SHK44" s="143"/>
      <c r="SHL44" s="144"/>
      <c r="SHM44" s="145"/>
      <c r="SHN44" s="146"/>
      <c r="SHO44" s="147"/>
      <c r="SHP44" s="148"/>
      <c r="SHQ44" s="140"/>
      <c r="SHR44" s="141"/>
      <c r="SHS44" s="142"/>
      <c r="SHT44" s="143"/>
      <c r="SHU44" s="144"/>
      <c r="SHV44" s="145"/>
      <c r="SHW44" s="146"/>
      <c r="SHX44" s="147"/>
      <c r="SHY44" s="148"/>
      <c r="SHZ44" s="140"/>
      <c r="SIA44" s="141"/>
      <c r="SIB44" s="142"/>
      <c r="SIC44" s="143"/>
      <c r="SID44" s="144"/>
      <c r="SIE44" s="145"/>
      <c r="SIF44" s="146"/>
      <c r="SIG44" s="147"/>
      <c r="SIH44" s="148"/>
      <c r="SII44" s="140"/>
      <c r="SIJ44" s="141"/>
      <c r="SIK44" s="142"/>
      <c r="SIL44" s="143"/>
      <c r="SIM44" s="144"/>
      <c r="SIN44" s="145"/>
      <c r="SIO44" s="146"/>
      <c r="SIP44" s="147"/>
      <c r="SIQ44" s="148"/>
      <c r="SIR44" s="140"/>
      <c r="SIS44" s="141"/>
      <c r="SIT44" s="142"/>
      <c r="SIU44" s="143"/>
      <c r="SIV44" s="144"/>
      <c r="SIW44" s="145"/>
      <c r="SIX44" s="146"/>
      <c r="SIY44" s="147"/>
      <c r="SIZ44" s="148"/>
      <c r="SJA44" s="140"/>
      <c r="SJB44" s="141"/>
      <c r="SJC44" s="142"/>
      <c r="SJD44" s="143"/>
      <c r="SJE44" s="144"/>
      <c r="SJF44" s="145"/>
      <c r="SJG44" s="146"/>
      <c r="SJH44" s="147"/>
      <c r="SJI44" s="148"/>
      <c r="SJJ44" s="140"/>
      <c r="SJK44" s="141"/>
      <c r="SJL44" s="142"/>
      <c r="SJM44" s="143"/>
      <c r="SJN44" s="144"/>
      <c r="SJO44" s="145"/>
      <c r="SJP44" s="146"/>
      <c r="SJQ44" s="147"/>
      <c r="SJR44" s="148"/>
      <c r="SJS44" s="140"/>
      <c r="SJT44" s="141"/>
      <c r="SJU44" s="142"/>
      <c r="SJV44" s="143"/>
      <c r="SJW44" s="144"/>
      <c r="SJX44" s="145"/>
      <c r="SJY44" s="146"/>
      <c r="SJZ44" s="147"/>
      <c r="SKA44" s="148"/>
      <c r="SKB44" s="140"/>
      <c r="SKC44" s="141"/>
      <c r="SKD44" s="142"/>
      <c r="SKE44" s="143"/>
      <c r="SKF44" s="144"/>
      <c r="SKG44" s="145"/>
      <c r="SKH44" s="146"/>
      <c r="SKI44" s="147"/>
      <c r="SKJ44" s="148"/>
      <c r="SKK44" s="140"/>
      <c r="SKL44" s="141"/>
      <c r="SKM44" s="142"/>
      <c r="SKN44" s="143"/>
      <c r="SKO44" s="144"/>
      <c r="SKP44" s="145"/>
      <c r="SKQ44" s="146"/>
      <c r="SKR44" s="147"/>
      <c r="SKS44" s="148"/>
      <c r="SKT44" s="140"/>
      <c r="SKU44" s="141"/>
      <c r="SKV44" s="142"/>
      <c r="SKW44" s="143"/>
      <c r="SKX44" s="144"/>
      <c r="SKY44" s="145"/>
      <c r="SKZ44" s="146"/>
      <c r="SLA44" s="147"/>
      <c r="SLB44" s="148"/>
      <c r="SLC44" s="140"/>
      <c r="SLD44" s="141"/>
      <c r="SLE44" s="142"/>
      <c r="SLF44" s="143"/>
      <c r="SLG44" s="144"/>
      <c r="SLH44" s="145"/>
      <c r="SLI44" s="146"/>
      <c r="SLJ44" s="147"/>
      <c r="SLK44" s="148"/>
      <c r="SLL44" s="140"/>
      <c r="SLM44" s="141"/>
      <c r="SLN44" s="142"/>
      <c r="SLO44" s="143"/>
      <c r="SLP44" s="144"/>
      <c r="SLQ44" s="145"/>
      <c r="SLR44" s="146"/>
      <c r="SLS44" s="147"/>
      <c r="SLT44" s="148"/>
      <c r="SLU44" s="140"/>
      <c r="SLV44" s="141"/>
      <c r="SLW44" s="142"/>
      <c r="SLX44" s="143"/>
      <c r="SLY44" s="144"/>
      <c r="SLZ44" s="145"/>
      <c r="SMA44" s="146"/>
      <c r="SMB44" s="147"/>
      <c r="SMC44" s="148"/>
      <c r="SMD44" s="140"/>
      <c r="SME44" s="141"/>
      <c r="SMF44" s="142"/>
      <c r="SMG44" s="143"/>
      <c r="SMH44" s="144"/>
      <c r="SMI44" s="145"/>
      <c r="SMJ44" s="146"/>
      <c r="SMK44" s="147"/>
      <c r="SML44" s="148"/>
      <c r="SMM44" s="140"/>
      <c r="SMN44" s="141"/>
      <c r="SMO44" s="142"/>
      <c r="SMP44" s="143"/>
      <c r="SMQ44" s="144"/>
      <c r="SMR44" s="145"/>
      <c r="SMS44" s="146"/>
      <c r="SMT44" s="147"/>
      <c r="SMU44" s="148"/>
      <c r="SMV44" s="140"/>
      <c r="SMW44" s="141"/>
      <c r="SMX44" s="142"/>
      <c r="SMY44" s="143"/>
      <c r="SMZ44" s="144"/>
      <c r="SNA44" s="145"/>
      <c r="SNB44" s="146"/>
      <c r="SNC44" s="147"/>
      <c r="SND44" s="148"/>
      <c r="SNE44" s="140"/>
      <c r="SNF44" s="141"/>
      <c r="SNG44" s="142"/>
      <c r="SNH44" s="143"/>
      <c r="SNI44" s="144"/>
      <c r="SNJ44" s="145"/>
      <c r="SNK44" s="146"/>
      <c r="SNL44" s="147"/>
      <c r="SNM44" s="148"/>
      <c r="SNN44" s="140"/>
      <c r="SNO44" s="141"/>
      <c r="SNP44" s="142"/>
      <c r="SNQ44" s="143"/>
      <c r="SNR44" s="144"/>
      <c r="SNS44" s="145"/>
      <c r="SNT44" s="146"/>
      <c r="SNU44" s="147"/>
      <c r="SNV44" s="148"/>
      <c r="SNW44" s="140"/>
      <c r="SNX44" s="141"/>
      <c r="SNY44" s="142"/>
      <c r="SNZ44" s="143"/>
      <c r="SOA44" s="144"/>
      <c r="SOB44" s="145"/>
      <c r="SOC44" s="146"/>
      <c r="SOD44" s="147"/>
      <c r="SOE44" s="148"/>
      <c r="SOF44" s="140"/>
      <c r="SOG44" s="141"/>
      <c r="SOH44" s="142"/>
      <c r="SOI44" s="143"/>
      <c r="SOJ44" s="144"/>
      <c r="SOK44" s="145"/>
      <c r="SOL44" s="146"/>
      <c r="SOM44" s="147"/>
      <c r="SON44" s="148"/>
      <c r="SOO44" s="140"/>
      <c r="SOP44" s="141"/>
      <c r="SOQ44" s="142"/>
      <c r="SOR44" s="143"/>
      <c r="SOS44" s="144"/>
      <c r="SOT44" s="145"/>
      <c r="SOU44" s="146"/>
      <c r="SOV44" s="147"/>
      <c r="SOW44" s="148"/>
      <c r="SOX44" s="140"/>
      <c r="SOY44" s="141"/>
      <c r="SOZ44" s="142"/>
      <c r="SPA44" s="143"/>
      <c r="SPB44" s="144"/>
      <c r="SPC44" s="145"/>
      <c r="SPD44" s="146"/>
      <c r="SPE44" s="147"/>
      <c r="SPF44" s="148"/>
      <c r="SPG44" s="140"/>
      <c r="SPH44" s="141"/>
      <c r="SPI44" s="142"/>
      <c r="SPJ44" s="143"/>
      <c r="SPK44" s="144"/>
      <c r="SPL44" s="145"/>
      <c r="SPM44" s="146"/>
      <c r="SPN44" s="147"/>
      <c r="SPO44" s="148"/>
      <c r="SPP44" s="140"/>
      <c r="SPQ44" s="141"/>
      <c r="SPR44" s="142"/>
      <c r="SPS44" s="143"/>
      <c r="SPT44" s="144"/>
      <c r="SPU44" s="145"/>
      <c r="SPV44" s="146"/>
      <c r="SPW44" s="147"/>
      <c r="SPX44" s="148"/>
      <c r="SPY44" s="140"/>
      <c r="SPZ44" s="141"/>
      <c r="SQA44" s="142"/>
      <c r="SQB44" s="143"/>
      <c r="SQC44" s="144"/>
      <c r="SQD44" s="145"/>
      <c r="SQE44" s="146"/>
      <c r="SQF44" s="147"/>
      <c r="SQG44" s="148"/>
      <c r="SQH44" s="140"/>
      <c r="SQI44" s="141"/>
      <c r="SQJ44" s="142"/>
      <c r="SQK44" s="143"/>
      <c r="SQL44" s="144"/>
      <c r="SQM44" s="145"/>
      <c r="SQN44" s="146"/>
      <c r="SQO44" s="147"/>
      <c r="SQP44" s="148"/>
      <c r="SQQ44" s="140"/>
      <c r="SQR44" s="141"/>
      <c r="SQS44" s="142"/>
      <c r="SQT44" s="143"/>
      <c r="SQU44" s="144"/>
      <c r="SQV44" s="145"/>
      <c r="SQW44" s="146"/>
      <c r="SQX44" s="147"/>
      <c r="SQY44" s="148"/>
      <c r="SQZ44" s="140"/>
      <c r="SRA44" s="141"/>
      <c r="SRB44" s="142"/>
      <c r="SRC44" s="143"/>
      <c r="SRD44" s="144"/>
      <c r="SRE44" s="145"/>
      <c r="SRF44" s="146"/>
      <c r="SRG44" s="147"/>
      <c r="SRH44" s="148"/>
      <c r="SRI44" s="140"/>
      <c r="SRJ44" s="141"/>
      <c r="SRK44" s="142"/>
      <c r="SRL44" s="143"/>
      <c r="SRM44" s="144"/>
      <c r="SRN44" s="145"/>
      <c r="SRO44" s="146"/>
      <c r="SRP44" s="147"/>
      <c r="SRQ44" s="148"/>
      <c r="SRR44" s="140"/>
      <c r="SRS44" s="141"/>
      <c r="SRT44" s="142"/>
      <c r="SRU44" s="143"/>
      <c r="SRV44" s="144"/>
      <c r="SRW44" s="145"/>
      <c r="SRX44" s="146"/>
      <c r="SRY44" s="147"/>
      <c r="SRZ44" s="148"/>
      <c r="SSA44" s="140"/>
      <c r="SSB44" s="141"/>
      <c r="SSC44" s="142"/>
      <c r="SSD44" s="143"/>
      <c r="SSE44" s="144"/>
      <c r="SSF44" s="145"/>
      <c r="SSG44" s="146"/>
      <c r="SSH44" s="147"/>
      <c r="SSI44" s="148"/>
      <c r="SSJ44" s="140"/>
      <c r="SSK44" s="141"/>
      <c r="SSL44" s="142"/>
      <c r="SSM44" s="143"/>
      <c r="SSN44" s="144"/>
      <c r="SSO44" s="145"/>
      <c r="SSP44" s="146"/>
      <c r="SSQ44" s="147"/>
      <c r="SSR44" s="148"/>
      <c r="SSS44" s="140"/>
      <c r="SST44" s="141"/>
      <c r="SSU44" s="142"/>
      <c r="SSV44" s="143"/>
      <c r="SSW44" s="144"/>
      <c r="SSX44" s="145"/>
      <c r="SSY44" s="146"/>
      <c r="SSZ44" s="147"/>
      <c r="STA44" s="148"/>
      <c r="STB44" s="140"/>
      <c r="STC44" s="141"/>
      <c r="STD44" s="142"/>
      <c r="STE44" s="143"/>
      <c r="STF44" s="144"/>
      <c r="STG44" s="145"/>
      <c r="STH44" s="146"/>
      <c r="STI44" s="147"/>
      <c r="STJ44" s="148"/>
      <c r="STK44" s="140"/>
      <c r="STL44" s="141"/>
      <c r="STM44" s="142"/>
      <c r="STN44" s="143"/>
      <c r="STO44" s="144"/>
      <c r="STP44" s="145"/>
      <c r="STQ44" s="146"/>
      <c r="STR44" s="147"/>
      <c r="STS44" s="148"/>
      <c r="STT44" s="140"/>
      <c r="STU44" s="141"/>
      <c r="STV44" s="142"/>
      <c r="STW44" s="143"/>
      <c r="STX44" s="144"/>
      <c r="STY44" s="145"/>
      <c r="STZ44" s="146"/>
      <c r="SUA44" s="147"/>
      <c r="SUB44" s="148"/>
      <c r="SUC44" s="140"/>
      <c r="SUD44" s="141"/>
      <c r="SUE44" s="142"/>
      <c r="SUF44" s="143"/>
      <c r="SUG44" s="144"/>
      <c r="SUH44" s="145"/>
      <c r="SUI44" s="146"/>
      <c r="SUJ44" s="147"/>
      <c r="SUK44" s="148"/>
      <c r="SUL44" s="140"/>
      <c r="SUM44" s="141"/>
      <c r="SUN44" s="142"/>
      <c r="SUO44" s="143"/>
      <c r="SUP44" s="144"/>
      <c r="SUQ44" s="145"/>
      <c r="SUR44" s="146"/>
      <c r="SUS44" s="147"/>
      <c r="SUT44" s="148"/>
      <c r="SUU44" s="140"/>
      <c r="SUV44" s="141"/>
      <c r="SUW44" s="142"/>
      <c r="SUX44" s="143"/>
      <c r="SUY44" s="144"/>
      <c r="SUZ44" s="145"/>
      <c r="SVA44" s="146"/>
      <c r="SVB44" s="147"/>
      <c r="SVC44" s="148"/>
      <c r="SVD44" s="140"/>
      <c r="SVE44" s="141"/>
      <c r="SVF44" s="142"/>
      <c r="SVG44" s="143"/>
      <c r="SVH44" s="144"/>
      <c r="SVI44" s="145"/>
      <c r="SVJ44" s="146"/>
      <c r="SVK44" s="147"/>
      <c r="SVL44" s="148"/>
      <c r="SVM44" s="140"/>
      <c r="SVN44" s="141"/>
      <c r="SVO44" s="142"/>
      <c r="SVP44" s="143"/>
      <c r="SVQ44" s="144"/>
      <c r="SVR44" s="145"/>
      <c r="SVS44" s="146"/>
      <c r="SVT44" s="147"/>
      <c r="SVU44" s="148"/>
      <c r="SVV44" s="140"/>
      <c r="SVW44" s="141"/>
      <c r="SVX44" s="142"/>
      <c r="SVY44" s="143"/>
      <c r="SVZ44" s="144"/>
      <c r="SWA44" s="145"/>
      <c r="SWB44" s="146"/>
      <c r="SWC44" s="147"/>
      <c r="SWD44" s="148"/>
      <c r="SWE44" s="140"/>
      <c r="SWF44" s="141"/>
      <c r="SWG44" s="142"/>
      <c r="SWH44" s="143"/>
      <c r="SWI44" s="144"/>
      <c r="SWJ44" s="145"/>
      <c r="SWK44" s="146"/>
      <c r="SWL44" s="147"/>
      <c r="SWM44" s="148"/>
      <c r="SWN44" s="140"/>
      <c r="SWO44" s="141"/>
      <c r="SWP44" s="142"/>
      <c r="SWQ44" s="143"/>
      <c r="SWR44" s="144"/>
      <c r="SWS44" s="145"/>
      <c r="SWT44" s="146"/>
      <c r="SWU44" s="147"/>
      <c r="SWV44" s="148"/>
      <c r="SWW44" s="140"/>
      <c r="SWX44" s="141"/>
      <c r="SWY44" s="142"/>
      <c r="SWZ44" s="143"/>
      <c r="SXA44" s="144"/>
      <c r="SXB44" s="145"/>
      <c r="SXC44" s="146"/>
      <c r="SXD44" s="147"/>
      <c r="SXE44" s="148"/>
      <c r="SXF44" s="140"/>
      <c r="SXG44" s="141"/>
      <c r="SXH44" s="142"/>
      <c r="SXI44" s="143"/>
      <c r="SXJ44" s="144"/>
      <c r="SXK44" s="145"/>
      <c r="SXL44" s="146"/>
      <c r="SXM44" s="147"/>
      <c r="SXN44" s="148"/>
      <c r="SXO44" s="140"/>
      <c r="SXP44" s="141"/>
      <c r="SXQ44" s="142"/>
      <c r="SXR44" s="143"/>
      <c r="SXS44" s="144"/>
      <c r="SXT44" s="145"/>
      <c r="SXU44" s="146"/>
      <c r="SXV44" s="147"/>
      <c r="SXW44" s="148"/>
      <c r="SXX44" s="140"/>
      <c r="SXY44" s="141"/>
      <c r="SXZ44" s="142"/>
      <c r="SYA44" s="143"/>
      <c r="SYB44" s="144"/>
      <c r="SYC44" s="145"/>
      <c r="SYD44" s="146"/>
      <c r="SYE44" s="147"/>
      <c r="SYF44" s="148"/>
      <c r="SYG44" s="140"/>
      <c r="SYH44" s="141"/>
      <c r="SYI44" s="142"/>
      <c r="SYJ44" s="143"/>
      <c r="SYK44" s="144"/>
      <c r="SYL44" s="145"/>
      <c r="SYM44" s="146"/>
      <c r="SYN44" s="147"/>
      <c r="SYO44" s="148"/>
      <c r="SYP44" s="140"/>
      <c r="SYQ44" s="141"/>
      <c r="SYR44" s="142"/>
      <c r="SYS44" s="143"/>
      <c r="SYT44" s="144"/>
      <c r="SYU44" s="145"/>
      <c r="SYV44" s="146"/>
      <c r="SYW44" s="147"/>
      <c r="SYX44" s="148"/>
      <c r="SYY44" s="140"/>
      <c r="SYZ44" s="141"/>
      <c r="SZA44" s="142"/>
      <c r="SZB44" s="143"/>
      <c r="SZC44" s="144"/>
      <c r="SZD44" s="145"/>
      <c r="SZE44" s="146"/>
      <c r="SZF44" s="147"/>
      <c r="SZG44" s="148"/>
      <c r="SZH44" s="140"/>
      <c r="SZI44" s="141"/>
      <c r="SZJ44" s="142"/>
      <c r="SZK44" s="143"/>
      <c r="SZL44" s="144"/>
      <c r="SZM44" s="145"/>
      <c r="SZN44" s="146"/>
      <c r="SZO44" s="147"/>
      <c r="SZP44" s="148"/>
      <c r="SZQ44" s="140"/>
      <c r="SZR44" s="141"/>
      <c r="SZS44" s="142"/>
      <c r="SZT44" s="143"/>
      <c r="SZU44" s="144"/>
      <c r="SZV44" s="145"/>
      <c r="SZW44" s="146"/>
      <c r="SZX44" s="147"/>
      <c r="SZY44" s="148"/>
      <c r="SZZ44" s="140"/>
      <c r="TAA44" s="141"/>
      <c r="TAB44" s="142"/>
      <c r="TAC44" s="143"/>
      <c r="TAD44" s="144"/>
      <c r="TAE44" s="145"/>
      <c r="TAF44" s="146"/>
      <c r="TAG44" s="147"/>
      <c r="TAH44" s="148"/>
      <c r="TAI44" s="140"/>
      <c r="TAJ44" s="141"/>
      <c r="TAK44" s="142"/>
      <c r="TAL44" s="143"/>
      <c r="TAM44" s="144"/>
      <c r="TAN44" s="145"/>
      <c r="TAO44" s="146"/>
      <c r="TAP44" s="147"/>
      <c r="TAQ44" s="148"/>
      <c r="TAR44" s="140"/>
      <c r="TAS44" s="141"/>
      <c r="TAT44" s="142"/>
      <c r="TAU44" s="143"/>
      <c r="TAV44" s="144"/>
      <c r="TAW44" s="145"/>
      <c r="TAX44" s="146"/>
      <c r="TAY44" s="147"/>
      <c r="TAZ44" s="148"/>
      <c r="TBA44" s="140"/>
      <c r="TBB44" s="141"/>
      <c r="TBC44" s="142"/>
      <c r="TBD44" s="143"/>
      <c r="TBE44" s="144"/>
      <c r="TBF44" s="145"/>
      <c r="TBG44" s="146"/>
      <c r="TBH44" s="147"/>
      <c r="TBI44" s="148"/>
      <c r="TBJ44" s="140"/>
      <c r="TBK44" s="141"/>
      <c r="TBL44" s="142"/>
      <c r="TBM44" s="143"/>
      <c r="TBN44" s="144"/>
      <c r="TBO44" s="145"/>
      <c r="TBP44" s="146"/>
      <c r="TBQ44" s="147"/>
      <c r="TBR44" s="148"/>
      <c r="TBS44" s="140"/>
      <c r="TBT44" s="141"/>
      <c r="TBU44" s="142"/>
      <c r="TBV44" s="143"/>
      <c r="TBW44" s="144"/>
      <c r="TBX44" s="145"/>
      <c r="TBY44" s="146"/>
      <c r="TBZ44" s="147"/>
      <c r="TCA44" s="148"/>
      <c r="TCB44" s="140"/>
      <c r="TCC44" s="141"/>
      <c r="TCD44" s="142"/>
      <c r="TCE44" s="143"/>
      <c r="TCF44" s="144"/>
      <c r="TCG44" s="145"/>
      <c r="TCH44" s="146"/>
      <c r="TCI44" s="147"/>
      <c r="TCJ44" s="148"/>
      <c r="TCK44" s="140"/>
      <c r="TCL44" s="141"/>
      <c r="TCM44" s="142"/>
      <c r="TCN44" s="143"/>
      <c r="TCO44" s="144"/>
      <c r="TCP44" s="145"/>
      <c r="TCQ44" s="146"/>
      <c r="TCR44" s="147"/>
      <c r="TCS44" s="148"/>
      <c r="TCT44" s="140"/>
      <c r="TCU44" s="141"/>
      <c r="TCV44" s="142"/>
      <c r="TCW44" s="143"/>
      <c r="TCX44" s="144"/>
      <c r="TCY44" s="145"/>
      <c r="TCZ44" s="146"/>
      <c r="TDA44" s="147"/>
      <c r="TDB44" s="148"/>
      <c r="TDC44" s="140"/>
      <c r="TDD44" s="141"/>
      <c r="TDE44" s="142"/>
      <c r="TDF44" s="143"/>
      <c r="TDG44" s="144"/>
      <c r="TDH44" s="145"/>
      <c r="TDI44" s="146"/>
      <c r="TDJ44" s="147"/>
      <c r="TDK44" s="148"/>
      <c r="TDL44" s="140"/>
      <c r="TDM44" s="141"/>
      <c r="TDN44" s="142"/>
      <c r="TDO44" s="143"/>
      <c r="TDP44" s="144"/>
      <c r="TDQ44" s="145"/>
      <c r="TDR44" s="146"/>
      <c r="TDS44" s="147"/>
      <c r="TDT44" s="148"/>
      <c r="TDU44" s="140"/>
      <c r="TDV44" s="141"/>
      <c r="TDW44" s="142"/>
      <c r="TDX44" s="143"/>
      <c r="TDY44" s="144"/>
      <c r="TDZ44" s="145"/>
      <c r="TEA44" s="146"/>
      <c r="TEB44" s="147"/>
      <c r="TEC44" s="148"/>
      <c r="TED44" s="140"/>
      <c r="TEE44" s="141"/>
      <c r="TEF44" s="142"/>
      <c r="TEG44" s="143"/>
      <c r="TEH44" s="144"/>
      <c r="TEI44" s="145"/>
      <c r="TEJ44" s="146"/>
      <c r="TEK44" s="147"/>
      <c r="TEL44" s="148"/>
      <c r="TEM44" s="140"/>
      <c r="TEN44" s="141"/>
      <c r="TEO44" s="142"/>
      <c r="TEP44" s="143"/>
      <c r="TEQ44" s="144"/>
      <c r="TER44" s="145"/>
      <c r="TES44" s="146"/>
      <c r="TET44" s="147"/>
      <c r="TEU44" s="148"/>
      <c r="TEV44" s="140"/>
      <c r="TEW44" s="141"/>
      <c r="TEX44" s="142"/>
      <c r="TEY44" s="143"/>
      <c r="TEZ44" s="144"/>
      <c r="TFA44" s="145"/>
      <c r="TFB44" s="146"/>
      <c r="TFC44" s="147"/>
      <c r="TFD44" s="148"/>
      <c r="TFE44" s="140"/>
      <c r="TFF44" s="141"/>
      <c r="TFG44" s="142"/>
      <c r="TFH44" s="143"/>
      <c r="TFI44" s="144"/>
      <c r="TFJ44" s="145"/>
      <c r="TFK44" s="146"/>
      <c r="TFL44" s="147"/>
      <c r="TFM44" s="148"/>
      <c r="TFN44" s="140"/>
      <c r="TFO44" s="141"/>
      <c r="TFP44" s="142"/>
      <c r="TFQ44" s="143"/>
      <c r="TFR44" s="144"/>
      <c r="TFS44" s="145"/>
      <c r="TFT44" s="146"/>
      <c r="TFU44" s="147"/>
      <c r="TFV44" s="148"/>
      <c r="TFW44" s="140"/>
      <c r="TFX44" s="141"/>
      <c r="TFY44" s="142"/>
      <c r="TFZ44" s="143"/>
      <c r="TGA44" s="144"/>
      <c r="TGB44" s="145"/>
      <c r="TGC44" s="146"/>
      <c r="TGD44" s="147"/>
      <c r="TGE44" s="148"/>
      <c r="TGF44" s="140"/>
      <c r="TGG44" s="141"/>
      <c r="TGH44" s="142"/>
      <c r="TGI44" s="143"/>
      <c r="TGJ44" s="144"/>
      <c r="TGK44" s="145"/>
      <c r="TGL44" s="146"/>
      <c r="TGM44" s="147"/>
      <c r="TGN44" s="148"/>
      <c r="TGO44" s="140"/>
      <c r="TGP44" s="141"/>
      <c r="TGQ44" s="142"/>
      <c r="TGR44" s="143"/>
      <c r="TGS44" s="144"/>
      <c r="TGT44" s="145"/>
      <c r="TGU44" s="146"/>
      <c r="TGV44" s="147"/>
      <c r="TGW44" s="148"/>
      <c r="TGX44" s="140"/>
      <c r="TGY44" s="141"/>
      <c r="TGZ44" s="142"/>
      <c r="THA44" s="143"/>
      <c r="THB44" s="144"/>
      <c r="THC44" s="145"/>
      <c r="THD44" s="146"/>
      <c r="THE44" s="147"/>
      <c r="THF44" s="148"/>
      <c r="THG44" s="140"/>
      <c r="THH44" s="141"/>
      <c r="THI44" s="142"/>
      <c r="THJ44" s="143"/>
      <c r="THK44" s="144"/>
      <c r="THL44" s="145"/>
      <c r="THM44" s="146"/>
      <c r="THN44" s="147"/>
      <c r="THO44" s="148"/>
      <c r="THP44" s="140"/>
      <c r="THQ44" s="141"/>
      <c r="THR44" s="142"/>
      <c r="THS44" s="143"/>
      <c r="THT44" s="144"/>
      <c r="THU44" s="145"/>
      <c r="THV44" s="146"/>
      <c r="THW44" s="147"/>
      <c r="THX44" s="148"/>
      <c r="THY44" s="140"/>
      <c r="THZ44" s="141"/>
      <c r="TIA44" s="142"/>
      <c r="TIB44" s="143"/>
      <c r="TIC44" s="144"/>
      <c r="TID44" s="145"/>
      <c r="TIE44" s="146"/>
      <c r="TIF44" s="147"/>
      <c r="TIG44" s="148"/>
      <c r="TIH44" s="140"/>
      <c r="TII44" s="141"/>
      <c r="TIJ44" s="142"/>
      <c r="TIK44" s="143"/>
      <c r="TIL44" s="144"/>
      <c r="TIM44" s="145"/>
      <c r="TIN44" s="146"/>
      <c r="TIO44" s="147"/>
      <c r="TIP44" s="148"/>
      <c r="TIQ44" s="140"/>
      <c r="TIR44" s="141"/>
      <c r="TIS44" s="142"/>
      <c r="TIT44" s="143"/>
      <c r="TIU44" s="144"/>
      <c r="TIV44" s="145"/>
      <c r="TIW44" s="146"/>
      <c r="TIX44" s="147"/>
      <c r="TIY44" s="148"/>
      <c r="TIZ44" s="140"/>
      <c r="TJA44" s="141"/>
      <c r="TJB44" s="142"/>
      <c r="TJC44" s="143"/>
      <c r="TJD44" s="144"/>
      <c r="TJE44" s="145"/>
      <c r="TJF44" s="146"/>
      <c r="TJG44" s="147"/>
      <c r="TJH44" s="148"/>
      <c r="TJI44" s="140"/>
      <c r="TJJ44" s="141"/>
      <c r="TJK44" s="142"/>
      <c r="TJL44" s="143"/>
      <c r="TJM44" s="144"/>
      <c r="TJN44" s="145"/>
      <c r="TJO44" s="146"/>
      <c r="TJP44" s="147"/>
      <c r="TJQ44" s="148"/>
      <c r="TJR44" s="140"/>
      <c r="TJS44" s="141"/>
      <c r="TJT44" s="142"/>
      <c r="TJU44" s="143"/>
      <c r="TJV44" s="144"/>
      <c r="TJW44" s="145"/>
      <c r="TJX44" s="146"/>
      <c r="TJY44" s="147"/>
      <c r="TJZ44" s="148"/>
      <c r="TKA44" s="140"/>
      <c r="TKB44" s="141"/>
      <c r="TKC44" s="142"/>
      <c r="TKD44" s="143"/>
      <c r="TKE44" s="144"/>
      <c r="TKF44" s="145"/>
      <c r="TKG44" s="146"/>
      <c r="TKH44" s="147"/>
      <c r="TKI44" s="148"/>
      <c r="TKJ44" s="140"/>
      <c r="TKK44" s="141"/>
      <c r="TKL44" s="142"/>
      <c r="TKM44" s="143"/>
      <c r="TKN44" s="144"/>
      <c r="TKO44" s="145"/>
      <c r="TKP44" s="146"/>
      <c r="TKQ44" s="147"/>
      <c r="TKR44" s="148"/>
      <c r="TKS44" s="140"/>
      <c r="TKT44" s="141"/>
      <c r="TKU44" s="142"/>
      <c r="TKV44" s="143"/>
      <c r="TKW44" s="144"/>
      <c r="TKX44" s="145"/>
      <c r="TKY44" s="146"/>
      <c r="TKZ44" s="147"/>
      <c r="TLA44" s="148"/>
      <c r="TLB44" s="140"/>
      <c r="TLC44" s="141"/>
      <c r="TLD44" s="142"/>
      <c r="TLE44" s="143"/>
      <c r="TLF44" s="144"/>
      <c r="TLG44" s="145"/>
      <c r="TLH44" s="146"/>
      <c r="TLI44" s="147"/>
      <c r="TLJ44" s="148"/>
      <c r="TLK44" s="140"/>
      <c r="TLL44" s="141"/>
      <c r="TLM44" s="142"/>
      <c r="TLN44" s="143"/>
      <c r="TLO44" s="144"/>
      <c r="TLP44" s="145"/>
      <c r="TLQ44" s="146"/>
      <c r="TLR44" s="147"/>
      <c r="TLS44" s="148"/>
      <c r="TLT44" s="140"/>
      <c r="TLU44" s="141"/>
      <c r="TLV44" s="142"/>
      <c r="TLW44" s="143"/>
      <c r="TLX44" s="144"/>
      <c r="TLY44" s="145"/>
      <c r="TLZ44" s="146"/>
      <c r="TMA44" s="147"/>
      <c r="TMB44" s="148"/>
      <c r="TMC44" s="140"/>
      <c r="TMD44" s="141"/>
      <c r="TME44" s="142"/>
      <c r="TMF44" s="143"/>
      <c r="TMG44" s="144"/>
      <c r="TMH44" s="145"/>
      <c r="TMI44" s="146"/>
      <c r="TMJ44" s="147"/>
      <c r="TMK44" s="148"/>
      <c r="TML44" s="140"/>
      <c r="TMM44" s="141"/>
      <c r="TMN44" s="142"/>
      <c r="TMO44" s="143"/>
      <c r="TMP44" s="144"/>
      <c r="TMQ44" s="145"/>
      <c r="TMR44" s="146"/>
      <c r="TMS44" s="147"/>
      <c r="TMT44" s="148"/>
      <c r="TMU44" s="140"/>
      <c r="TMV44" s="141"/>
      <c r="TMW44" s="142"/>
      <c r="TMX44" s="143"/>
      <c r="TMY44" s="144"/>
      <c r="TMZ44" s="145"/>
      <c r="TNA44" s="146"/>
      <c r="TNB44" s="147"/>
      <c r="TNC44" s="148"/>
      <c r="TND44" s="140"/>
      <c r="TNE44" s="141"/>
      <c r="TNF44" s="142"/>
      <c r="TNG44" s="143"/>
      <c r="TNH44" s="144"/>
      <c r="TNI44" s="145"/>
      <c r="TNJ44" s="146"/>
      <c r="TNK44" s="147"/>
      <c r="TNL44" s="148"/>
      <c r="TNM44" s="140"/>
      <c r="TNN44" s="141"/>
      <c r="TNO44" s="142"/>
      <c r="TNP44" s="143"/>
      <c r="TNQ44" s="144"/>
      <c r="TNR44" s="145"/>
      <c r="TNS44" s="146"/>
      <c r="TNT44" s="147"/>
      <c r="TNU44" s="148"/>
      <c r="TNV44" s="140"/>
      <c r="TNW44" s="141"/>
      <c r="TNX44" s="142"/>
      <c r="TNY44" s="143"/>
      <c r="TNZ44" s="144"/>
      <c r="TOA44" s="145"/>
      <c r="TOB44" s="146"/>
      <c r="TOC44" s="147"/>
      <c r="TOD44" s="148"/>
      <c r="TOE44" s="140"/>
      <c r="TOF44" s="141"/>
      <c r="TOG44" s="142"/>
      <c r="TOH44" s="143"/>
      <c r="TOI44" s="144"/>
      <c r="TOJ44" s="145"/>
      <c r="TOK44" s="146"/>
      <c r="TOL44" s="147"/>
      <c r="TOM44" s="148"/>
      <c r="TON44" s="140"/>
      <c r="TOO44" s="141"/>
      <c r="TOP44" s="142"/>
      <c r="TOQ44" s="143"/>
      <c r="TOR44" s="144"/>
      <c r="TOS44" s="145"/>
      <c r="TOT44" s="146"/>
      <c r="TOU44" s="147"/>
      <c r="TOV44" s="148"/>
      <c r="TOW44" s="140"/>
      <c r="TOX44" s="141"/>
      <c r="TOY44" s="142"/>
      <c r="TOZ44" s="143"/>
      <c r="TPA44" s="144"/>
      <c r="TPB44" s="145"/>
      <c r="TPC44" s="146"/>
      <c r="TPD44" s="147"/>
      <c r="TPE44" s="148"/>
      <c r="TPF44" s="140"/>
      <c r="TPG44" s="141"/>
      <c r="TPH44" s="142"/>
      <c r="TPI44" s="143"/>
      <c r="TPJ44" s="144"/>
      <c r="TPK44" s="145"/>
      <c r="TPL44" s="146"/>
      <c r="TPM44" s="147"/>
      <c r="TPN44" s="148"/>
      <c r="TPO44" s="140"/>
      <c r="TPP44" s="141"/>
      <c r="TPQ44" s="142"/>
      <c r="TPR44" s="143"/>
      <c r="TPS44" s="144"/>
      <c r="TPT44" s="145"/>
      <c r="TPU44" s="146"/>
      <c r="TPV44" s="147"/>
      <c r="TPW44" s="148"/>
      <c r="TPX44" s="140"/>
      <c r="TPY44" s="141"/>
      <c r="TPZ44" s="142"/>
      <c r="TQA44" s="143"/>
      <c r="TQB44" s="144"/>
      <c r="TQC44" s="145"/>
      <c r="TQD44" s="146"/>
      <c r="TQE44" s="147"/>
      <c r="TQF44" s="148"/>
      <c r="TQG44" s="140"/>
      <c r="TQH44" s="141"/>
      <c r="TQI44" s="142"/>
      <c r="TQJ44" s="143"/>
      <c r="TQK44" s="144"/>
      <c r="TQL44" s="145"/>
      <c r="TQM44" s="146"/>
      <c r="TQN44" s="147"/>
      <c r="TQO44" s="148"/>
      <c r="TQP44" s="140"/>
      <c r="TQQ44" s="141"/>
      <c r="TQR44" s="142"/>
      <c r="TQS44" s="143"/>
      <c r="TQT44" s="144"/>
      <c r="TQU44" s="145"/>
      <c r="TQV44" s="146"/>
      <c r="TQW44" s="147"/>
      <c r="TQX44" s="148"/>
      <c r="TQY44" s="140"/>
      <c r="TQZ44" s="141"/>
      <c r="TRA44" s="142"/>
      <c r="TRB44" s="143"/>
      <c r="TRC44" s="144"/>
      <c r="TRD44" s="145"/>
      <c r="TRE44" s="146"/>
      <c r="TRF44" s="147"/>
      <c r="TRG44" s="148"/>
      <c r="TRH44" s="140"/>
      <c r="TRI44" s="141"/>
      <c r="TRJ44" s="142"/>
      <c r="TRK44" s="143"/>
      <c r="TRL44" s="144"/>
      <c r="TRM44" s="145"/>
      <c r="TRN44" s="146"/>
      <c r="TRO44" s="147"/>
      <c r="TRP44" s="148"/>
      <c r="TRQ44" s="140"/>
      <c r="TRR44" s="141"/>
      <c r="TRS44" s="142"/>
      <c r="TRT44" s="143"/>
      <c r="TRU44" s="144"/>
      <c r="TRV44" s="145"/>
      <c r="TRW44" s="146"/>
      <c r="TRX44" s="147"/>
      <c r="TRY44" s="148"/>
      <c r="TRZ44" s="140"/>
      <c r="TSA44" s="141"/>
      <c r="TSB44" s="142"/>
      <c r="TSC44" s="143"/>
      <c r="TSD44" s="144"/>
      <c r="TSE44" s="145"/>
      <c r="TSF44" s="146"/>
      <c r="TSG44" s="147"/>
      <c r="TSH44" s="148"/>
      <c r="TSI44" s="140"/>
      <c r="TSJ44" s="141"/>
      <c r="TSK44" s="142"/>
      <c r="TSL44" s="143"/>
      <c r="TSM44" s="144"/>
      <c r="TSN44" s="145"/>
      <c r="TSO44" s="146"/>
      <c r="TSP44" s="147"/>
      <c r="TSQ44" s="148"/>
      <c r="TSR44" s="140"/>
      <c r="TSS44" s="141"/>
      <c r="TST44" s="142"/>
      <c r="TSU44" s="143"/>
      <c r="TSV44" s="144"/>
      <c r="TSW44" s="145"/>
      <c r="TSX44" s="146"/>
      <c r="TSY44" s="147"/>
      <c r="TSZ44" s="148"/>
      <c r="TTA44" s="140"/>
      <c r="TTB44" s="141"/>
      <c r="TTC44" s="142"/>
      <c r="TTD44" s="143"/>
      <c r="TTE44" s="144"/>
      <c r="TTF44" s="145"/>
      <c r="TTG44" s="146"/>
      <c r="TTH44" s="147"/>
      <c r="TTI44" s="148"/>
      <c r="TTJ44" s="140"/>
      <c r="TTK44" s="141"/>
      <c r="TTL44" s="142"/>
      <c r="TTM44" s="143"/>
      <c r="TTN44" s="144"/>
      <c r="TTO44" s="145"/>
      <c r="TTP44" s="146"/>
      <c r="TTQ44" s="147"/>
      <c r="TTR44" s="148"/>
      <c r="TTS44" s="140"/>
      <c r="TTT44" s="141"/>
      <c r="TTU44" s="142"/>
      <c r="TTV44" s="143"/>
      <c r="TTW44" s="144"/>
      <c r="TTX44" s="145"/>
      <c r="TTY44" s="146"/>
      <c r="TTZ44" s="147"/>
      <c r="TUA44" s="148"/>
      <c r="TUB44" s="140"/>
      <c r="TUC44" s="141"/>
      <c r="TUD44" s="142"/>
      <c r="TUE44" s="143"/>
      <c r="TUF44" s="144"/>
      <c r="TUG44" s="145"/>
      <c r="TUH44" s="146"/>
      <c r="TUI44" s="147"/>
      <c r="TUJ44" s="148"/>
      <c r="TUK44" s="140"/>
      <c r="TUL44" s="141"/>
      <c r="TUM44" s="142"/>
      <c r="TUN44" s="143"/>
      <c r="TUO44" s="144"/>
      <c r="TUP44" s="145"/>
      <c r="TUQ44" s="146"/>
      <c r="TUR44" s="147"/>
      <c r="TUS44" s="148"/>
      <c r="TUT44" s="140"/>
      <c r="TUU44" s="141"/>
      <c r="TUV44" s="142"/>
      <c r="TUW44" s="143"/>
      <c r="TUX44" s="144"/>
      <c r="TUY44" s="145"/>
      <c r="TUZ44" s="146"/>
      <c r="TVA44" s="147"/>
      <c r="TVB44" s="148"/>
      <c r="TVC44" s="140"/>
      <c r="TVD44" s="141"/>
      <c r="TVE44" s="142"/>
      <c r="TVF44" s="143"/>
      <c r="TVG44" s="144"/>
      <c r="TVH44" s="145"/>
      <c r="TVI44" s="146"/>
      <c r="TVJ44" s="147"/>
      <c r="TVK44" s="148"/>
      <c r="TVL44" s="140"/>
      <c r="TVM44" s="141"/>
      <c r="TVN44" s="142"/>
      <c r="TVO44" s="143"/>
      <c r="TVP44" s="144"/>
      <c r="TVQ44" s="145"/>
      <c r="TVR44" s="146"/>
      <c r="TVS44" s="147"/>
      <c r="TVT44" s="148"/>
      <c r="TVU44" s="140"/>
      <c r="TVV44" s="141"/>
      <c r="TVW44" s="142"/>
      <c r="TVX44" s="143"/>
      <c r="TVY44" s="144"/>
      <c r="TVZ44" s="145"/>
      <c r="TWA44" s="146"/>
      <c r="TWB44" s="147"/>
      <c r="TWC44" s="148"/>
      <c r="TWD44" s="140"/>
      <c r="TWE44" s="141"/>
      <c r="TWF44" s="142"/>
      <c r="TWG44" s="143"/>
      <c r="TWH44" s="144"/>
      <c r="TWI44" s="145"/>
      <c r="TWJ44" s="146"/>
      <c r="TWK44" s="147"/>
      <c r="TWL44" s="148"/>
      <c r="TWM44" s="140"/>
      <c r="TWN44" s="141"/>
      <c r="TWO44" s="142"/>
      <c r="TWP44" s="143"/>
      <c r="TWQ44" s="144"/>
      <c r="TWR44" s="145"/>
      <c r="TWS44" s="146"/>
      <c r="TWT44" s="147"/>
      <c r="TWU44" s="148"/>
      <c r="TWV44" s="140"/>
      <c r="TWW44" s="141"/>
      <c r="TWX44" s="142"/>
      <c r="TWY44" s="143"/>
      <c r="TWZ44" s="144"/>
      <c r="TXA44" s="145"/>
      <c r="TXB44" s="146"/>
      <c r="TXC44" s="147"/>
      <c r="TXD44" s="148"/>
      <c r="TXE44" s="140"/>
      <c r="TXF44" s="141"/>
      <c r="TXG44" s="142"/>
      <c r="TXH44" s="143"/>
      <c r="TXI44" s="144"/>
      <c r="TXJ44" s="145"/>
      <c r="TXK44" s="146"/>
      <c r="TXL44" s="147"/>
      <c r="TXM44" s="148"/>
      <c r="TXN44" s="140"/>
      <c r="TXO44" s="141"/>
      <c r="TXP44" s="142"/>
      <c r="TXQ44" s="143"/>
      <c r="TXR44" s="144"/>
      <c r="TXS44" s="145"/>
      <c r="TXT44" s="146"/>
      <c r="TXU44" s="147"/>
      <c r="TXV44" s="148"/>
      <c r="TXW44" s="140"/>
      <c r="TXX44" s="141"/>
      <c r="TXY44" s="142"/>
      <c r="TXZ44" s="143"/>
      <c r="TYA44" s="144"/>
      <c r="TYB44" s="145"/>
      <c r="TYC44" s="146"/>
      <c r="TYD44" s="147"/>
      <c r="TYE44" s="148"/>
      <c r="TYF44" s="140"/>
      <c r="TYG44" s="141"/>
      <c r="TYH44" s="142"/>
      <c r="TYI44" s="143"/>
      <c r="TYJ44" s="144"/>
      <c r="TYK44" s="145"/>
      <c r="TYL44" s="146"/>
      <c r="TYM44" s="147"/>
      <c r="TYN44" s="148"/>
      <c r="TYO44" s="140"/>
      <c r="TYP44" s="141"/>
      <c r="TYQ44" s="142"/>
      <c r="TYR44" s="143"/>
      <c r="TYS44" s="144"/>
      <c r="TYT44" s="145"/>
      <c r="TYU44" s="146"/>
      <c r="TYV44" s="147"/>
      <c r="TYW44" s="148"/>
      <c r="TYX44" s="140"/>
      <c r="TYY44" s="141"/>
      <c r="TYZ44" s="142"/>
      <c r="TZA44" s="143"/>
      <c r="TZB44" s="144"/>
      <c r="TZC44" s="145"/>
      <c r="TZD44" s="146"/>
      <c r="TZE44" s="147"/>
      <c r="TZF44" s="148"/>
      <c r="TZG44" s="140"/>
      <c r="TZH44" s="141"/>
      <c r="TZI44" s="142"/>
      <c r="TZJ44" s="143"/>
      <c r="TZK44" s="144"/>
      <c r="TZL44" s="145"/>
      <c r="TZM44" s="146"/>
      <c r="TZN44" s="147"/>
      <c r="TZO44" s="148"/>
      <c r="TZP44" s="140"/>
      <c r="TZQ44" s="141"/>
      <c r="TZR44" s="142"/>
      <c r="TZS44" s="143"/>
      <c r="TZT44" s="144"/>
      <c r="TZU44" s="145"/>
      <c r="TZV44" s="146"/>
      <c r="TZW44" s="147"/>
      <c r="TZX44" s="148"/>
      <c r="TZY44" s="140"/>
      <c r="TZZ44" s="141"/>
      <c r="UAA44" s="142"/>
      <c r="UAB44" s="143"/>
      <c r="UAC44" s="144"/>
      <c r="UAD44" s="145"/>
      <c r="UAE44" s="146"/>
      <c r="UAF44" s="147"/>
      <c r="UAG44" s="148"/>
      <c r="UAH44" s="140"/>
      <c r="UAI44" s="141"/>
      <c r="UAJ44" s="142"/>
      <c r="UAK44" s="143"/>
      <c r="UAL44" s="144"/>
      <c r="UAM44" s="145"/>
      <c r="UAN44" s="146"/>
      <c r="UAO44" s="147"/>
      <c r="UAP44" s="148"/>
      <c r="UAQ44" s="140"/>
      <c r="UAR44" s="141"/>
      <c r="UAS44" s="142"/>
      <c r="UAT44" s="143"/>
      <c r="UAU44" s="144"/>
      <c r="UAV44" s="145"/>
      <c r="UAW44" s="146"/>
      <c r="UAX44" s="147"/>
      <c r="UAY44" s="148"/>
      <c r="UAZ44" s="140"/>
      <c r="UBA44" s="141"/>
      <c r="UBB44" s="142"/>
      <c r="UBC44" s="143"/>
      <c r="UBD44" s="144"/>
      <c r="UBE44" s="145"/>
      <c r="UBF44" s="146"/>
      <c r="UBG44" s="147"/>
      <c r="UBH44" s="148"/>
      <c r="UBI44" s="140"/>
      <c r="UBJ44" s="141"/>
      <c r="UBK44" s="142"/>
      <c r="UBL44" s="143"/>
      <c r="UBM44" s="144"/>
      <c r="UBN44" s="145"/>
      <c r="UBO44" s="146"/>
      <c r="UBP44" s="147"/>
      <c r="UBQ44" s="148"/>
      <c r="UBR44" s="140"/>
      <c r="UBS44" s="141"/>
      <c r="UBT44" s="142"/>
      <c r="UBU44" s="143"/>
      <c r="UBV44" s="144"/>
      <c r="UBW44" s="145"/>
      <c r="UBX44" s="146"/>
      <c r="UBY44" s="147"/>
      <c r="UBZ44" s="148"/>
      <c r="UCA44" s="140"/>
      <c r="UCB44" s="141"/>
      <c r="UCC44" s="142"/>
      <c r="UCD44" s="143"/>
      <c r="UCE44" s="144"/>
      <c r="UCF44" s="145"/>
      <c r="UCG44" s="146"/>
      <c r="UCH44" s="147"/>
      <c r="UCI44" s="148"/>
      <c r="UCJ44" s="140"/>
      <c r="UCK44" s="141"/>
      <c r="UCL44" s="142"/>
      <c r="UCM44" s="143"/>
      <c r="UCN44" s="144"/>
      <c r="UCO44" s="145"/>
      <c r="UCP44" s="146"/>
      <c r="UCQ44" s="147"/>
      <c r="UCR44" s="148"/>
      <c r="UCS44" s="140"/>
      <c r="UCT44" s="141"/>
      <c r="UCU44" s="142"/>
      <c r="UCV44" s="143"/>
      <c r="UCW44" s="144"/>
      <c r="UCX44" s="145"/>
      <c r="UCY44" s="146"/>
      <c r="UCZ44" s="147"/>
      <c r="UDA44" s="148"/>
      <c r="UDB44" s="140"/>
      <c r="UDC44" s="141"/>
      <c r="UDD44" s="142"/>
      <c r="UDE44" s="143"/>
      <c r="UDF44" s="144"/>
      <c r="UDG44" s="145"/>
      <c r="UDH44" s="146"/>
      <c r="UDI44" s="147"/>
      <c r="UDJ44" s="148"/>
      <c r="UDK44" s="140"/>
      <c r="UDL44" s="141"/>
      <c r="UDM44" s="142"/>
      <c r="UDN44" s="143"/>
      <c r="UDO44" s="144"/>
      <c r="UDP44" s="145"/>
      <c r="UDQ44" s="146"/>
      <c r="UDR44" s="147"/>
      <c r="UDS44" s="148"/>
      <c r="UDT44" s="140"/>
      <c r="UDU44" s="141"/>
      <c r="UDV44" s="142"/>
      <c r="UDW44" s="143"/>
      <c r="UDX44" s="144"/>
      <c r="UDY44" s="145"/>
      <c r="UDZ44" s="146"/>
      <c r="UEA44" s="147"/>
      <c r="UEB44" s="148"/>
      <c r="UEC44" s="140"/>
      <c r="UED44" s="141"/>
      <c r="UEE44" s="142"/>
      <c r="UEF44" s="143"/>
      <c r="UEG44" s="144"/>
      <c r="UEH44" s="145"/>
      <c r="UEI44" s="146"/>
      <c r="UEJ44" s="147"/>
      <c r="UEK44" s="148"/>
      <c r="UEL44" s="140"/>
      <c r="UEM44" s="141"/>
      <c r="UEN44" s="142"/>
      <c r="UEO44" s="143"/>
      <c r="UEP44" s="144"/>
      <c r="UEQ44" s="145"/>
      <c r="UER44" s="146"/>
      <c r="UES44" s="147"/>
      <c r="UET44" s="148"/>
      <c r="UEU44" s="140"/>
      <c r="UEV44" s="141"/>
      <c r="UEW44" s="142"/>
      <c r="UEX44" s="143"/>
      <c r="UEY44" s="144"/>
      <c r="UEZ44" s="145"/>
      <c r="UFA44" s="146"/>
      <c r="UFB44" s="147"/>
      <c r="UFC44" s="148"/>
      <c r="UFD44" s="140"/>
      <c r="UFE44" s="141"/>
      <c r="UFF44" s="142"/>
      <c r="UFG44" s="143"/>
      <c r="UFH44" s="144"/>
      <c r="UFI44" s="145"/>
      <c r="UFJ44" s="146"/>
      <c r="UFK44" s="147"/>
      <c r="UFL44" s="148"/>
      <c r="UFM44" s="140"/>
      <c r="UFN44" s="141"/>
      <c r="UFO44" s="142"/>
      <c r="UFP44" s="143"/>
      <c r="UFQ44" s="144"/>
      <c r="UFR44" s="145"/>
      <c r="UFS44" s="146"/>
      <c r="UFT44" s="147"/>
      <c r="UFU44" s="148"/>
      <c r="UFV44" s="140"/>
      <c r="UFW44" s="141"/>
      <c r="UFX44" s="142"/>
      <c r="UFY44" s="143"/>
      <c r="UFZ44" s="144"/>
      <c r="UGA44" s="145"/>
      <c r="UGB44" s="146"/>
      <c r="UGC44" s="147"/>
      <c r="UGD44" s="148"/>
      <c r="UGE44" s="140"/>
      <c r="UGF44" s="141"/>
      <c r="UGG44" s="142"/>
      <c r="UGH44" s="143"/>
      <c r="UGI44" s="144"/>
      <c r="UGJ44" s="145"/>
      <c r="UGK44" s="146"/>
      <c r="UGL44" s="147"/>
      <c r="UGM44" s="148"/>
      <c r="UGN44" s="140"/>
      <c r="UGO44" s="141"/>
      <c r="UGP44" s="142"/>
      <c r="UGQ44" s="143"/>
      <c r="UGR44" s="144"/>
      <c r="UGS44" s="145"/>
      <c r="UGT44" s="146"/>
      <c r="UGU44" s="147"/>
      <c r="UGV44" s="148"/>
      <c r="UGW44" s="140"/>
      <c r="UGX44" s="141"/>
      <c r="UGY44" s="142"/>
      <c r="UGZ44" s="143"/>
      <c r="UHA44" s="144"/>
      <c r="UHB44" s="145"/>
      <c r="UHC44" s="146"/>
      <c r="UHD44" s="147"/>
      <c r="UHE44" s="148"/>
      <c r="UHF44" s="140"/>
      <c r="UHG44" s="141"/>
      <c r="UHH44" s="142"/>
      <c r="UHI44" s="143"/>
      <c r="UHJ44" s="144"/>
      <c r="UHK44" s="145"/>
      <c r="UHL44" s="146"/>
      <c r="UHM44" s="147"/>
      <c r="UHN44" s="148"/>
      <c r="UHO44" s="140"/>
      <c r="UHP44" s="141"/>
      <c r="UHQ44" s="142"/>
      <c r="UHR44" s="143"/>
      <c r="UHS44" s="144"/>
      <c r="UHT44" s="145"/>
      <c r="UHU44" s="146"/>
      <c r="UHV44" s="147"/>
      <c r="UHW44" s="148"/>
      <c r="UHX44" s="140"/>
      <c r="UHY44" s="141"/>
      <c r="UHZ44" s="142"/>
      <c r="UIA44" s="143"/>
      <c r="UIB44" s="144"/>
      <c r="UIC44" s="145"/>
      <c r="UID44" s="146"/>
      <c r="UIE44" s="147"/>
      <c r="UIF44" s="148"/>
      <c r="UIG44" s="140"/>
      <c r="UIH44" s="141"/>
      <c r="UII44" s="142"/>
      <c r="UIJ44" s="143"/>
      <c r="UIK44" s="144"/>
      <c r="UIL44" s="145"/>
      <c r="UIM44" s="146"/>
      <c r="UIN44" s="147"/>
      <c r="UIO44" s="148"/>
      <c r="UIP44" s="140"/>
      <c r="UIQ44" s="141"/>
      <c r="UIR44" s="142"/>
      <c r="UIS44" s="143"/>
      <c r="UIT44" s="144"/>
      <c r="UIU44" s="145"/>
      <c r="UIV44" s="146"/>
      <c r="UIW44" s="147"/>
      <c r="UIX44" s="148"/>
      <c r="UIY44" s="140"/>
      <c r="UIZ44" s="141"/>
      <c r="UJA44" s="142"/>
      <c r="UJB44" s="143"/>
      <c r="UJC44" s="144"/>
      <c r="UJD44" s="145"/>
      <c r="UJE44" s="146"/>
      <c r="UJF44" s="147"/>
      <c r="UJG44" s="148"/>
      <c r="UJH44" s="140"/>
      <c r="UJI44" s="141"/>
      <c r="UJJ44" s="142"/>
      <c r="UJK44" s="143"/>
      <c r="UJL44" s="144"/>
      <c r="UJM44" s="145"/>
      <c r="UJN44" s="146"/>
      <c r="UJO44" s="147"/>
      <c r="UJP44" s="148"/>
      <c r="UJQ44" s="140"/>
      <c r="UJR44" s="141"/>
      <c r="UJS44" s="142"/>
      <c r="UJT44" s="143"/>
      <c r="UJU44" s="144"/>
      <c r="UJV44" s="145"/>
      <c r="UJW44" s="146"/>
      <c r="UJX44" s="147"/>
      <c r="UJY44" s="148"/>
      <c r="UJZ44" s="140"/>
      <c r="UKA44" s="141"/>
      <c r="UKB44" s="142"/>
      <c r="UKC44" s="143"/>
      <c r="UKD44" s="144"/>
      <c r="UKE44" s="145"/>
      <c r="UKF44" s="146"/>
      <c r="UKG44" s="147"/>
      <c r="UKH44" s="148"/>
      <c r="UKI44" s="140"/>
      <c r="UKJ44" s="141"/>
      <c r="UKK44" s="142"/>
      <c r="UKL44" s="143"/>
      <c r="UKM44" s="144"/>
      <c r="UKN44" s="145"/>
      <c r="UKO44" s="146"/>
      <c r="UKP44" s="147"/>
      <c r="UKQ44" s="148"/>
      <c r="UKR44" s="140"/>
      <c r="UKS44" s="141"/>
      <c r="UKT44" s="142"/>
      <c r="UKU44" s="143"/>
      <c r="UKV44" s="144"/>
      <c r="UKW44" s="145"/>
      <c r="UKX44" s="146"/>
      <c r="UKY44" s="147"/>
      <c r="UKZ44" s="148"/>
      <c r="ULA44" s="140"/>
      <c r="ULB44" s="141"/>
      <c r="ULC44" s="142"/>
      <c r="ULD44" s="143"/>
      <c r="ULE44" s="144"/>
      <c r="ULF44" s="145"/>
      <c r="ULG44" s="146"/>
      <c r="ULH44" s="147"/>
      <c r="ULI44" s="148"/>
      <c r="ULJ44" s="140"/>
      <c r="ULK44" s="141"/>
      <c r="ULL44" s="142"/>
      <c r="ULM44" s="143"/>
      <c r="ULN44" s="144"/>
      <c r="ULO44" s="145"/>
      <c r="ULP44" s="146"/>
      <c r="ULQ44" s="147"/>
      <c r="ULR44" s="148"/>
      <c r="ULS44" s="140"/>
      <c r="ULT44" s="141"/>
      <c r="ULU44" s="142"/>
      <c r="ULV44" s="143"/>
      <c r="ULW44" s="144"/>
      <c r="ULX44" s="145"/>
      <c r="ULY44" s="146"/>
      <c r="ULZ44" s="147"/>
      <c r="UMA44" s="148"/>
      <c r="UMB44" s="140"/>
      <c r="UMC44" s="141"/>
      <c r="UMD44" s="142"/>
      <c r="UME44" s="143"/>
      <c r="UMF44" s="144"/>
      <c r="UMG44" s="145"/>
      <c r="UMH44" s="146"/>
      <c r="UMI44" s="147"/>
      <c r="UMJ44" s="148"/>
      <c r="UMK44" s="140"/>
      <c r="UML44" s="141"/>
      <c r="UMM44" s="142"/>
      <c r="UMN44" s="143"/>
      <c r="UMO44" s="144"/>
      <c r="UMP44" s="145"/>
      <c r="UMQ44" s="146"/>
      <c r="UMR44" s="147"/>
      <c r="UMS44" s="148"/>
      <c r="UMT44" s="140"/>
      <c r="UMU44" s="141"/>
      <c r="UMV44" s="142"/>
      <c r="UMW44" s="143"/>
      <c r="UMX44" s="144"/>
      <c r="UMY44" s="145"/>
      <c r="UMZ44" s="146"/>
      <c r="UNA44" s="147"/>
      <c r="UNB44" s="148"/>
      <c r="UNC44" s="140"/>
      <c r="UND44" s="141"/>
      <c r="UNE44" s="142"/>
      <c r="UNF44" s="143"/>
      <c r="UNG44" s="144"/>
      <c r="UNH44" s="145"/>
      <c r="UNI44" s="146"/>
      <c r="UNJ44" s="147"/>
      <c r="UNK44" s="148"/>
      <c r="UNL44" s="140"/>
      <c r="UNM44" s="141"/>
      <c r="UNN44" s="142"/>
      <c r="UNO44" s="143"/>
      <c r="UNP44" s="144"/>
      <c r="UNQ44" s="145"/>
      <c r="UNR44" s="146"/>
      <c r="UNS44" s="147"/>
      <c r="UNT44" s="148"/>
      <c r="UNU44" s="140"/>
      <c r="UNV44" s="141"/>
      <c r="UNW44" s="142"/>
      <c r="UNX44" s="143"/>
      <c r="UNY44" s="144"/>
      <c r="UNZ44" s="145"/>
      <c r="UOA44" s="146"/>
      <c r="UOB44" s="147"/>
      <c r="UOC44" s="148"/>
      <c r="UOD44" s="140"/>
      <c r="UOE44" s="141"/>
      <c r="UOF44" s="142"/>
      <c r="UOG44" s="143"/>
      <c r="UOH44" s="144"/>
      <c r="UOI44" s="145"/>
      <c r="UOJ44" s="146"/>
      <c r="UOK44" s="147"/>
      <c r="UOL44" s="148"/>
      <c r="UOM44" s="140"/>
      <c r="UON44" s="141"/>
      <c r="UOO44" s="142"/>
      <c r="UOP44" s="143"/>
      <c r="UOQ44" s="144"/>
      <c r="UOR44" s="145"/>
      <c r="UOS44" s="146"/>
      <c r="UOT44" s="147"/>
      <c r="UOU44" s="148"/>
      <c r="UOV44" s="140"/>
      <c r="UOW44" s="141"/>
      <c r="UOX44" s="142"/>
      <c r="UOY44" s="143"/>
      <c r="UOZ44" s="144"/>
      <c r="UPA44" s="145"/>
      <c r="UPB44" s="146"/>
      <c r="UPC44" s="147"/>
      <c r="UPD44" s="148"/>
      <c r="UPE44" s="140"/>
      <c r="UPF44" s="141"/>
      <c r="UPG44" s="142"/>
      <c r="UPH44" s="143"/>
      <c r="UPI44" s="144"/>
      <c r="UPJ44" s="145"/>
      <c r="UPK44" s="146"/>
      <c r="UPL44" s="147"/>
      <c r="UPM44" s="148"/>
      <c r="UPN44" s="140"/>
      <c r="UPO44" s="141"/>
      <c r="UPP44" s="142"/>
      <c r="UPQ44" s="143"/>
      <c r="UPR44" s="144"/>
      <c r="UPS44" s="145"/>
      <c r="UPT44" s="146"/>
      <c r="UPU44" s="147"/>
      <c r="UPV44" s="148"/>
      <c r="UPW44" s="140"/>
      <c r="UPX44" s="141"/>
      <c r="UPY44" s="142"/>
      <c r="UPZ44" s="143"/>
      <c r="UQA44" s="144"/>
      <c r="UQB44" s="145"/>
      <c r="UQC44" s="146"/>
      <c r="UQD44" s="147"/>
      <c r="UQE44" s="148"/>
      <c r="UQF44" s="140"/>
      <c r="UQG44" s="141"/>
      <c r="UQH44" s="142"/>
      <c r="UQI44" s="143"/>
      <c r="UQJ44" s="144"/>
      <c r="UQK44" s="145"/>
      <c r="UQL44" s="146"/>
      <c r="UQM44" s="147"/>
      <c r="UQN44" s="148"/>
      <c r="UQO44" s="140"/>
      <c r="UQP44" s="141"/>
      <c r="UQQ44" s="142"/>
      <c r="UQR44" s="143"/>
      <c r="UQS44" s="144"/>
      <c r="UQT44" s="145"/>
      <c r="UQU44" s="146"/>
      <c r="UQV44" s="147"/>
      <c r="UQW44" s="148"/>
      <c r="UQX44" s="140"/>
      <c r="UQY44" s="141"/>
      <c r="UQZ44" s="142"/>
      <c r="URA44" s="143"/>
      <c r="URB44" s="144"/>
      <c r="URC44" s="145"/>
      <c r="URD44" s="146"/>
      <c r="URE44" s="147"/>
      <c r="URF44" s="148"/>
      <c r="URG44" s="140"/>
      <c r="URH44" s="141"/>
      <c r="URI44" s="142"/>
      <c r="URJ44" s="143"/>
      <c r="URK44" s="144"/>
      <c r="URL44" s="145"/>
      <c r="URM44" s="146"/>
      <c r="URN44" s="147"/>
      <c r="URO44" s="148"/>
      <c r="URP44" s="140"/>
      <c r="URQ44" s="141"/>
      <c r="URR44" s="142"/>
      <c r="URS44" s="143"/>
      <c r="URT44" s="144"/>
      <c r="URU44" s="145"/>
      <c r="URV44" s="146"/>
      <c r="URW44" s="147"/>
      <c r="URX44" s="148"/>
      <c r="URY44" s="140"/>
      <c r="URZ44" s="141"/>
      <c r="USA44" s="142"/>
      <c r="USB44" s="143"/>
      <c r="USC44" s="144"/>
      <c r="USD44" s="145"/>
      <c r="USE44" s="146"/>
      <c r="USF44" s="147"/>
      <c r="USG44" s="148"/>
      <c r="USH44" s="140"/>
      <c r="USI44" s="141"/>
      <c r="USJ44" s="142"/>
      <c r="USK44" s="143"/>
      <c r="USL44" s="144"/>
      <c r="USM44" s="145"/>
      <c r="USN44" s="146"/>
      <c r="USO44" s="147"/>
      <c r="USP44" s="148"/>
      <c r="USQ44" s="140"/>
      <c r="USR44" s="141"/>
      <c r="USS44" s="142"/>
      <c r="UST44" s="143"/>
      <c r="USU44" s="144"/>
      <c r="USV44" s="145"/>
      <c r="USW44" s="146"/>
      <c r="USX44" s="147"/>
      <c r="USY44" s="148"/>
      <c r="USZ44" s="140"/>
      <c r="UTA44" s="141"/>
      <c r="UTB44" s="142"/>
      <c r="UTC44" s="143"/>
      <c r="UTD44" s="144"/>
      <c r="UTE44" s="145"/>
      <c r="UTF44" s="146"/>
      <c r="UTG44" s="147"/>
      <c r="UTH44" s="148"/>
      <c r="UTI44" s="140"/>
      <c r="UTJ44" s="141"/>
      <c r="UTK44" s="142"/>
      <c r="UTL44" s="143"/>
      <c r="UTM44" s="144"/>
      <c r="UTN44" s="145"/>
      <c r="UTO44" s="146"/>
      <c r="UTP44" s="147"/>
      <c r="UTQ44" s="148"/>
      <c r="UTR44" s="140"/>
      <c r="UTS44" s="141"/>
      <c r="UTT44" s="142"/>
      <c r="UTU44" s="143"/>
      <c r="UTV44" s="144"/>
      <c r="UTW44" s="145"/>
      <c r="UTX44" s="146"/>
      <c r="UTY44" s="147"/>
      <c r="UTZ44" s="148"/>
      <c r="UUA44" s="140"/>
      <c r="UUB44" s="141"/>
      <c r="UUC44" s="142"/>
      <c r="UUD44" s="143"/>
      <c r="UUE44" s="144"/>
      <c r="UUF44" s="145"/>
      <c r="UUG44" s="146"/>
      <c r="UUH44" s="147"/>
      <c r="UUI44" s="148"/>
      <c r="UUJ44" s="140"/>
      <c r="UUK44" s="141"/>
      <c r="UUL44" s="142"/>
      <c r="UUM44" s="143"/>
      <c r="UUN44" s="144"/>
      <c r="UUO44" s="145"/>
      <c r="UUP44" s="146"/>
      <c r="UUQ44" s="147"/>
      <c r="UUR44" s="148"/>
      <c r="UUS44" s="140"/>
      <c r="UUT44" s="141"/>
      <c r="UUU44" s="142"/>
      <c r="UUV44" s="143"/>
      <c r="UUW44" s="144"/>
      <c r="UUX44" s="145"/>
      <c r="UUY44" s="146"/>
      <c r="UUZ44" s="147"/>
      <c r="UVA44" s="148"/>
      <c r="UVB44" s="140"/>
      <c r="UVC44" s="141"/>
      <c r="UVD44" s="142"/>
      <c r="UVE44" s="143"/>
      <c r="UVF44" s="144"/>
      <c r="UVG44" s="145"/>
      <c r="UVH44" s="146"/>
      <c r="UVI44" s="147"/>
      <c r="UVJ44" s="148"/>
      <c r="UVK44" s="140"/>
      <c r="UVL44" s="141"/>
      <c r="UVM44" s="142"/>
      <c r="UVN44" s="143"/>
      <c r="UVO44" s="144"/>
      <c r="UVP44" s="145"/>
      <c r="UVQ44" s="146"/>
      <c r="UVR44" s="147"/>
      <c r="UVS44" s="148"/>
      <c r="UVT44" s="140"/>
      <c r="UVU44" s="141"/>
      <c r="UVV44" s="142"/>
      <c r="UVW44" s="143"/>
      <c r="UVX44" s="144"/>
      <c r="UVY44" s="145"/>
      <c r="UVZ44" s="146"/>
      <c r="UWA44" s="147"/>
      <c r="UWB44" s="148"/>
      <c r="UWC44" s="140"/>
      <c r="UWD44" s="141"/>
      <c r="UWE44" s="142"/>
      <c r="UWF44" s="143"/>
      <c r="UWG44" s="144"/>
      <c r="UWH44" s="145"/>
      <c r="UWI44" s="146"/>
      <c r="UWJ44" s="147"/>
      <c r="UWK44" s="148"/>
      <c r="UWL44" s="140"/>
      <c r="UWM44" s="141"/>
      <c r="UWN44" s="142"/>
      <c r="UWO44" s="143"/>
      <c r="UWP44" s="144"/>
      <c r="UWQ44" s="145"/>
      <c r="UWR44" s="146"/>
      <c r="UWS44" s="147"/>
      <c r="UWT44" s="148"/>
      <c r="UWU44" s="140"/>
      <c r="UWV44" s="141"/>
      <c r="UWW44" s="142"/>
      <c r="UWX44" s="143"/>
      <c r="UWY44" s="144"/>
      <c r="UWZ44" s="145"/>
      <c r="UXA44" s="146"/>
      <c r="UXB44" s="147"/>
      <c r="UXC44" s="148"/>
      <c r="UXD44" s="140"/>
      <c r="UXE44" s="141"/>
      <c r="UXF44" s="142"/>
      <c r="UXG44" s="143"/>
      <c r="UXH44" s="144"/>
      <c r="UXI44" s="145"/>
      <c r="UXJ44" s="146"/>
      <c r="UXK44" s="147"/>
      <c r="UXL44" s="148"/>
      <c r="UXM44" s="140"/>
      <c r="UXN44" s="141"/>
      <c r="UXO44" s="142"/>
      <c r="UXP44" s="143"/>
      <c r="UXQ44" s="144"/>
      <c r="UXR44" s="145"/>
      <c r="UXS44" s="146"/>
      <c r="UXT44" s="147"/>
      <c r="UXU44" s="148"/>
      <c r="UXV44" s="140"/>
      <c r="UXW44" s="141"/>
      <c r="UXX44" s="142"/>
      <c r="UXY44" s="143"/>
      <c r="UXZ44" s="144"/>
      <c r="UYA44" s="145"/>
      <c r="UYB44" s="146"/>
      <c r="UYC44" s="147"/>
      <c r="UYD44" s="148"/>
      <c r="UYE44" s="140"/>
      <c r="UYF44" s="141"/>
      <c r="UYG44" s="142"/>
      <c r="UYH44" s="143"/>
      <c r="UYI44" s="144"/>
      <c r="UYJ44" s="145"/>
      <c r="UYK44" s="146"/>
      <c r="UYL44" s="147"/>
      <c r="UYM44" s="148"/>
      <c r="UYN44" s="140"/>
      <c r="UYO44" s="141"/>
      <c r="UYP44" s="142"/>
      <c r="UYQ44" s="143"/>
      <c r="UYR44" s="144"/>
      <c r="UYS44" s="145"/>
      <c r="UYT44" s="146"/>
      <c r="UYU44" s="147"/>
      <c r="UYV44" s="148"/>
      <c r="UYW44" s="140"/>
      <c r="UYX44" s="141"/>
      <c r="UYY44" s="142"/>
      <c r="UYZ44" s="143"/>
      <c r="UZA44" s="144"/>
      <c r="UZB44" s="145"/>
      <c r="UZC44" s="146"/>
      <c r="UZD44" s="147"/>
      <c r="UZE44" s="148"/>
      <c r="UZF44" s="140"/>
      <c r="UZG44" s="141"/>
      <c r="UZH44" s="142"/>
      <c r="UZI44" s="143"/>
      <c r="UZJ44" s="144"/>
      <c r="UZK44" s="145"/>
      <c r="UZL44" s="146"/>
      <c r="UZM44" s="147"/>
      <c r="UZN44" s="148"/>
      <c r="UZO44" s="140"/>
      <c r="UZP44" s="141"/>
      <c r="UZQ44" s="142"/>
      <c r="UZR44" s="143"/>
      <c r="UZS44" s="144"/>
      <c r="UZT44" s="145"/>
      <c r="UZU44" s="146"/>
      <c r="UZV44" s="147"/>
      <c r="UZW44" s="148"/>
      <c r="UZX44" s="140"/>
      <c r="UZY44" s="141"/>
      <c r="UZZ44" s="142"/>
      <c r="VAA44" s="143"/>
      <c r="VAB44" s="144"/>
      <c r="VAC44" s="145"/>
      <c r="VAD44" s="146"/>
      <c r="VAE44" s="147"/>
      <c r="VAF44" s="148"/>
      <c r="VAG44" s="140"/>
      <c r="VAH44" s="141"/>
      <c r="VAI44" s="142"/>
      <c r="VAJ44" s="143"/>
      <c r="VAK44" s="144"/>
      <c r="VAL44" s="145"/>
      <c r="VAM44" s="146"/>
      <c r="VAN44" s="147"/>
      <c r="VAO44" s="148"/>
      <c r="VAP44" s="140"/>
      <c r="VAQ44" s="141"/>
      <c r="VAR44" s="142"/>
      <c r="VAS44" s="143"/>
      <c r="VAT44" s="144"/>
      <c r="VAU44" s="145"/>
      <c r="VAV44" s="146"/>
      <c r="VAW44" s="147"/>
      <c r="VAX44" s="148"/>
      <c r="VAY44" s="140"/>
      <c r="VAZ44" s="141"/>
      <c r="VBA44" s="142"/>
      <c r="VBB44" s="143"/>
      <c r="VBC44" s="144"/>
      <c r="VBD44" s="145"/>
      <c r="VBE44" s="146"/>
      <c r="VBF44" s="147"/>
      <c r="VBG44" s="148"/>
      <c r="VBH44" s="140"/>
      <c r="VBI44" s="141"/>
      <c r="VBJ44" s="142"/>
      <c r="VBK44" s="143"/>
      <c r="VBL44" s="144"/>
      <c r="VBM44" s="145"/>
      <c r="VBN44" s="146"/>
      <c r="VBO44" s="147"/>
      <c r="VBP44" s="148"/>
      <c r="VBQ44" s="140"/>
      <c r="VBR44" s="141"/>
      <c r="VBS44" s="142"/>
      <c r="VBT44" s="143"/>
      <c r="VBU44" s="144"/>
      <c r="VBV44" s="145"/>
      <c r="VBW44" s="146"/>
      <c r="VBX44" s="147"/>
      <c r="VBY44" s="148"/>
      <c r="VBZ44" s="140"/>
      <c r="VCA44" s="141"/>
      <c r="VCB44" s="142"/>
      <c r="VCC44" s="143"/>
      <c r="VCD44" s="144"/>
      <c r="VCE44" s="145"/>
      <c r="VCF44" s="146"/>
      <c r="VCG44" s="147"/>
      <c r="VCH44" s="148"/>
      <c r="VCI44" s="140"/>
      <c r="VCJ44" s="141"/>
      <c r="VCK44" s="142"/>
      <c r="VCL44" s="143"/>
      <c r="VCM44" s="144"/>
      <c r="VCN44" s="145"/>
      <c r="VCO44" s="146"/>
      <c r="VCP44" s="147"/>
      <c r="VCQ44" s="148"/>
      <c r="VCR44" s="140"/>
      <c r="VCS44" s="141"/>
      <c r="VCT44" s="142"/>
      <c r="VCU44" s="143"/>
      <c r="VCV44" s="144"/>
      <c r="VCW44" s="145"/>
      <c r="VCX44" s="146"/>
      <c r="VCY44" s="147"/>
      <c r="VCZ44" s="148"/>
      <c r="VDA44" s="140"/>
      <c r="VDB44" s="141"/>
      <c r="VDC44" s="142"/>
      <c r="VDD44" s="143"/>
      <c r="VDE44" s="144"/>
      <c r="VDF44" s="145"/>
      <c r="VDG44" s="146"/>
      <c r="VDH44" s="147"/>
      <c r="VDI44" s="148"/>
      <c r="VDJ44" s="140"/>
      <c r="VDK44" s="141"/>
      <c r="VDL44" s="142"/>
      <c r="VDM44" s="143"/>
      <c r="VDN44" s="144"/>
      <c r="VDO44" s="145"/>
      <c r="VDP44" s="146"/>
      <c r="VDQ44" s="147"/>
      <c r="VDR44" s="148"/>
      <c r="VDS44" s="140"/>
      <c r="VDT44" s="141"/>
      <c r="VDU44" s="142"/>
      <c r="VDV44" s="143"/>
      <c r="VDW44" s="144"/>
      <c r="VDX44" s="145"/>
      <c r="VDY44" s="146"/>
      <c r="VDZ44" s="147"/>
      <c r="VEA44" s="148"/>
      <c r="VEB44" s="140"/>
      <c r="VEC44" s="141"/>
      <c r="VED44" s="142"/>
      <c r="VEE44" s="143"/>
      <c r="VEF44" s="144"/>
      <c r="VEG44" s="145"/>
      <c r="VEH44" s="146"/>
      <c r="VEI44" s="147"/>
      <c r="VEJ44" s="148"/>
      <c r="VEK44" s="140"/>
      <c r="VEL44" s="141"/>
      <c r="VEM44" s="142"/>
      <c r="VEN44" s="143"/>
      <c r="VEO44" s="144"/>
      <c r="VEP44" s="145"/>
      <c r="VEQ44" s="146"/>
      <c r="VER44" s="147"/>
      <c r="VES44" s="148"/>
      <c r="VET44" s="140"/>
      <c r="VEU44" s="141"/>
      <c r="VEV44" s="142"/>
      <c r="VEW44" s="143"/>
      <c r="VEX44" s="144"/>
      <c r="VEY44" s="145"/>
      <c r="VEZ44" s="146"/>
      <c r="VFA44" s="147"/>
      <c r="VFB44" s="148"/>
      <c r="VFC44" s="140"/>
      <c r="VFD44" s="141"/>
      <c r="VFE44" s="142"/>
      <c r="VFF44" s="143"/>
      <c r="VFG44" s="144"/>
      <c r="VFH44" s="145"/>
      <c r="VFI44" s="146"/>
      <c r="VFJ44" s="147"/>
      <c r="VFK44" s="148"/>
      <c r="VFL44" s="140"/>
      <c r="VFM44" s="141"/>
      <c r="VFN44" s="142"/>
      <c r="VFO44" s="143"/>
      <c r="VFP44" s="144"/>
      <c r="VFQ44" s="145"/>
      <c r="VFR44" s="146"/>
      <c r="VFS44" s="147"/>
      <c r="VFT44" s="148"/>
      <c r="VFU44" s="140"/>
      <c r="VFV44" s="141"/>
      <c r="VFW44" s="142"/>
      <c r="VFX44" s="143"/>
      <c r="VFY44" s="144"/>
      <c r="VFZ44" s="145"/>
      <c r="VGA44" s="146"/>
      <c r="VGB44" s="147"/>
      <c r="VGC44" s="148"/>
      <c r="VGD44" s="140"/>
      <c r="VGE44" s="141"/>
      <c r="VGF44" s="142"/>
      <c r="VGG44" s="143"/>
      <c r="VGH44" s="144"/>
      <c r="VGI44" s="145"/>
      <c r="VGJ44" s="146"/>
      <c r="VGK44" s="147"/>
      <c r="VGL44" s="148"/>
      <c r="VGM44" s="140"/>
      <c r="VGN44" s="141"/>
      <c r="VGO44" s="142"/>
      <c r="VGP44" s="143"/>
      <c r="VGQ44" s="144"/>
      <c r="VGR44" s="145"/>
      <c r="VGS44" s="146"/>
      <c r="VGT44" s="147"/>
      <c r="VGU44" s="148"/>
      <c r="VGV44" s="140"/>
      <c r="VGW44" s="141"/>
      <c r="VGX44" s="142"/>
      <c r="VGY44" s="143"/>
      <c r="VGZ44" s="144"/>
      <c r="VHA44" s="145"/>
      <c r="VHB44" s="146"/>
      <c r="VHC44" s="147"/>
      <c r="VHD44" s="148"/>
      <c r="VHE44" s="140"/>
      <c r="VHF44" s="141"/>
      <c r="VHG44" s="142"/>
      <c r="VHH44" s="143"/>
      <c r="VHI44" s="144"/>
      <c r="VHJ44" s="145"/>
      <c r="VHK44" s="146"/>
      <c r="VHL44" s="147"/>
      <c r="VHM44" s="148"/>
      <c r="VHN44" s="140"/>
      <c r="VHO44" s="141"/>
      <c r="VHP44" s="142"/>
      <c r="VHQ44" s="143"/>
      <c r="VHR44" s="144"/>
      <c r="VHS44" s="145"/>
      <c r="VHT44" s="146"/>
      <c r="VHU44" s="147"/>
      <c r="VHV44" s="148"/>
      <c r="VHW44" s="140"/>
      <c r="VHX44" s="141"/>
      <c r="VHY44" s="142"/>
      <c r="VHZ44" s="143"/>
      <c r="VIA44" s="144"/>
      <c r="VIB44" s="145"/>
      <c r="VIC44" s="146"/>
      <c r="VID44" s="147"/>
      <c r="VIE44" s="148"/>
      <c r="VIF44" s="140"/>
      <c r="VIG44" s="141"/>
      <c r="VIH44" s="142"/>
      <c r="VII44" s="143"/>
      <c r="VIJ44" s="144"/>
      <c r="VIK44" s="145"/>
      <c r="VIL44" s="146"/>
      <c r="VIM44" s="147"/>
      <c r="VIN44" s="148"/>
      <c r="VIO44" s="140"/>
      <c r="VIP44" s="141"/>
      <c r="VIQ44" s="142"/>
      <c r="VIR44" s="143"/>
      <c r="VIS44" s="144"/>
      <c r="VIT44" s="145"/>
      <c r="VIU44" s="146"/>
      <c r="VIV44" s="147"/>
      <c r="VIW44" s="148"/>
      <c r="VIX44" s="140"/>
      <c r="VIY44" s="141"/>
      <c r="VIZ44" s="142"/>
      <c r="VJA44" s="143"/>
      <c r="VJB44" s="144"/>
      <c r="VJC44" s="145"/>
      <c r="VJD44" s="146"/>
      <c r="VJE44" s="147"/>
      <c r="VJF44" s="148"/>
      <c r="VJG44" s="140"/>
      <c r="VJH44" s="141"/>
      <c r="VJI44" s="142"/>
      <c r="VJJ44" s="143"/>
      <c r="VJK44" s="144"/>
      <c r="VJL44" s="145"/>
      <c r="VJM44" s="146"/>
      <c r="VJN44" s="147"/>
      <c r="VJO44" s="148"/>
      <c r="VJP44" s="140"/>
      <c r="VJQ44" s="141"/>
      <c r="VJR44" s="142"/>
      <c r="VJS44" s="143"/>
      <c r="VJT44" s="144"/>
      <c r="VJU44" s="145"/>
      <c r="VJV44" s="146"/>
      <c r="VJW44" s="147"/>
      <c r="VJX44" s="148"/>
      <c r="VJY44" s="140"/>
      <c r="VJZ44" s="141"/>
      <c r="VKA44" s="142"/>
      <c r="VKB44" s="143"/>
      <c r="VKC44" s="144"/>
      <c r="VKD44" s="145"/>
      <c r="VKE44" s="146"/>
      <c r="VKF44" s="147"/>
      <c r="VKG44" s="148"/>
      <c r="VKH44" s="140"/>
      <c r="VKI44" s="141"/>
      <c r="VKJ44" s="142"/>
      <c r="VKK44" s="143"/>
      <c r="VKL44" s="144"/>
      <c r="VKM44" s="145"/>
      <c r="VKN44" s="146"/>
      <c r="VKO44" s="147"/>
      <c r="VKP44" s="148"/>
      <c r="VKQ44" s="140"/>
      <c r="VKR44" s="141"/>
      <c r="VKS44" s="142"/>
      <c r="VKT44" s="143"/>
      <c r="VKU44" s="144"/>
      <c r="VKV44" s="145"/>
      <c r="VKW44" s="146"/>
      <c r="VKX44" s="147"/>
      <c r="VKY44" s="148"/>
      <c r="VKZ44" s="140"/>
      <c r="VLA44" s="141"/>
      <c r="VLB44" s="142"/>
      <c r="VLC44" s="143"/>
      <c r="VLD44" s="144"/>
      <c r="VLE44" s="145"/>
      <c r="VLF44" s="146"/>
      <c r="VLG44" s="147"/>
      <c r="VLH44" s="148"/>
      <c r="VLI44" s="140"/>
      <c r="VLJ44" s="141"/>
      <c r="VLK44" s="142"/>
      <c r="VLL44" s="143"/>
      <c r="VLM44" s="144"/>
      <c r="VLN44" s="145"/>
      <c r="VLO44" s="146"/>
      <c r="VLP44" s="147"/>
      <c r="VLQ44" s="148"/>
      <c r="VLR44" s="140"/>
      <c r="VLS44" s="141"/>
      <c r="VLT44" s="142"/>
      <c r="VLU44" s="143"/>
      <c r="VLV44" s="144"/>
      <c r="VLW44" s="145"/>
      <c r="VLX44" s="146"/>
      <c r="VLY44" s="147"/>
      <c r="VLZ44" s="148"/>
      <c r="VMA44" s="140"/>
      <c r="VMB44" s="141"/>
      <c r="VMC44" s="142"/>
      <c r="VMD44" s="143"/>
      <c r="VME44" s="144"/>
      <c r="VMF44" s="145"/>
      <c r="VMG44" s="146"/>
      <c r="VMH44" s="147"/>
      <c r="VMI44" s="148"/>
      <c r="VMJ44" s="140"/>
      <c r="VMK44" s="141"/>
      <c r="VML44" s="142"/>
      <c r="VMM44" s="143"/>
      <c r="VMN44" s="144"/>
      <c r="VMO44" s="145"/>
      <c r="VMP44" s="146"/>
      <c r="VMQ44" s="147"/>
      <c r="VMR44" s="148"/>
      <c r="VMS44" s="140"/>
      <c r="VMT44" s="141"/>
      <c r="VMU44" s="142"/>
      <c r="VMV44" s="143"/>
      <c r="VMW44" s="144"/>
      <c r="VMX44" s="145"/>
      <c r="VMY44" s="146"/>
      <c r="VMZ44" s="147"/>
      <c r="VNA44" s="148"/>
      <c r="VNB44" s="140"/>
      <c r="VNC44" s="141"/>
      <c r="VND44" s="142"/>
      <c r="VNE44" s="143"/>
      <c r="VNF44" s="144"/>
      <c r="VNG44" s="145"/>
      <c r="VNH44" s="146"/>
      <c r="VNI44" s="147"/>
      <c r="VNJ44" s="148"/>
      <c r="VNK44" s="140"/>
      <c r="VNL44" s="141"/>
      <c r="VNM44" s="142"/>
      <c r="VNN44" s="143"/>
      <c r="VNO44" s="144"/>
      <c r="VNP44" s="145"/>
      <c r="VNQ44" s="146"/>
      <c r="VNR44" s="147"/>
      <c r="VNS44" s="148"/>
      <c r="VNT44" s="140"/>
      <c r="VNU44" s="141"/>
      <c r="VNV44" s="142"/>
      <c r="VNW44" s="143"/>
      <c r="VNX44" s="144"/>
      <c r="VNY44" s="145"/>
      <c r="VNZ44" s="146"/>
      <c r="VOA44" s="147"/>
      <c r="VOB44" s="148"/>
      <c r="VOC44" s="140"/>
      <c r="VOD44" s="141"/>
      <c r="VOE44" s="142"/>
      <c r="VOF44" s="143"/>
      <c r="VOG44" s="144"/>
      <c r="VOH44" s="145"/>
      <c r="VOI44" s="146"/>
      <c r="VOJ44" s="147"/>
      <c r="VOK44" s="148"/>
      <c r="VOL44" s="140"/>
      <c r="VOM44" s="141"/>
      <c r="VON44" s="142"/>
      <c r="VOO44" s="143"/>
      <c r="VOP44" s="144"/>
      <c r="VOQ44" s="145"/>
      <c r="VOR44" s="146"/>
      <c r="VOS44" s="147"/>
      <c r="VOT44" s="148"/>
      <c r="VOU44" s="140"/>
      <c r="VOV44" s="141"/>
      <c r="VOW44" s="142"/>
      <c r="VOX44" s="143"/>
      <c r="VOY44" s="144"/>
      <c r="VOZ44" s="145"/>
      <c r="VPA44" s="146"/>
      <c r="VPB44" s="147"/>
      <c r="VPC44" s="148"/>
      <c r="VPD44" s="140"/>
      <c r="VPE44" s="141"/>
      <c r="VPF44" s="142"/>
      <c r="VPG44" s="143"/>
      <c r="VPH44" s="144"/>
      <c r="VPI44" s="145"/>
      <c r="VPJ44" s="146"/>
      <c r="VPK44" s="147"/>
      <c r="VPL44" s="148"/>
      <c r="VPM44" s="140"/>
      <c r="VPN44" s="141"/>
      <c r="VPO44" s="142"/>
      <c r="VPP44" s="143"/>
      <c r="VPQ44" s="144"/>
      <c r="VPR44" s="145"/>
      <c r="VPS44" s="146"/>
      <c r="VPT44" s="147"/>
      <c r="VPU44" s="148"/>
      <c r="VPV44" s="140"/>
      <c r="VPW44" s="141"/>
      <c r="VPX44" s="142"/>
      <c r="VPY44" s="143"/>
      <c r="VPZ44" s="144"/>
      <c r="VQA44" s="145"/>
      <c r="VQB44" s="146"/>
      <c r="VQC44" s="147"/>
      <c r="VQD44" s="148"/>
      <c r="VQE44" s="140"/>
      <c r="VQF44" s="141"/>
      <c r="VQG44" s="142"/>
      <c r="VQH44" s="143"/>
      <c r="VQI44" s="144"/>
      <c r="VQJ44" s="145"/>
      <c r="VQK44" s="146"/>
      <c r="VQL44" s="147"/>
      <c r="VQM44" s="148"/>
      <c r="VQN44" s="140"/>
      <c r="VQO44" s="141"/>
      <c r="VQP44" s="142"/>
      <c r="VQQ44" s="143"/>
      <c r="VQR44" s="144"/>
      <c r="VQS44" s="145"/>
      <c r="VQT44" s="146"/>
      <c r="VQU44" s="147"/>
      <c r="VQV44" s="148"/>
      <c r="VQW44" s="140"/>
      <c r="VQX44" s="141"/>
      <c r="VQY44" s="142"/>
      <c r="VQZ44" s="143"/>
      <c r="VRA44" s="144"/>
      <c r="VRB44" s="145"/>
      <c r="VRC44" s="146"/>
      <c r="VRD44" s="147"/>
      <c r="VRE44" s="148"/>
      <c r="VRF44" s="140"/>
      <c r="VRG44" s="141"/>
      <c r="VRH44" s="142"/>
      <c r="VRI44" s="143"/>
      <c r="VRJ44" s="144"/>
      <c r="VRK44" s="145"/>
      <c r="VRL44" s="146"/>
      <c r="VRM44" s="147"/>
      <c r="VRN44" s="148"/>
      <c r="VRO44" s="140"/>
      <c r="VRP44" s="141"/>
      <c r="VRQ44" s="142"/>
      <c r="VRR44" s="143"/>
      <c r="VRS44" s="144"/>
      <c r="VRT44" s="145"/>
      <c r="VRU44" s="146"/>
      <c r="VRV44" s="147"/>
      <c r="VRW44" s="148"/>
      <c r="VRX44" s="140"/>
      <c r="VRY44" s="141"/>
      <c r="VRZ44" s="142"/>
      <c r="VSA44" s="143"/>
      <c r="VSB44" s="144"/>
      <c r="VSC44" s="145"/>
      <c r="VSD44" s="146"/>
      <c r="VSE44" s="147"/>
      <c r="VSF44" s="148"/>
      <c r="VSG44" s="140"/>
      <c r="VSH44" s="141"/>
      <c r="VSI44" s="142"/>
      <c r="VSJ44" s="143"/>
      <c r="VSK44" s="144"/>
      <c r="VSL44" s="145"/>
      <c r="VSM44" s="146"/>
      <c r="VSN44" s="147"/>
      <c r="VSO44" s="148"/>
      <c r="VSP44" s="140"/>
      <c r="VSQ44" s="141"/>
      <c r="VSR44" s="142"/>
      <c r="VSS44" s="143"/>
      <c r="VST44" s="144"/>
      <c r="VSU44" s="145"/>
      <c r="VSV44" s="146"/>
      <c r="VSW44" s="147"/>
      <c r="VSX44" s="148"/>
      <c r="VSY44" s="140"/>
      <c r="VSZ44" s="141"/>
      <c r="VTA44" s="142"/>
      <c r="VTB44" s="143"/>
      <c r="VTC44" s="144"/>
      <c r="VTD44" s="145"/>
      <c r="VTE44" s="146"/>
      <c r="VTF44" s="147"/>
      <c r="VTG44" s="148"/>
      <c r="VTH44" s="140"/>
      <c r="VTI44" s="141"/>
      <c r="VTJ44" s="142"/>
      <c r="VTK44" s="143"/>
      <c r="VTL44" s="144"/>
      <c r="VTM44" s="145"/>
      <c r="VTN44" s="146"/>
      <c r="VTO44" s="147"/>
      <c r="VTP44" s="148"/>
      <c r="VTQ44" s="140"/>
      <c r="VTR44" s="141"/>
      <c r="VTS44" s="142"/>
      <c r="VTT44" s="143"/>
      <c r="VTU44" s="144"/>
      <c r="VTV44" s="145"/>
      <c r="VTW44" s="146"/>
      <c r="VTX44" s="147"/>
      <c r="VTY44" s="148"/>
      <c r="VTZ44" s="140"/>
      <c r="VUA44" s="141"/>
      <c r="VUB44" s="142"/>
      <c r="VUC44" s="143"/>
      <c r="VUD44" s="144"/>
      <c r="VUE44" s="145"/>
      <c r="VUF44" s="146"/>
      <c r="VUG44" s="147"/>
      <c r="VUH44" s="148"/>
      <c r="VUI44" s="140"/>
      <c r="VUJ44" s="141"/>
      <c r="VUK44" s="142"/>
      <c r="VUL44" s="143"/>
      <c r="VUM44" s="144"/>
      <c r="VUN44" s="145"/>
      <c r="VUO44" s="146"/>
      <c r="VUP44" s="147"/>
      <c r="VUQ44" s="148"/>
      <c r="VUR44" s="140"/>
      <c r="VUS44" s="141"/>
      <c r="VUT44" s="142"/>
      <c r="VUU44" s="143"/>
      <c r="VUV44" s="144"/>
      <c r="VUW44" s="145"/>
      <c r="VUX44" s="146"/>
      <c r="VUY44" s="147"/>
      <c r="VUZ44" s="148"/>
      <c r="VVA44" s="140"/>
      <c r="VVB44" s="141"/>
      <c r="VVC44" s="142"/>
      <c r="VVD44" s="143"/>
      <c r="VVE44" s="144"/>
      <c r="VVF44" s="145"/>
      <c r="VVG44" s="146"/>
      <c r="VVH44" s="147"/>
      <c r="VVI44" s="148"/>
      <c r="VVJ44" s="140"/>
      <c r="VVK44" s="141"/>
      <c r="VVL44" s="142"/>
      <c r="VVM44" s="143"/>
      <c r="VVN44" s="144"/>
      <c r="VVO44" s="145"/>
      <c r="VVP44" s="146"/>
      <c r="VVQ44" s="147"/>
      <c r="VVR44" s="148"/>
      <c r="VVS44" s="140"/>
      <c r="VVT44" s="141"/>
      <c r="VVU44" s="142"/>
      <c r="VVV44" s="143"/>
      <c r="VVW44" s="144"/>
      <c r="VVX44" s="145"/>
      <c r="VVY44" s="146"/>
      <c r="VVZ44" s="147"/>
      <c r="VWA44" s="148"/>
      <c r="VWB44" s="140"/>
      <c r="VWC44" s="141"/>
      <c r="VWD44" s="142"/>
      <c r="VWE44" s="143"/>
      <c r="VWF44" s="144"/>
      <c r="VWG44" s="145"/>
      <c r="VWH44" s="146"/>
      <c r="VWI44" s="147"/>
      <c r="VWJ44" s="148"/>
      <c r="VWK44" s="140"/>
      <c r="VWL44" s="141"/>
      <c r="VWM44" s="142"/>
      <c r="VWN44" s="143"/>
      <c r="VWO44" s="144"/>
      <c r="VWP44" s="145"/>
      <c r="VWQ44" s="146"/>
      <c r="VWR44" s="147"/>
      <c r="VWS44" s="148"/>
      <c r="VWT44" s="140"/>
      <c r="VWU44" s="141"/>
      <c r="VWV44" s="142"/>
      <c r="VWW44" s="143"/>
      <c r="VWX44" s="144"/>
      <c r="VWY44" s="145"/>
      <c r="VWZ44" s="146"/>
      <c r="VXA44" s="147"/>
      <c r="VXB44" s="148"/>
      <c r="VXC44" s="140"/>
      <c r="VXD44" s="141"/>
      <c r="VXE44" s="142"/>
      <c r="VXF44" s="143"/>
      <c r="VXG44" s="144"/>
      <c r="VXH44" s="145"/>
      <c r="VXI44" s="146"/>
      <c r="VXJ44" s="147"/>
      <c r="VXK44" s="148"/>
      <c r="VXL44" s="140"/>
      <c r="VXM44" s="141"/>
      <c r="VXN44" s="142"/>
      <c r="VXO44" s="143"/>
      <c r="VXP44" s="144"/>
      <c r="VXQ44" s="145"/>
      <c r="VXR44" s="146"/>
      <c r="VXS44" s="147"/>
      <c r="VXT44" s="148"/>
      <c r="VXU44" s="140"/>
      <c r="VXV44" s="141"/>
      <c r="VXW44" s="142"/>
      <c r="VXX44" s="143"/>
      <c r="VXY44" s="144"/>
      <c r="VXZ44" s="145"/>
      <c r="VYA44" s="146"/>
      <c r="VYB44" s="147"/>
      <c r="VYC44" s="148"/>
      <c r="VYD44" s="140"/>
      <c r="VYE44" s="141"/>
      <c r="VYF44" s="142"/>
      <c r="VYG44" s="143"/>
      <c r="VYH44" s="144"/>
      <c r="VYI44" s="145"/>
      <c r="VYJ44" s="146"/>
      <c r="VYK44" s="147"/>
      <c r="VYL44" s="148"/>
      <c r="VYM44" s="140"/>
      <c r="VYN44" s="141"/>
      <c r="VYO44" s="142"/>
      <c r="VYP44" s="143"/>
      <c r="VYQ44" s="144"/>
      <c r="VYR44" s="145"/>
      <c r="VYS44" s="146"/>
      <c r="VYT44" s="147"/>
      <c r="VYU44" s="148"/>
      <c r="VYV44" s="140"/>
      <c r="VYW44" s="141"/>
      <c r="VYX44" s="142"/>
      <c r="VYY44" s="143"/>
      <c r="VYZ44" s="144"/>
      <c r="VZA44" s="145"/>
      <c r="VZB44" s="146"/>
      <c r="VZC44" s="147"/>
      <c r="VZD44" s="148"/>
      <c r="VZE44" s="140"/>
      <c r="VZF44" s="141"/>
      <c r="VZG44" s="142"/>
      <c r="VZH44" s="143"/>
      <c r="VZI44" s="144"/>
      <c r="VZJ44" s="145"/>
      <c r="VZK44" s="146"/>
      <c r="VZL44" s="147"/>
      <c r="VZM44" s="148"/>
      <c r="VZN44" s="140"/>
      <c r="VZO44" s="141"/>
      <c r="VZP44" s="142"/>
      <c r="VZQ44" s="143"/>
      <c r="VZR44" s="144"/>
      <c r="VZS44" s="145"/>
      <c r="VZT44" s="146"/>
      <c r="VZU44" s="147"/>
      <c r="VZV44" s="148"/>
      <c r="VZW44" s="140"/>
      <c r="VZX44" s="141"/>
      <c r="VZY44" s="142"/>
      <c r="VZZ44" s="143"/>
      <c r="WAA44" s="144"/>
      <c r="WAB44" s="145"/>
      <c r="WAC44" s="146"/>
      <c r="WAD44" s="147"/>
      <c r="WAE44" s="148"/>
      <c r="WAF44" s="140"/>
      <c r="WAG44" s="141"/>
      <c r="WAH44" s="142"/>
      <c r="WAI44" s="143"/>
      <c r="WAJ44" s="144"/>
      <c r="WAK44" s="145"/>
      <c r="WAL44" s="146"/>
      <c r="WAM44" s="147"/>
      <c r="WAN44" s="148"/>
      <c r="WAO44" s="140"/>
      <c r="WAP44" s="141"/>
      <c r="WAQ44" s="142"/>
      <c r="WAR44" s="143"/>
      <c r="WAS44" s="144"/>
      <c r="WAT44" s="145"/>
      <c r="WAU44" s="146"/>
      <c r="WAV44" s="147"/>
      <c r="WAW44" s="148"/>
      <c r="WAX44" s="140"/>
      <c r="WAY44" s="141"/>
      <c r="WAZ44" s="142"/>
      <c r="WBA44" s="143"/>
      <c r="WBB44" s="144"/>
      <c r="WBC44" s="145"/>
      <c r="WBD44" s="146"/>
      <c r="WBE44" s="147"/>
      <c r="WBF44" s="148"/>
      <c r="WBG44" s="140"/>
      <c r="WBH44" s="141"/>
      <c r="WBI44" s="142"/>
      <c r="WBJ44" s="143"/>
      <c r="WBK44" s="144"/>
      <c r="WBL44" s="145"/>
      <c r="WBM44" s="146"/>
      <c r="WBN44" s="147"/>
      <c r="WBO44" s="148"/>
      <c r="WBP44" s="140"/>
      <c r="WBQ44" s="141"/>
      <c r="WBR44" s="142"/>
      <c r="WBS44" s="143"/>
      <c r="WBT44" s="144"/>
      <c r="WBU44" s="145"/>
      <c r="WBV44" s="146"/>
      <c r="WBW44" s="147"/>
      <c r="WBX44" s="148"/>
      <c r="WBY44" s="140"/>
      <c r="WBZ44" s="141"/>
      <c r="WCA44" s="142"/>
      <c r="WCB44" s="143"/>
      <c r="WCC44" s="144"/>
      <c r="WCD44" s="145"/>
      <c r="WCE44" s="146"/>
      <c r="WCF44" s="147"/>
      <c r="WCG44" s="148"/>
      <c r="WCH44" s="140"/>
      <c r="WCI44" s="141"/>
      <c r="WCJ44" s="142"/>
      <c r="WCK44" s="143"/>
      <c r="WCL44" s="144"/>
      <c r="WCM44" s="145"/>
      <c r="WCN44" s="146"/>
      <c r="WCO44" s="147"/>
      <c r="WCP44" s="148"/>
      <c r="WCQ44" s="140"/>
      <c r="WCR44" s="141"/>
      <c r="WCS44" s="142"/>
      <c r="WCT44" s="143"/>
      <c r="WCU44" s="144"/>
      <c r="WCV44" s="145"/>
      <c r="WCW44" s="146"/>
      <c r="WCX44" s="147"/>
      <c r="WCY44" s="148"/>
      <c r="WCZ44" s="140"/>
      <c r="WDA44" s="141"/>
      <c r="WDB44" s="142"/>
      <c r="WDC44" s="143"/>
      <c r="WDD44" s="144"/>
      <c r="WDE44" s="145"/>
      <c r="WDF44" s="146"/>
      <c r="WDG44" s="147"/>
      <c r="WDH44" s="148"/>
      <c r="WDI44" s="140"/>
      <c r="WDJ44" s="141"/>
      <c r="WDK44" s="142"/>
      <c r="WDL44" s="143"/>
      <c r="WDM44" s="144"/>
      <c r="WDN44" s="145"/>
      <c r="WDO44" s="146"/>
      <c r="WDP44" s="147"/>
      <c r="WDQ44" s="148"/>
      <c r="WDR44" s="140"/>
      <c r="WDS44" s="141"/>
      <c r="WDT44" s="142"/>
      <c r="WDU44" s="143"/>
      <c r="WDV44" s="144"/>
      <c r="WDW44" s="145"/>
      <c r="WDX44" s="146"/>
      <c r="WDY44" s="147"/>
      <c r="WDZ44" s="148"/>
      <c r="WEA44" s="140"/>
      <c r="WEB44" s="141"/>
      <c r="WEC44" s="142"/>
      <c r="WED44" s="143"/>
      <c r="WEE44" s="144"/>
      <c r="WEF44" s="145"/>
      <c r="WEG44" s="146"/>
      <c r="WEH44" s="147"/>
      <c r="WEI44" s="148"/>
      <c r="WEJ44" s="140"/>
      <c r="WEK44" s="141"/>
      <c r="WEL44" s="142"/>
      <c r="WEM44" s="143"/>
      <c r="WEN44" s="144"/>
      <c r="WEO44" s="145"/>
      <c r="WEP44" s="146"/>
      <c r="WEQ44" s="147"/>
      <c r="WER44" s="148"/>
      <c r="WES44" s="140"/>
      <c r="WET44" s="141"/>
      <c r="WEU44" s="142"/>
      <c r="WEV44" s="143"/>
      <c r="WEW44" s="144"/>
      <c r="WEX44" s="145"/>
      <c r="WEY44" s="146"/>
      <c r="WEZ44" s="147"/>
      <c r="WFA44" s="148"/>
      <c r="WFB44" s="140"/>
      <c r="WFC44" s="141"/>
      <c r="WFD44" s="142"/>
      <c r="WFE44" s="143"/>
      <c r="WFF44" s="144"/>
      <c r="WFG44" s="145"/>
      <c r="WFH44" s="146"/>
      <c r="WFI44" s="147"/>
      <c r="WFJ44" s="148"/>
      <c r="WFK44" s="140"/>
      <c r="WFL44" s="141"/>
      <c r="WFM44" s="142"/>
      <c r="WFN44" s="143"/>
      <c r="WFO44" s="144"/>
      <c r="WFP44" s="145"/>
      <c r="WFQ44" s="146"/>
      <c r="WFR44" s="147"/>
      <c r="WFS44" s="148"/>
      <c r="WFT44" s="140"/>
      <c r="WFU44" s="141"/>
      <c r="WFV44" s="142"/>
      <c r="WFW44" s="143"/>
      <c r="WFX44" s="144"/>
      <c r="WFY44" s="145"/>
      <c r="WFZ44" s="146"/>
      <c r="WGA44" s="147"/>
      <c r="WGB44" s="148"/>
      <c r="WGC44" s="140"/>
      <c r="WGD44" s="141"/>
      <c r="WGE44" s="142"/>
      <c r="WGF44" s="143"/>
      <c r="WGG44" s="144"/>
      <c r="WGH44" s="145"/>
      <c r="WGI44" s="146"/>
      <c r="WGJ44" s="147"/>
      <c r="WGK44" s="148"/>
      <c r="WGL44" s="140"/>
      <c r="WGM44" s="141"/>
      <c r="WGN44" s="142"/>
      <c r="WGO44" s="143"/>
      <c r="WGP44" s="144"/>
      <c r="WGQ44" s="145"/>
      <c r="WGR44" s="146"/>
      <c r="WGS44" s="147"/>
      <c r="WGT44" s="148"/>
      <c r="WGU44" s="140"/>
      <c r="WGV44" s="141"/>
      <c r="WGW44" s="142"/>
      <c r="WGX44" s="143"/>
      <c r="WGY44" s="144"/>
      <c r="WGZ44" s="145"/>
      <c r="WHA44" s="146"/>
      <c r="WHB44" s="147"/>
      <c r="WHC44" s="148"/>
      <c r="WHD44" s="140"/>
      <c r="WHE44" s="141"/>
      <c r="WHF44" s="142"/>
      <c r="WHG44" s="143"/>
      <c r="WHH44" s="144"/>
      <c r="WHI44" s="145"/>
      <c r="WHJ44" s="146"/>
      <c r="WHK44" s="147"/>
      <c r="WHL44" s="148"/>
      <c r="WHM44" s="140"/>
      <c r="WHN44" s="141"/>
      <c r="WHO44" s="142"/>
      <c r="WHP44" s="143"/>
      <c r="WHQ44" s="144"/>
      <c r="WHR44" s="145"/>
      <c r="WHS44" s="146"/>
      <c r="WHT44" s="147"/>
      <c r="WHU44" s="148"/>
      <c r="WHV44" s="140"/>
      <c r="WHW44" s="141"/>
      <c r="WHX44" s="142"/>
      <c r="WHY44" s="143"/>
      <c r="WHZ44" s="144"/>
      <c r="WIA44" s="145"/>
      <c r="WIB44" s="146"/>
      <c r="WIC44" s="147"/>
      <c r="WID44" s="148"/>
      <c r="WIE44" s="140"/>
      <c r="WIF44" s="141"/>
      <c r="WIG44" s="142"/>
      <c r="WIH44" s="143"/>
      <c r="WII44" s="144"/>
      <c r="WIJ44" s="145"/>
      <c r="WIK44" s="146"/>
      <c r="WIL44" s="147"/>
      <c r="WIM44" s="148"/>
      <c r="WIN44" s="140"/>
      <c r="WIO44" s="141"/>
      <c r="WIP44" s="142"/>
      <c r="WIQ44" s="143"/>
      <c r="WIR44" s="144"/>
      <c r="WIS44" s="145"/>
      <c r="WIT44" s="146"/>
      <c r="WIU44" s="147"/>
      <c r="WIV44" s="148"/>
      <c r="WIW44" s="140"/>
      <c r="WIX44" s="141"/>
      <c r="WIY44" s="142"/>
      <c r="WIZ44" s="143"/>
      <c r="WJA44" s="144"/>
      <c r="WJB44" s="145"/>
      <c r="WJC44" s="146"/>
      <c r="WJD44" s="147"/>
      <c r="WJE44" s="148"/>
      <c r="WJF44" s="140"/>
      <c r="WJG44" s="141"/>
      <c r="WJH44" s="142"/>
      <c r="WJI44" s="143"/>
      <c r="WJJ44" s="144"/>
      <c r="WJK44" s="145"/>
      <c r="WJL44" s="146"/>
      <c r="WJM44" s="147"/>
      <c r="WJN44" s="148"/>
      <c r="WJO44" s="140"/>
      <c r="WJP44" s="141"/>
      <c r="WJQ44" s="142"/>
      <c r="WJR44" s="143"/>
      <c r="WJS44" s="144"/>
      <c r="WJT44" s="145"/>
      <c r="WJU44" s="146"/>
      <c r="WJV44" s="147"/>
      <c r="WJW44" s="148"/>
      <c r="WJX44" s="140"/>
      <c r="WJY44" s="141"/>
      <c r="WJZ44" s="142"/>
      <c r="WKA44" s="143"/>
      <c r="WKB44" s="144"/>
      <c r="WKC44" s="145"/>
      <c r="WKD44" s="146"/>
      <c r="WKE44" s="147"/>
      <c r="WKF44" s="148"/>
      <c r="WKG44" s="140"/>
      <c r="WKH44" s="141"/>
      <c r="WKI44" s="142"/>
      <c r="WKJ44" s="143"/>
      <c r="WKK44" s="144"/>
      <c r="WKL44" s="145"/>
      <c r="WKM44" s="146"/>
      <c r="WKN44" s="147"/>
      <c r="WKO44" s="148"/>
      <c r="WKP44" s="140"/>
      <c r="WKQ44" s="141"/>
      <c r="WKR44" s="142"/>
      <c r="WKS44" s="143"/>
      <c r="WKT44" s="144"/>
      <c r="WKU44" s="145"/>
      <c r="WKV44" s="146"/>
      <c r="WKW44" s="147"/>
      <c r="WKX44" s="148"/>
      <c r="WKY44" s="140"/>
      <c r="WKZ44" s="141"/>
      <c r="WLA44" s="142"/>
      <c r="WLB44" s="143"/>
      <c r="WLC44" s="144"/>
      <c r="WLD44" s="145"/>
      <c r="WLE44" s="146"/>
      <c r="WLF44" s="147"/>
      <c r="WLG44" s="148"/>
      <c r="WLH44" s="140"/>
      <c r="WLI44" s="141"/>
      <c r="WLJ44" s="142"/>
      <c r="WLK44" s="143"/>
      <c r="WLL44" s="144"/>
      <c r="WLM44" s="145"/>
      <c r="WLN44" s="146"/>
      <c r="WLO44" s="147"/>
      <c r="WLP44" s="148"/>
      <c r="WLQ44" s="140"/>
      <c r="WLR44" s="141"/>
      <c r="WLS44" s="142"/>
      <c r="WLT44" s="143"/>
      <c r="WLU44" s="144"/>
      <c r="WLV44" s="145"/>
      <c r="WLW44" s="146"/>
      <c r="WLX44" s="147"/>
      <c r="WLY44" s="148"/>
      <c r="WLZ44" s="140"/>
      <c r="WMA44" s="141"/>
      <c r="WMB44" s="142"/>
      <c r="WMC44" s="143"/>
      <c r="WMD44" s="144"/>
      <c r="WME44" s="145"/>
      <c r="WMF44" s="146"/>
      <c r="WMG44" s="147"/>
      <c r="WMH44" s="148"/>
      <c r="WMI44" s="140"/>
      <c r="WMJ44" s="141"/>
      <c r="WMK44" s="142"/>
      <c r="WML44" s="143"/>
      <c r="WMM44" s="144"/>
      <c r="WMN44" s="145"/>
      <c r="WMO44" s="146"/>
      <c r="WMP44" s="147"/>
      <c r="WMQ44" s="148"/>
      <c r="WMR44" s="140"/>
      <c r="WMS44" s="141"/>
      <c r="WMT44" s="142"/>
      <c r="WMU44" s="143"/>
      <c r="WMV44" s="144"/>
      <c r="WMW44" s="145"/>
      <c r="WMX44" s="146"/>
      <c r="WMY44" s="147"/>
      <c r="WMZ44" s="148"/>
      <c r="WNA44" s="140"/>
      <c r="WNB44" s="141"/>
      <c r="WNC44" s="142"/>
      <c r="WND44" s="143"/>
      <c r="WNE44" s="144"/>
      <c r="WNF44" s="145"/>
      <c r="WNG44" s="146"/>
      <c r="WNH44" s="147"/>
      <c r="WNI44" s="148"/>
      <c r="WNJ44" s="140"/>
      <c r="WNK44" s="141"/>
      <c r="WNL44" s="142"/>
      <c r="WNM44" s="143"/>
      <c r="WNN44" s="144"/>
      <c r="WNO44" s="145"/>
      <c r="WNP44" s="146"/>
      <c r="WNQ44" s="147"/>
      <c r="WNR44" s="148"/>
      <c r="WNS44" s="140"/>
      <c r="WNT44" s="141"/>
      <c r="WNU44" s="142"/>
      <c r="WNV44" s="143"/>
      <c r="WNW44" s="144"/>
      <c r="WNX44" s="145"/>
      <c r="WNY44" s="146"/>
      <c r="WNZ44" s="147"/>
      <c r="WOA44" s="148"/>
      <c r="WOB44" s="140"/>
      <c r="WOC44" s="141"/>
      <c r="WOD44" s="142"/>
      <c r="WOE44" s="143"/>
      <c r="WOF44" s="144"/>
      <c r="WOG44" s="145"/>
      <c r="WOH44" s="146"/>
      <c r="WOI44" s="147"/>
      <c r="WOJ44" s="148"/>
      <c r="WOK44" s="140"/>
      <c r="WOL44" s="141"/>
      <c r="WOM44" s="142"/>
      <c r="WON44" s="143"/>
      <c r="WOO44" s="144"/>
      <c r="WOP44" s="145"/>
      <c r="WOQ44" s="146"/>
      <c r="WOR44" s="147"/>
      <c r="WOS44" s="148"/>
      <c r="WOT44" s="140"/>
      <c r="WOU44" s="141"/>
      <c r="WOV44" s="142"/>
      <c r="WOW44" s="143"/>
      <c r="WOX44" s="144"/>
      <c r="WOY44" s="145"/>
      <c r="WOZ44" s="146"/>
      <c r="WPA44" s="147"/>
      <c r="WPB44" s="148"/>
      <c r="WPC44" s="140"/>
      <c r="WPD44" s="141"/>
      <c r="WPE44" s="142"/>
      <c r="WPF44" s="143"/>
      <c r="WPG44" s="144"/>
      <c r="WPH44" s="145"/>
      <c r="WPI44" s="146"/>
      <c r="WPJ44" s="147"/>
      <c r="WPK44" s="148"/>
      <c r="WPL44" s="140"/>
      <c r="WPM44" s="141"/>
      <c r="WPN44" s="142"/>
      <c r="WPO44" s="143"/>
      <c r="WPP44" s="144"/>
      <c r="WPQ44" s="145"/>
      <c r="WPR44" s="146"/>
      <c r="WPS44" s="147"/>
      <c r="WPT44" s="148"/>
      <c r="WPU44" s="140"/>
      <c r="WPV44" s="141"/>
      <c r="WPW44" s="142"/>
      <c r="WPX44" s="143"/>
      <c r="WPY44" s="144"/>
      <c r="WPZ44" s="145"/>
      <c r="WQA44" s="146"/>
      <c r="WQB44" s="147"/>
      <c r="WQC44" s="148"/>
      <c r="WQD44" s="140"/>
      <c r="WQE44" s="141"/>
      <c r="WQF44" s="142"/>
      <c r="WQG44" s="143"/>
      <c r="WQH44" s="144"/>
      <c r="WQI44" s="145"/>
      <c r="WQJ44" s="146"/>
      <c r="WQK44" s="147"/>
      <c r="WQL44" s="148"/>
      <c r="WQM44" s="140"/>
      <c r="WQN44" s="141"/>
      <c r="WQO44" s="142"/>
      <c r="WQP44" s="143"/>
      <c r="WQQ44" s="144"/>
      <c r="WQR44" s="145"/>
      <c r="WQS44" s="146"/>
      <c r="WQT44" s="147"/>
      <c r="WQU44" s="148"/>
      <c r="WQV44" s="140"/>
      <c r="WQW44" s="141"/>
      <c r="WQX44" s="142"/>
      <c r="WQY44" s="143"/>
      <c r="WQZ44" s="144"/>
      <c r="WRA44" s="145"/>
      <c r="WRB44" s="146"/>
      <c r="WRC44" s="147"/>
      <c r="WRD44" s="148"/>
      <c r="WRE44" s="140"/>
      <c r="WRF44" s="141"/>
      <c r="WRG44" s="142"/>
      <c r="WRH44" s="143"/>
      <c r="WRI44" s="144"/>
      <c r="WRJ44" s="145"/>
      <c r="WRK44" s="146"/>
      <c r="WRL44" s="147"/>
      <c r="WRM44" s="148"/>
      <c r="WRN44" s="140"/>
      <c r="WRO44" s="141"/>
      <c r="WRP44" s="142"/>
      <c r="WRQ44" s="143"/>
      <c r="WRR44" s="144"/>
      <c r="WRS44" s="145"/>
      <c r="WRT44" s="146"/>
      <c r="WRU44" s="147"/>
      <c r="WRV44" s="148"/>
      <c r="WRW44" s="140"/>
      <c r="WRX44" s="141"/>
      <c r="WRY44" s="142"/>
      <c r="WRZ44" s="143"/>
      <c r="WSA44" s="144"/>
      <c r="WSB44" s="145"/>
      <c r="WSC44" s="146"/>
      <c r="WSD44" s="147"/>
      <c r="WSE44" s="148"/>
      <c r="WSF44" s="140"/>
      <c r="WSG44" s="141"/>
      <c r="WSH44" s="142"/>
      <c r="WSI44" s="143"/>
      <c r="WSJ44" s="144"/>
      <c r="WSK44" s="145"/>
      <c r="WSL44" s="146"/>
      <c r="WSM44" s="147"/>
      <c r="WSN44" s="148"/>
      <c r="WSO44" s="140"/>
      <c r="WSP44" s="141"/>
      <c r="WSQ44" s="142"/>
      <c r="WSR44" s="143"/>
      <c r="WSS44" s="144"/>
      <c r="WST44" s="145"/>
      <c r="WSU44" s="146"/>
      <c r="WSV44" s="147"/>
      <c r="WSW44" s="148"/>
      <c r="WSX44" s="140"/>
      <c r="WSY44" s="141"/>
      <c r="WSZ44" s="142"/>
      <c r="WTA44" s="143"/>
      <c r="WTB44" s="144"/>
      <c r="WTC44" s="145"/>
      <c r="WTD44" s="146"/>
      <c r="WTE44" s="147"/>
      <c r="WTF44" s="148"/>
      <c r="WTG44" s="140"/>
      <c r="WTH44" s="141"/>
      <c r="WTI44" s="142"/>
      <c r="WTJ44" s="143"/>
      <c r="WTK44" s="144"/>
      <c r="WTL44" s="145"/>
      <c r="WTM44" s="146"/>
      <c r="WTN44" s="147"/>
      <c r="WTO44" s="148"/>
      <c r="WTP44" s="140"/>
      <c r="WTQ44" s="141"/>
      <c r="WTR44" s="142"/>
      <c r="WTS44" s="143"/>
      <c r="WTT44" s="144"/>
      <c r="WTU44" s="145"/>
      <c r="WTV44" s="146"/>
      <c r="WTW44" s="147"/>
      <c r="WTX44" s="148"/>
      <c r="WTY44" s="140"/>
      <c r="WTZ44" s="141"/>
      <c r="WUA44" s="142"/>
      <c r="WUB44" s="143"/>
      <c r="WUC44" s="144"/>
      <c r="WUD44" s="145"/>
      <c r="WUE44" s="146"/>
      <c r="WUF44" s="147"/>
      <c r="WUG44" s="148"/>
      <c r="WUH44" s="140"/>
      <c r="WUI44" s="141"/>
      <c r="WUJ44" s="142"/>
      <c r="WUK44" s="143"/>
      <c r="WUL44" s="144"/>
      <c r="WUM44" s="145"/>
      <c r="WUN44" s="146"/>
      <c r="WUO44" s="147"/>
      <c r="WUP44" s="148"/>
      <c r="WUQ44" s="140"/>
      <c r="WUR44" s="141"/>
      <c r="WUS44" s="142"/>
      <c r="WUT44" s="143"/>
      <c r="WUU44" s="144"/>
      <c r="WUV44" s="145"/>
      <c r="WUW44" s="146"/>
      <c r="WUX44" s="147"/>
      <c r="WUY44" s="148"/>
      <c r="WUZ44" s="140"/>
      <c r="WVA44" s="141"/>
      <c r="WVB44" s="142"/>
      <c r="WVC44" s="143"/>
      <c r="WVD44" s="144"/>
      <c r="WVE44" s="145"/>
      <c r="WVF44" s="146"/>
      <c r="WVG44" s="147"/>
      <c r="WVH44" s="148"/>
      <c r="WVI44" s="140"/>
      <c r="WVJ44" s="141"/>
      <c r="WVK44" s="142"/>
      <c r="WVL44" s="143"/>
      <c r="WVM44" s="144"/>
      <c r="WVN44" s="145"/>
      <c r="WVO44" s="146"/>
      <c r="WVP44" s="147"/>
      <c r="WVQ44" s="148"/>
      <c r="WVR44" s="140"/>
      <c r="WVS44" s="141"/>
      <c r="WVT44" s="142"/>
      <c r="WVU44" s="143"/>
      <c r="WVV44" s="144"/>
      <c r="WVW44" s="145"/>
      <c r="WVX44" s="146"/>
      <c r="WVY44" s="147"/>
      <c r="WVZ44" s="148"/>
      <c r="WWA44" s="140"/>
      <c r="WWB44" s="141"/>
      <c r="WWC44" s="142"/>
      <c r="WWD44" s="143"/>
      <c r="WWE44" s="144"/>
      <c r="WWF44" s="145"/>
      <c r="WWG44" s="146"/>
      <c r="WWH44" s="147"/>
      <c r="WWI44" s="148"/>
      <c r="WWJ44" s="140"/>
      <c r="WWK44" s="141"/>
      <c r="WWL44" s="142"/>
      <c r="WWM44" s="143"/>
      <c r="WWN44" s="144"/>
      <c r="WWO44" s="145"/>
      <c r="WWP44" s="146"/>
      <c r="WWQ44" s="147"/>
      <c r="WWR44" s="148"/>
      <c r="WWS44" s="140"/>
      <c r="WWT44" s="141"/>
      <c r="WWU44" s="142"/>
      <c r="WWV44" s="143"/>
      <c r="WWW44" s="144"/>
      <c r="WWX44" s="145"/>
      <c r="WWY44" s="146"/>
      <c r="WWZ44" s="147"/>
      <c r="WXA44" s="148"/>
      <c r="WXB44" s="140"/>
      <c r="WXC44" s="141"/>
      <c r="WXD44" s="142"/>
      <c r="WXE44" s="143"/>
      <c r="WXF44" s="144"/>
      <c r="WXG44" s="145"/>
      <c r="WXH44" s="146"/>
      <c r="WXI44" s="147"/>
      <c r="WXJ44" s="148"/>
      <c r="WXK44" s="140"/>
      <c r="WXL44" s="141"/>
      <c r="WXM44" s="142"/>
      <c r="WXN44" s="143"/>
      <c r="WXO44" s="144"/>
      <c r="WXP44" s="145"/>
      <c r="WXQ44" s="146"/>
      <c r="WXR44" s="147"/>
      <c r="WXS44" s="148"/>
      <c r="WXT44" s="140"/>
      <c r="WXU44" s="141"/>
      <c r="WXV44" s="142"/>
      <c r="WXW44" s="143"/>
      <c r="WXX44" s="144"/>
      <c r="WXY44" s="145"/>
      <c r="WXZ44" s="146"/>
      <c r="WYA44" s="147"/>
      <c r="WYB44" s="148"/>
      <c r="WYC44" s="140"/>
      <c r="WYD44" s="141"/>
      <c r="WYE44" s="142"/>
      <c r="WYF44" s="143"/>
      <c r="WYG44" s="144"/>
      <c r="WYH44" s="145"/>
      <c r="WYI44" s="146"/>
      <c r="WYJ44" s="147"/>
      <c r="WYK44" s="148"/>
      <c r="WYL44" s="140"/>
      <c r="WYM44" s="141"/>
      <c r="WYN44" s="142"/>
      <c r="WYO44" s="143"/>
      <c r="WYP44" s="144"/>
      <c r="WYQ44" s="145"/>
      <c r="WYR44" s="146"/>
      <c r="WYS44" s="147"/>
      <c r="WYT44" s="148"/>
      <c r="WYU44" s="140"/>
      <c r="WYV44" s="141"/>
      <c r="WYW44" s="142"/>
      <c r="WYX44" s="143"/>
      <c r="WYY44" s="144"/>
      <c r="WYZ44" s="145"/>
      <c r="WZA44" s="146"/>
      <c r="WZB44" s="147"/>
      <c r="WZC44" s="148"/>
      <c r="WZD44" s="140"/>
      <c r="WZE44" s="141"/>
      <c r="WZF44" s="142"/>
      <c r="WZG44" s="143"/>
      <c r="WZH44" s="144"/>
      <c r="WZI44" s="145"/>
      <c r="WZJ44" s="146"/>
      <c r="WZK44" s="147"/>
      <c r="WZL44" s="148"/>
      <c r="WZM44" s="140"/>
      <c r="WZN44" s="141"/>
      <c r="WZO44" s="142"/>
      <c r="WZP44" s="143"/>
      <c r="WZQ44" s="144"/>
      <c r="WZR44" s="145"/>
      <c r="WZS44" s="146"/>
      <c r="WZT44" s="147"/>
      <c r="WZU44" s="148"/>
      <c r="WZV44" s="140"/>
      <c r="WZW44" s="141"/>
      <c r="WZX44" s="142"/>
      <c r="WZY44" s="143"/>
      <c r="WZZ44" s="144"/>
      <c r="XAA44" s="145"/>
      <c r="XAB44" s="146"/>
      <c r="XAC44" s="147"/>
      <c r="XAD44" s="148"/>
      <c r="XAE44" s="140"/>
      <c r="XAF44" s="141"/>
      <c r="XAG44" s="142"/>
      <c r="XAH44" s="143"/>
      <c r="XAI44" s="144"/>
      <c r="XAJ44" s="145"/>
      <c r="XAK44" s="146"/>
      <c r="XAL44" s="147"/>
      <c r="XAM44" s="148"/>
      <c r="XAN44" s="140"/>
      <c r="XAO44" s="141"/>
      <c r="XAP44" s="142"/>
      <c r="XAQ44" s="143"/>
      <c r="XAR44" s="144"/>
      <c r="XAS44" s="145"/>
      <c r="XAT44" s="146"/>
      <c r="XAU44" s="147"/>
      <c r="XAV44" s="148"/>
      <c r="XAW44" s="140"/>
      <c r="XAX44" s="141"/>
      <c r="XAY44" s="142"/>
      <c r="XAZ44" s="143"/>
      <c r="XBA44" s="144"/>
      <c r="XBB44" s="145"/>
      <c r="XBC44" s="146"/>
      <c r="XBD44" s="147"/>
      <c r="XBE44" s="148"/>
      <c r="XBF44" s="140"/>
      <c r="XBG44" s="141"/>
      <c r="XBH44" s="142"/>
      <c r="XBI44" s="143"/>
      <c r="XBJ44" s="144"/>
      <c r="XBK44" s="145"/>
      <c r="XBL44" s="146"/>
      <c r="XBM44" s="147"/>
      <c r="XBN44" s="148"/>
      <c r="XBO44" s="140"/>
      <c r="XBP44" s="141"/>
      <c r="XBQ44" s="142"/>
      <c r="XBR44" s="143"/>
      <c r="XBS44" s="144"/>
      <c r="XBT44" s="145"/>
      <c r="XBU44" s="146"/>
      <c r="XBV44" s="147"/>
      <c r="XBW44" s="148"/>
      <c r="XBX44" s="140"/>
      <c r="XBY44" s="141"/>
      <c r="XBZ44" s="142"/>
      <c r="XCA44" s="143"/>
      <c r="XCB44" s="144"/>
      <c r="XCC44" s="145"/>
      <c r="XCD44" s="146"/>
      <c r="XCE44" s="147"/>
      <c r="XCF44" s="148"/>
      <c r="XCG44" s="140"/>
      <c r="XCH44" s="141"/>
      <c r="XCI44" s="142"/>
      <c r="XCJ44" s="143"/>
      <c r="XCK44" s="144"/>
      <c r="XCL44" s="145"/>
      <c r="XCM44" s="146"/>
      <c r="XCN44" s="147"/>
      <c r="XCO44" s="148"/>
      <c r="XCP44" s="140"/>
      <c r="XCQ44" s="141"/>
      <c r="XCR44" s="142"/>
      <c r="XCS44" s="143"/>
      <c r="XCT44" s="144"/>
      <c r="XCU44" s="145"/>
      <c r="XCV44" s="146"/>
      <c r="XCW44" s="147"/>
      <c r="XCX44" s="148"/>
      <c r="XCY44" s="140"/>
      <c r="XCZ44" s="141"/>
      <c r="XDA44" s="142"/>
      <c r="XDB44" s="143"/>
      <c r="XDC44" s="144"/>
      <c r="XDD44" s="145"/>
      <c r="XDE44" s="146"/>
      <c r="XDF44" s="147"/>
      <c r="XDG44" s="148"/>
      <c r="XDH44" s="140"/>
      <c r="XDI44" s="141"/>
      <c r="XDJ44" s="142"/>
      <c r="XDK44" s="143"/>
      <c r="XDL44" s="144"/>
      <c r="XDM44" s="145"/>
      <c r="XDN44" s="146"/>
      <c r="XDO44" s="147"/>
      <c r="XDP44" s="148"/>
      <c r="XDQ44" s="140"/>
      <c r="XDR44" s="141"/>
      <c r="XDS44" s="142"/>
      <c r="XDT44" s="143"/>
      <c r="XDU44" s="144"/>
      <c r="XDV44" s="145"/>
      <c r="XDW44" s="146"/>
      <c r="XDX44" s="147"/>
      <c r="XDY44" s="148"/>
      <c r="XDZ44" s="140"/>
      <c r="XEA44" s="141"/>
      <c r="XEB44" s="142"/>
      <c r="XEC44" s="143"/>
      <c r="XED44" s="144"/>
      <c r="XEE44" s="145"/>
      <c r="XEF44" s="146"/>
      <c r="XEG44" s="147"/>
      <c r="XEH44" s="148"/>
      <c r="XEI44" s="140"/>
      <c r="XEJ44" s="141"/>
      <c r="XEK44" s="142"/>
      <c r="XEL44" s="143"/>
      <c r="XEM44" s="144"/>
      <c r="XEN44" s="145"/>
      <c r="XEO44" s="146"/>
      <c r="XEP44" s="147"/>
      <c r="XEQ44" s="148"/>
      <c r="XER44" s="140"/>
      <c r="XES44" s="141"/>
      <c r="XET44" s="142"/>
      <c r="XEU44" s="143"/>
      <c r="XEV44" s="144"/>
      <c r="XEW44" s="145"/>
      <c r="XEX44" s="146"/>
      <c r="XEY44" s="147"/>
      <c r="XEZ44" s="148"/>
      <c r="XFA44" s="140"/>
      <c r="XFB44" s="141"/>
      <c r="XFC44" s="142"/>
      <c r="XFD44" s="143"/>
    </row>
    <row r="45" spans="1:16384" s="13" customFormat="1" ht="18.75" customHeight="1" x14ac:dyDescent="0.2">
      <c r="A45" s="149" t="s">
        <v>28</v>
      </c>
      <c r="B45" s="150" t="s">
        <v>177</v>
      </c>
      <c r="C45" s="151" t="s">
        <v>67</v>
      </c>
      <c r="D45" s="152">
        <v>200</v>
      </c>
      <c r="E45" s="153"/>
      <c r="F45" s="154">
        <f t="shared" ref="F45:F46" si="12">ROUND(E45*D45,2)</f>
        <v>0</v>
      </c>
      <c r="G45" s="155">
        <f t="shared" ref="G45:G46" si="13">ROUND(F45*0.9,2)</f>
        <v>0</v>
      </c>
      <c r="H45" s="156">
        <f t="shared" ref="H45:H46" si="14">ROUND(F45-G45,2)</f>
        <v>0</v>
      </c>
      <c r="I45" s="151"/>
      <c r="J45" s="14"/>
    </row>
    <row r="46" spans="1:16384" s="13" customFormat="1" ht="18" customHeight="1" x14ac:dyDescent="0.2">
      <c r="A46" s="149" t="s">
        <v>64</v>
      </c>
      <c r="B46" s="150" t="s">
        <v>178</v>
      </c>
      <c r="C46" s="151" t="s">
        <v>173</v>
      </c>
      <c r="D46" s="152">
        <v>1115.98</v>
      </c>
      <c r="E46" s="153"/>
      <c r="F46" s="154">
        <f t="shared" si="12"/>
        <v>0</v>
      </c>
      <c r="G46" s="155">
        <f t="shared" si="13"/>
        <v>0</v>
      </c>
      <c r="H46" s="156">
        <f t="shared" si="14"/>
        <v>0</v>
      </c>
      <c r="I46" s="151"/>
      <c r="J46" s="14"/>
    </row>
    <row r="47" spans="1:16384" ht="18" customHeight="1" x14ac:dyDescent="0.2">
      <c r="A47" s="124"/>
      <c r="B47" s="77"/>
      <c r="C47" s="194" t="s">
        <v>36</v>
      </c>
      <c r="D47" s="195"/>
      <c r="E47" s="197"/>
      <c r="F47" s="80">
        <f>ROUND(SUM(F45:F46),2)</f>
        <v>0</v>
      </c>
      <c r="G47" s="80">
        <f t="shared" ref="G47:H47" si="15">ROUND(SUM(G45:G46),2)</f>
        <v>0</v>
      </c>
      <c r="H47" s="80">
        <f t="shared" si="15"/>
        <v>0</v>
      </c>
      <c r="I47" s="126"/>
      <c r="J47" s="2"/>
    </row>
    <row r="48" spans="1:16384" ht="25.5" customHeight="1" x14ac:dyDescent="0.2">
      <c r="A48" s="140" t="s">
        <v>37</v>
      </c>
      <c r="B48" s="141" t="s">
        <v>176</v>
      </c>
      <c r="C48" s="142"/>
      <c r="D48" s="143"/>
      <c r="E48" s="144"/>
      <c r="F48" s="145"/>
      <c r="G48" s="146"/>
      <c r="H48" s="147"/>
      <c r="I48" s="148"/>
      <c r="J48" s="140"/>
      <c r="K48" s="141"/>
      <c r="L48" s="142"/>
      <c r="M48" s="143"/>
      <c r="N48" s="144"/>
      <c r="O48" s="145"/>
      <c r="P48" s="146"/>
      <c r="Q48" s="147"/>
      <c r="R48" s="148"/>
      <c r="S48" s="140"/>
      <c r="T48" s="141"/>
      <c r="U48" s="142"/>
      <c r="V48" s="143"/>
      <c r="W48" s="144"/>
      <c r="X48" s="145"/>
      <c r="Y48" s="146"/>
      <c r="Z48" s="147"/>
      <c r="AA48" s="148"/>
      <c r="AB48" s="140"/>
      <c r="AC48" s="141"/>
      <c r="AD48" s="142"/>
      <c r="AE48" s="143"/>
      <c r="AF48" s="144"/>
      <c r="AG48" s="145"/>
      <c r="AH48" s="146"/>
      <c r="AI48" s="147"/>
      <c r="AJ48" s="148"/>
      <c r="AK48" s="140"/>
      <c r="AL48" s="141"/>
      <c r="AM48" s="142"/>
      <c r="AN48" s="143"/>
      <c r="AO48" s="144"/>
      <c r="AP48" s="145"/>
      <c r="AQ48" s="146"/>
      <c r="AR48" s="147"/>
      <c r="AS48" s="148"/>
      <c r="AT48" s="140"/>
      <c r="AU48" s="141"/>
      <c r="AV48" s="142"/>
      <c r="AW48" s="143"/>
      <c r="AX48" s="144"/>
      <c r="AY48" s="145"/>
      <c r="AZ48" s="146"/>
      <c r="BA48" s="147"/>
      <c r="BB48" s="148"/>
      <c r="BC48" s="140"/>
      <c r="BD48" s="141"/>
      <c r="BE48" s="142"/>
      <c r="BF48" s="143"/>
      <c r="BG48" s="144"/>
      <c r="BH48" s="145"/>
      <c r="BI48" s="146"/>
      <c r="BJ48" s="147"/>
      <c r="BK48" s="148"/>
      <c r="BL48" s="140"/>
      <c r="BM48" s="141"/>
      <c r="BN48" s="142"/>
      <c r="BO48" s="143"/>
      <c r="BP48" s="144"/>
      <c r="BQ48" s="145"/>
      <c r="BR48" s="146"/>
      <c r="BS48" s="147"/>
      <c r="BT48" s="148"/>
      <c r="BU48" s="140"/>
      <c r="BV48" s="141"/>
      <c r="BW48" s="142"/>
      <c r="BX48" s="143"/>
      <c r="BY48" s="144"/>
      <c r="BZ48" s="145"/>
      <c r="CA48" s="146"/>
      <c r="CB48" s="147"/>
      <c r="CC48" s="148"/>
      <c r="CD48" s="140"/>
      <c r="CE48" s="141"/>
      <c r="CF48" s="142"/>
      <c r="CG48" s="143"/>
      <c r="CH48" s="144"/>
      <c r="CI48" s="145"/>
      <c r="CJ48" s="146"/>
      <c r="CK48" s="147"/>
      <c r="CL48" s="148"/>
      <c r="CM48" s="140"/>
      <c r="CN48" s="141"/>
      <c r="CO48" s="142"/>
      <c r="CP48" s="143"/>
      <c r="CQ48" s="144"/>
      <c r="CR48" s="145"/>
      <c r="CS48" s="146"/>
      <c r="CT48" s="147"/>
      <c r="CU48" s="148"/>
      <c r="CV48" s="140"/>
      <c r="CW48" s="141"/>
      <c r="CX48" s="142"/>
      <c r="CY48" s="143"/>
      <c r="CZ48" s="144"/>
      <c r="DA48" s="145"/>
      <c r="DB48" s="146"/>
      <c r="DC48" s="147"/>
      <c r="DD48" s="148"/>
      <c r="DE48" s="140"/>
      <c r="DF48" s="141"/>
      <c r="DG48" s="142"/>
      <c r="DH48" s="143"/>
      <c r="DI48" s="144"/>
      <c r="DJ48" s="145"/>
      <c r="DK48" s="146"/>
      <c r="DL48" s="147"/>
      <c r="DM48" s="148"/>
      <c r="DN48" s="140"/>
      <c r="DO48" s="141"/>
      <c r="DP48" s="142"/>
      <c r="DQ48" s="143"/>
      <c r="DR48" s="144"/>
      <c r="DS48" s="145"/>
      <c r="DT48" s="146"/>
      <c r="DU48" s="147"/>
      <c r="DV48" s="148"/>
      <c r="DW48" s="140"/>
      <c r="DX48" s="141"/>
      <c r="DY48" s="142"/>
      <c r="DZ48" s="143"/>
      <c r="EA48" s="144"/>
      <c r="EB48" s="145"/>
      <c r="EC48" s="146"/>
      <c r="ED48" s="147"/>
      <c r="EE48" s="148"/>
      <c r="EF48" s="140"/>
      <c r="EG48" s="141"/>
      <c r="EH48" s="142"/>
      <c r="EI48" s="143"/>
      <c r="EJ48" s="144"/>
      <c r="EK48" s="145"/>
      <c r="EL48" s="146"/>
      <c r="EM48" s="147"/>
      <c r="EN48" s="148"/>
      <c r="EO48" s="140"/>
      <c r="EP48" s="141"/>
      <c r="EQ48" s="142"/>
      <c r="ER48" s="143"/>
      <c r="ES48" s="144"/>
      <c r="ET48" s="145"/>
      <c r="EU48" s="146"/>
      <c r="EV48" s="147"/>
      <c r="EW48" s="148"/>
      <c r="EX48" s="140"/>
      <c r="EY48" s="141"/>
      <c r="EZ48" s="142"/>
      <c r="FA48" s="143"/>
      <c r="FB48" s="144"/>
      <c r="FC48" s="145"/>
      <c r="FD48" s="146"/>
      <c r="FE48" s="147"/>
      <c r="FF48" s="148"/>
      <c r="FG48" s="140"/>
      <c r="FH48" s="141"/>
      <c r="FI48" s="142"/>
      <c r="FJ48" s="143"/>
      <c r="FK48" s="144"/>
      <c r="FL48" s="145"/>
      <c r="FM48" s="146"/>
      <c r="FN48" s="147"/>
      <c r="FO48" s="148"/>
      <c r="FP48" s="140"/>
      <c r="FQ48" s="141"/>
      <c r="FR48" s="142"/>
      <c r="FS48" s="143"/>
      <c r="FT48" s="144"/>
      <c r="FU48" s="145"/>
      <c r="FV48" s="146"/>
      <c r="FW48" s="147"/>
      <c r="FX48" s="148"/>
      <c r="FY48" s="140"/>
      <c r="FZ48" s="141"/>
      <c r="GA48" s="142"/>
      <c r="GB48" s="143"/>
      <c r="GC48" s="144"/>
      <c r="GD48" s="145"/>
      <c r="GE48" s="146"/>
      <c r="GF48" s="147"/>
      <c r="GG48" s="148"/>
      <c r="GH48" s="140"/>
      <c r="GI48" s="141"/>
      <c r="GJ48" s="142"/>
      <c r="GK48" s="143"/>
      <c r="GL48" s="144"/>
      <c r="GM48" s="145"/>
      <c r="GN48" s="146"/>
      <c r="GO48" s="147"/>
      <c r="GP48" s="148"/>
      <c r="GQ48" s="140"/>
      <c r="GR48" s="141"/>
      <c r="GS48" s="142"/>
      <c r="GT48" s="143"/>
      <c r="GU48" s="144"/>
      <c r="GV48" s="145"/>
      <c r="GW48" s="146"/>
      <c r="GX48" s="147"/>
      <c r="GY48" s="148"/>
      <c r="GZ48" s="140"/>
      <c r="HA48" s="141"/>
      <c r="HB48" s="142"/>
      <c r="HC48" s="143"/>
      <c r="HD48" s="144"/>
      <c r="HE48" s="145"/>
      <c r="HF48" s="146"/>
      <c r="HG48" s="147"/>
      <c r="HH48" s="148"/>
      <c r="HI48" s="140"/>
      <c r="HJ48" s="141"/>
      <c r="HK48" s="142"/>
      <c r="HL48" s="143"/>
      <c r="HM48" s="144"/>
      <c r="HN48" s="145"/>
      <c r="HO48" s="146"/>
      <c r="HP48" s="147"/>
      <c r="HQ48" s="148"/>
      <c r="HR48" s="140"/>
      <c r="HS48" s="141"/>
      <c r="HT48" s="142"/>
      <c r="HU48" s="143"/>
      <c r="HV48" s="144"/>
      <c r="HW48" s="145"/>
      <c r="HX48" s="146"/>
      <c r="HY48" s="147"/>
      <c r="HZ48" s="148"/>
      <c r="IA48" s="140"/>
      <c r="IB48" s="141"/>
      <c r="IC48" s="142"/>
      <c r="ID48" s="143"/>
      <c r="IE48" s="144"/>
      <c r="IF48" s="145"/>
      <c r="IG48" s="146"/>
      <c r="IH48" s="147"/>
      <c r="II48" s="148"/>
      <c r="IJ48" s="140"/>
      <c r="IK48" s="141"/>
      <c r="IL48" s="142"/>
      <c r="IM48" s="143"/>
      <c r="IN48" s="144"/>
      <c r="IO48" s="145"/>
      <c r="IP48" s="146"/>
      <c r="IQ48" s="147"/>
      <c r="IR48" s="148"/>
      <c r="IS48" s="140"/>
      <c r="IT48" s="141"/>
      <c r="IU48" s="142"/>
      <c r="IV48" s="143"/>
      <c r="IW48" s="144"/>
      <c r="IX48" s="145"/>
      <c r="IY48" s="146"/>
      <c r="IZ48" s="147"/>
      <c r="JA48" s="148"/>
      <c r="JB48" s="140"/>
      <c r="JC48" s="141"/>
      <c r="JD48" s="142"/>
      <c r="JE48" s="143"/>
      <c r="JF48" s="144"/>
      <c r="JG48" s="145"/>
      <c r="JH48" s="146"/>
      <c r="JI48" s="147"/>
      <c r="JJ48" s="148"/>
      <c r="JK48" s="140"/>
      <c r="JL48" s="141"/>
      <c r="JM48" s="142"/>
      <c r="JN48" s="143"/>
      <c r="JO48" s="144"/>
      <c r="JP48" s="145"/>
      <c r="JQ48" s="146"/>
      <c r="JR48" s="147"/>
      <c r="JS48" s="148"/>
      <c r="JT48" s="140"/>
      <c r="JU48" s="141"/>
      <c r="JV48" s="142"/>
      <c r="JW48" s="143"/>
      <c r="JX48" s="144"/>
      <c r="JY48" s="145"/>
      <c r="JZ48" s="146"/>
      <c r="KA48" s="147"/>
      <c r="KB48" s="148"/>
      <c r="KC48" s="140"/>
      <c r="KD48" s="141"/>
      <c r="KE48" s="142"/>
      <c r="KF48" s="143"/>
      <c r="KG48" s="144"/>
      <c r="KH48" s="145"/>
      <c r="KI48" s="146"/>
      <c r="KJ48" s="147"/>
      <c r="KK48" s="148"/>
      <c r="KL48" s="140"/>
      <c r="KM48" s="141"/>
      <c r="KN48" s="142"/>
      <c r="KO48" s="143"/>
      <c r="KP48" s="144"/>
      <c r="KQ48" s="145"/>
      <c r="KR48" s="146"/>
      <c r="KS48" s="147"/>
      <c r="KT48" s="148"/>
      <c r="KU48" s="140"/>
      <c r="KV48" s="141"/>
      <c r="KW48" s="142"/>
      <c r="KX48" s="143"/>
      <c r="KY48" s="144"/>
      <c r="KZ48" s="145"/>
      <c r="LA48" s="146"/>
      <c r="LB48" s="147"/>
      <c r="LC48" s="148"/>
      <c r="LD48" s="140"/>
      <c r="LE48" s="141"/>
      <c r="LF48" s="142"/>
      <c r="LG48" s="143"/>
      <c r="LH48" s="144"/>
      <c r="LI48" s="145"/>
      <c r="LJ48" s="146"/>
      <c r="LK48" s="147"/>
      <c r="LL48" s="148"/>
      <c r="LM48" s="140"/>
      <c r="LN48" s="141"/>
      <c r="LO48" s="142"/>
      <c r="LP48" s="143"/>
      <c r="LQ48" s="144"/>
      <c r="LR48" s="145"/>
      <c r="LS48" s="146"/>
      <c r="LT48" s="147"/>
      <c r="LU48" s="148"/>
      <c r="LV48" s="140"/>
      <c r="LW48" s="141"/>
      <c r="LX48" s="142"/>
      <c r="LY48" s="143"/>
      <c r="LZ48" s="144"/>
      <c r="MA48" s="145"/>
      <c r="MB48" s="146"/>
      <c r="MC48" s="147"/>
      <c r="MD48" s="148"/>
      <c r="ME48" s="140"/>
      <c r="MF48" s="141"/>
      <c r="MG48" s="142"/>
      <c r="MH48" s="143"/>
      <c r="MI48" s="144"/>
      <c r="MJ48" s="145"/>
      <c r="MK48" s="146"/>
      <c r="ML48" s="147"/>
      <c r="MM48" s="148"/>
      <c r="MN48" s="140"/>
      <c r="MO48" s="141"/>
      <c r="MP48" s="142"/>
      <c r="MQ48" s="143"/>
      <c r="MR48" s="144"/>
      <c r="MS48" s="145"/>
      <c r="MT48" s="146"/>
      <c r="MU48" s="147"/>
      <c r="MV48" s="148"/>
      <c r="MW48" s="140"/>
      <c r="MX48" s="141"/>
      <c r="MY48" s="142"/>
      <c r="MZ48" s="143"/>
      <c r="NA48" s="144"/>
      <c r="NB48" s="145"/>
      <c r="NC48" s="146"/>
      <c r="ND48" s="147"/>
      <c r="NE48" s="148"/>
      <c r="NF48" s="140"/>
      <c r="NG48" s="141"/>
      <c r="NH48" s="142"/>
      <c r="NI48" s="143"/>
      <c r="NJ48" s="144"/>
      <c r="NK48" s="145"/>
      <c r="NL48" s="146"/>
      <c r="NM48" s="147"/>
      <c r="NN48" s="148"/>
      <c r="NO48" s="140"/>
      <c r="NP48" s="141"/>
      <c r="NQ48" s="142"/>
      <c r="NR48" s="143"/>
      <c r="NS48" s="144"/>
      <c r="NT48" s="145"/>
      <c r="NU48" s="146"/>
      <c r="NV48" s="147"/>
      <c r="NW48" s="148"/>
      <c r="NX48" s="140"/>
      <c r="NY48" s="141"/>
      <c r="NZ48" s="142"/>
      <c r="OA48" s="143"/>
      <c r="OB48" s="144"/>
      <c r="OC48" s="145"/>
      <c r="OD48" s="146"/>
      <c r="OE48" s="147"/>
      <c r="OF48" s="148"/>
      <c r="OG48" s="140"/>
      <c r="OH48" s="141"/>
      <c r="OI48" s="142"/>
      <c r="OJ48" s="143"/>
      <c r="OK48" s="144"/>
      <c r="OL48" s="145"/>
      <c r="OM48" s="146"/>
      <c r="ON48" s="147"/>
      <c r="OO48" s="148"/>
      <c r="OP48" s="140"/>
      <c r="OQ48" s="141"/>
      <c r="OR48" s="142"/>
      <c r="OS48" s="143"/>
      <c r="OT48" s="144"/>
      <c r="OU48" s="145"/>
      <c r="OV48" s="146"/>
      <c r="OW48" s="147"/>
      <c r="OX48" s="148"/>
      <c r="OY48" s="140"/>
      <c r="OZ48" s="141"/>
      <c r="PA48" s="142"/>
      <c r="PB48" s="143"/>
      <c r="PC48" s="144"/>
      <c r="PD48" s="145"/>
      <c r="PE48" s="146"/>
      <c r="PF48" s="147"/>
      <c r="PG48" s="148"/>
      <c r="PH48" s="140"/>
      <c r="PI48" s="141"/>
      <c r="PJ48" s="142"/>
      <c r="PK48" s="143"/>
      <c r="PL48" s="144"/>
      <c r="PM48" s="145"/>
      <c r="PN48" s="146"/>
      <c r="PO48" s="147"/>
      <c r="PP48" s="148"/>
      <c r="PQ48" s="140"/>
      <c r="PR48" s="141"/>
      <c r="PS48" s="142"/>
      <c r="PT48" s="143"/>
      <c r="PU48" s="144"/>
      <c r="PV48" s="145"/>
      <c r="PW48" s="146"/>
      <c r="PX48" s="147"/>
      <c r="PY48" s="148"/>
      <c r="PZ48" s="140"/>
      <c r="QA48" s="141"/>
      <c r="QB48" s="142"/>
      <c r="QC48" s="143"/>
      <c r="QD48" s="144"/>
      <c r="QE48" s="145"/>
      <c r="QF48" s="146"/>
      <c r="QG48" s="147"/>
      <c r="QH48" s="148"/>
      <c r="QI48" s="140"/>
      <c r="QJ48" s="141"/>
      <c r="QK48" s="142"/>
      <c r="QL48" s="143"/>
      <c r="QM48" s="144"/>
      <c r="QN48" s="145"/>
      <c r="QO48" s="146"/>
      <c r="QP48" s="147"/>
      <c r="QQ48" s="148"/>
      <c r="QR48" s="140"/>
      <c r="QS48" s="141"/>
      <c r="QT48" s="142"/>
      <c r="QU48" s="143"/>
      <c r="QV48" s="144"/>
      <c r="QW48" s="145"/>
      <c r="QX48" s="146"/>
      <c r="QY48" s="147"/>
      <c r="QZ48" s="148"/>
      <c r="RA48" s="140"/>
      <c r="RB48" s="141"/>
      <c r="RC48" s="142"/>
      <c r="RD48" s="143"/>
      <c r="RE48" s="144"/>
      <c r="RF48" s="145"/>
      <c r="RG48" s="146"/>
      <c r="RH48" s="147"/>
      <c r="RI48" s="148"/>
      <c r="RJ48" s="140"/>
      <c r="RK48" s="141"/>
      <c r="RL48" s="142"/>
      <c r="RM48" s="143"/>
      <c r="RN48" s="144"/>
      <c r="RO48" s="145"/>
      <c r="RP48" s="146"/>
      <c r="RQ48" s="147"/>
      <c r="RR48" s="148"/>
      <c r="RS48" s="140"/>
      <c r="RT48" s="141"/>
      <c r="RU48" s="142"/>
      <c r="RV48" s="143"/>
      <c r="RW48" s="144"/>
      <c r="RX48" s="145"/>
      <c r="RY48" s="146"/>
      <c r="RZ48" s="147"/>
      <c r="SA48" s="148"/>
      <c r="SB48" s="140"/>
      <c r="SC48" s="141"/>
      <c r="SD48" s="142"/>
      <c r="SE48" s="143"/>
      <c r="SF48" s="144"/>
      <c r="SG48" s="145"/>
      <c r="SH48" s="146"/>
      <c r="SI48" s="147"/>
      <c r="SJ48" s="148"/>
      <c r="SK48" s="140"/>
      <c r="SL48" s="141"/>
      <c r="SM48" s="142"/>
      <c r="SN48" s="143"/>
      <c r="SO48" s="144"/>
      <c r="SP48" s="145"/>
      <c r="SQ48" s="146"/>
      <c r="SR48" s="147"/>
      <c r="SS48" s="148"/>
      <c r="ST48" s="140"/>
      <c r="SU48" s="141"/>
      <c r="SV48" s="142"/>
      <c r="SW48" s="143"/>
      <c r="SX48" s="144"/>
      <c r="SY48" s="145"/>
      <c r="SZ48" s="146"/>
      <c r="TA48" s="147"/>
      <c r="TB48" s="148"/>
      <c r="TC48" s="140"/>
      <c r="TD48" s="141"/>
      <c r="TE48" s="142"/>
      <c r="TF48" s="143"/>
      <c r="TG48" s="144"/>
      <c r="TH48" s="145"/>
      <c r="TI48" s="146"/>
      <c r="TJ48" s="147"/>
      <c r="TK48" s="148"/>
      <c r="TL48" s="140"/>
      <c r="TM48" s="141"/>
      <c r="TN48" s="142"/>
      <c r="TO48" s="143"/>
      <c r="TP48" s="144"/>
      <c r="TQ48" s="145"/>
      <c r="TR48" s="146"/>
      <c r="TS48" s="147"/>
      <c r="TT48" s="148"/>
      <c r="TU48" s="140"/>
      <c r="TV48" s="141"/>
      <c r="TW48" s="142"/>
      <c r="TX48" s="143"/>
      <c r="TY48" s="144"/>
      <c r="TZ48" s="145"/>
      <c r="UA48" s="146"/>
      <c r="UB48" s="147"/>
      <c r="UC48" s="148"/>
      <c r="UD48" s="140"/>
      <c r="UE48" s="141"/>
      <c r="UF48" s="142"/>
      <c r="UG48" s="143"/>
      <c r="UH48" s="144"/>
      <c r="UI48" s="145"/>
      <c r="UJ48" s="146"/>
      <c r="UK48" s="147"/>
      <c r="UL48" s="148"/>
      <c r="UM48" s="140"/>
      <c r="UN48" s="141"/>
      <c r="UO48" s="142"/>
      <c r="UP48" s="143"/>
      <c r="UQ48" s="144"/>
      <c r="UR48" s="145"/>
      <c r="US48" s="146"/>
      <c r="UT48" s="147"/>
      <c r="UU48" s="148"/>
      <c r="UV48" s="140"/>
      <c r="UW48" s="141"/>
      <c r="UX48" s="142"/>
      <c r="UY48" s="143"/>
      <c r="UZ48" s="144"/>
      <c r="VA48" s="145"/>
      <c r="VB48" s="146"/>
      <c r="VC48" s="147"/>
      <c r="VD48" s="148"/>
      <c r="VE48" s="140"/>
      <c r="VF48" s="141"/>
      <c r="VG48" s="142"/>
      <c r="VH48" s="143"/>
      <c r="VI48" s="144"/>
      <c r="VJ48" s="145"/>
      <c r="VK48" s="146"/>
      <c r="VL48" s="147"/>
      <c r="VM48" s="148"/>
      <c r="VN48" s="140"/>
      <c r="VO48" s="141"/>
      <c r="VP48" s="142"/>
      <c r="VQ48" s="143"/>
      <c r="VR48" s="144"/>
      <c r="VS48" s="145"/>
      <c r="VT48" s="146"/>
      <c r="VU48" s="147"/>
      <c r="VV48" s="148"/>
      <c r="VW48" s="140"/>
      <c r="VX48" s="141"/>
      <c r="VY48" s="142"/>
      <c r="VZ48" s="143"/>
      <c r="WA48" s="144"/>
      <c r="WB48" s="145"/>
      <c r="WC48" s="146"/>
      <c r="WD48" s="147"/>
      <c r="WE48" s="148"/>
      <c r="WF48" s="140"/>
      <c r="WG48" s="141"/>
      <c r="WH48" s="142"/>
      <c r="WI48" s="143"/>
      <c r="WJ48" s="144"/>
      <c r="WK48" s="145"/>
      <c r="WL48" s="146"/>
      <c r="WM48" s="147"/>
      <c r="WN48" s="148"/>
      <c r="WO48" s="140"/>
      <c r="WP48" s="141"/>
      <c r="WQ48" s="142"/>
      <c r="WR48" s="143"/>
      <c r="WS48" s="144"/>
      <c r="WT48" s="145"/>
      <c r="WU48" s="146"/>
      <c r="WV48" s="147"/>
      <c r="WW48" s="148"/>
      <c r="WX48" s="140"/>
      <c r="WY48" s="141"/>
      <c r="WZ48" s="142"/>
      <c r="XA48" s="143"/>
      <c r="XB48" s="144"/>
      <c r="XC48" s="145"/>
      <c r="XD48" s="146"/>
      <c r="XE48" s="147"/>
      <c r="XF48" s="148"/>
      <c r="XG48" s="140"/>
      <c r="XH48" s="141"/>
      <c r="XI48" s="142"/>
      <c r="XJ48" s="143"/>
      <c r="XK48" s="144"/>
      <c r="XL48" s="145"/>
      <c r="XM48" s="146"/>
      <c r="XN48" s="147"/>
      <c r="XO48" s="148"/>
      <c r="XP48" s="140"/>
      <c r="XQ48" s="141"/>
      <c r="XR48" s="142"/>
      <c r="XS48" s="143"/>
      <c r="XT48" s="144"/>
      <c r="XU48" s="145"/>
      <c r="XV48" s="146"/>
      <c r="XW48" s="147"/>
      <c r="XX48" s="148"/>
      <c r="XY48" s="140"/>
      <c r="XZ48" s="141"/>
      <c r="YA48" s="142"/>
      <c r="YB48" s="143"/>
      <c r="YC48" s="144"/>
      <c r="YD48" s="145"/>
      <c r="YE48" s="146"/>
      <c r="YF48" s="147"/>
      <c r="YG48" s="148"/>
      <c r="YH48" s="140"/>
      <c r="YI48" s="141"/>
      <c r="YJ48" s="142"/>
      <c r="YK48" s="143"/>
      <c r="YL48" s="144"/>
      <c r="YM48" s="145"/>
      <c r="YN48" s="146"/>
      <c r="YO48" s="147"/>
      <c r="YP48" s="148"/>
      <c r="YQ48" s="140"/>
      <c r="YR48" s="141"/>
      <c r="YS48" s="142"/>
      <c r="YT48" s="143"/>
      <c r="YU48" s="144"/>
      <c r="YV48" s="145"/>
      <c r="YW48" s="146"/>
      <c r="YX48" s="147"/>
      <c r="YY48" s="148"/>
      <c r="YZ48" s="140"/>
      <c r="ZA48" s="141"/>
      <c r="ZB48" s="142"/>
      <c r="ZC48" s="143"/>
      <c r="ZD48" s="144"/>
      <c r="ZE48" s="145"/>
      <c r="ZF48" s="146"/>
      <c r="ZG48" s="147"/>
      <c r="ZH48" s="148"/>
      <c r="ZI48" s="140"/>
      <c r="ZJ48" s="141"/>
      <c r="ZK48" s="142"/>
      <c r="ZL48" s="143"/>
      <c r="ZM48" s="144"/>
      <c r="ZN48" s="145"/>
      <c r="ZO48" s="146"/>
      <c r="ZP48" s="147"/>
      <c r="ZQ48" s="148"/>
      <c r="ZR48" s="140"/>
      <c r="ZS48" s="141"/>
      <c r="ZT48" s="142"/>
      <c r="ZU48" s="143"/>
      <c r="ZV48" s="144"/>
      <c r="ZW48" s="145"/>
      <c r="ZX48" s="146"/>
      <c r="ZY48" s="147"/>
      <c r="ZZ48" s="148"/>
      <c r="AAA48" s="140"/>
      <c r="AAB48" s="141"/>
      <c r="AAC48" s="142"/>
      <c r="AAD48" s="143"/>
      <c r="AAE48" s="144"/>
      <c r="AAF48" s="145"/>
      <c r="AAG48" s="146"/>
      <c r="AAH48" s="147"/>
      <c r="AAI48" s="148"/>
      <c r="AAJ48" s="140"/>
      <c r="AAK48" s="141"/>
      <c r="AAL48" s="142"/>
      <c r="AAM48" s="143"/>
      <c r="AAN48" s="144"/>
      <c r="AAO48" s="145"/>
      <c r="AAP48" s="146"/>
      <c r="AAQ48" s="147"/>
      <c r="AAR48" s="148"/>
      <c r="AAS48" s="140"/>
      <c r="AAT48" s="141"/>
      <c r="AAU48" s="142"/>
      <c r="AAV48" s="143"/>
      <c r="AAW48" s="144"/>
      <c r="AAX48" s="145"/>
      <c r="AAY48" s="146"/>
      <c r="AAZ48" s="147"/>
      <c r="ABA48" s="148"/>
      <c r="ABB48" s="140"/>
      <c r="ABC48" s="141"/>
      <c r="ABD48" s="142"/>
      <c r="ABE48" s="143"/>
      <c r="ABF48" s="144"/>
      <c r="ABG48" s="145"/>
      <c r="ABH48" s="146"/>
      <c r="ABI48" s="147"/>
      <c r="ABJ48" s="148"/>
      <c r="ABK48" s="140"/>
      <c r="ABL48" s="141"/>
      <c r="ABM48" s="142"/>
      <c r="ABN48" s="143"/>
      <c r="ABO48" s="144"/>
      <c r="ABP48" s="145"/>
      <c r="ABQ48" s="146"/>
      <c r="ABR48" s="147"/>
      <c r="ABS48" s="148"/>
      <c r="ABT48" s="140"/>
      <c r="ABU48" s="141"/>
      <c r="ABV48" s="142"/>
      <c r="ABW48" s="143"/>
      <c r="ABX48" s="144"/>
      <c r="ABY48" s="145"/>
      <c r="ABZ48" s="146"/>
      <c r="ACA48" s="147"/>
      <c r="ACB48" s="148"/>
      <c r="ACC48" s="140"/>
      <c r="ACD48" s="141"/>
      <c r="ACE48" s="142"/>
      <c r="ACF48" s="143"/>
      <c r="ACG48" s="144"/>
      <c r="ACH48" s="145"/>
      <c r="ACI48" s="146"/>
      <c r="ACJ48" s="147"/>
      <c r="ACK48" s="148"/>
      <c r="ACL48" s="140"/>
      <c r="ACM48" s="141"/>
      <c r="ACN48" s="142"/>
      <c r="ACO48" s="143"/>
      <c r="ACP48" s="144"/>
      <c r="ACQ48" s="145"/>
      <c r="ACR48" s="146"/>
      <c r="ACS48" s="147"/>
      <c r="ACT48" s="148"/>
      <c r="ACU48" s="140"/>
      <c r="ACV48" s="141"/>
      <c r="ACW48" s="142"/>
      <c r="ACX48" s="143"/>
      <c r="ACY48" s="144"/>
      <c r="ACZ48" s="145"/>
      <c r="ADA48" s="146"/>
      <c r="ADB48" s="147"/>
      <c r="ADC48" s="148"/>
      <c r="ADD48" s="140"/>
      <c r="ADE48" s="141"/>
      <c r="ADF48" s="142"/>
      <c r="ADG48" s="143"/>
      <c r="ADH48" s="144"/>
      <c r="ADI48" s="145"/>
      <c r="ADJ48" s="146"/>
      <c r="ADK48" s="147"/>
      <c r="ADL48" s="148"/>
      <c r="ADM48" s="140"/>
      <c r="ADN48" s="141"/>
      <c r="ADO48" s="142"/>
      <c r="ADP48" s="143"/>
      <c r="ADQ48" s="144"/>
      <c r="ADR48" s="145"/>
      <c r="ADS48" s="146"/>
      <c r="ADT48" s="147"/>
      <c r="ADU48" s="148"/>
      <c r="ADV48" s="140"/>
      <c r="ADW48" s="141"/>
      <c r="ADX48" s="142"/>
      <c r="ADY48" s="143"/>
      <c r="ADZ48" s="144"/>
      <c r="AEA48" s="145"/>
      <c r="AEB48" s="146"/>
      <c r="AEC48" s="147"/>
      <c r="AED48" s="148"/>
      <c r="AEE48" s="140"/>
      <c r="AEF48" s="141"/>
      <c r="AEG48" s="142"/>
      <c r="AEH48" s="143"/>
      <c r="AEI48" s="144"/>
      <c r="AEJ48" s="145"/>
      <c r="AEK48" s="146"/>
      <c r="AEL48" s="147"/>
      <c r="AEM48" s="148"/>
      <c r="AEN48" s="140"/>
      <c r="AEO48" s="141"/>
      <c r="AEP48" s="142"/>
      <c r="AEQ48" s="143"/>
      <c r="AER48" s="144"/>
      <c r="AES48" s="145"/>
      <c r="AET48" s="146"/>
      <c r="AEU48" s="147"/>
      <c r="AEV48" s="148"/>
      <c r="AEW48" s="140"/>
      <c r="AEX48" s="141"/>
      <c r="AEY48" s="142"/>
      <c r="AEZ48" s="143"/>
      <c r="AFA48" s="144"/>
      <c r="AFB48" s="145"/>
      <c r="AFC48" s="146"/>
      <c r="AFD48" s="147"/>
      <c r="AFE48" s="148"/>
      <c r="AFF48" s="140"/>
      <c r="AFG48" s="141"/>
      <c r="AFH48" s="142"/>
      <c r="AFI48" s="143"/>
      <c r="AFJ48" s="144"/>
      <c r="AFK48" s="145"/>
      <c r="AFL48" s="146"/>
      <c r="AFM48" s="147"/>
      <c r="AFN48" s="148"/>
      <c r="AFO48" s="140"/>
      <c r="AFP48" s="141"/>
      <c r="AFQ48" s="142"/>
      <c r="AFR48" s="143"/>
      <c r="AFS48" s="144"/>
      <c r="AFT48" s="145"/>
      <c r="AFU48" s="146"/>
      <c r="AFV48" s="147"/>
      <c r="AFW48" s="148"/>
      <c r="AFX48" s="140"/>
      <c r="AFY48" s="141"/>
      <c r="AFZ48" s="142"/>
      <c r="AGA48" s="143"/>
      <c r="AGB48" s="144"/>
      <c r="AGC48" s="145"/>
      <c r="AGD48" s="146"/>
      <c r="AGE48" s="147"/>
      <c r="AGF48" s="148"/>
      <c r="AGG48" s="140"/>
      <c r="AGH48" s="141"/>
      <c r="AGI48" s="142"/>
      <c r="AGJ48" s="143"/>
      <c r="AGK48" s="144"/>
      <c r="AGL48" s="145"/>
      <c r="AGM48" s="146"/>
      <c r="AGN48" s="147"/>
      <c r="AGO48" s="148"/>
      <c r="AGP48" s="140"/>
      <c r="AGQ48" s="141"/>
      <c r="AGR48" s="142"/>
      <c r="AGS48" s="143"/>
      <c r="AGT48" s="144"/>
      <c r="AGU48" s="145"/>
      <c r="AGV48" s="146"/>
      <c r="AGW48" s="147"/>
      <c r="AGX48" s="148"/>
      <c r="AGY48" s="140"/>
      <c r="AGZ48" s="141"/>
      <c r="AHA48" s="142"/>
      <c r="AHB48" s="143"/>
      <c r="AHC48" s="144"/>
      <c r="AHD48" s="145"/>
      <c r="AHE48" s="146"/>
      <c r="AHF48" s="147"/>
      <c r="AHG48" s="148"/>
      <c r="AHH48" s="140"/>
      <c r="AHI48" s="141"/>
      <c r="AHJ48" s="142"/>
      <c r="AHK48" s="143"/>
      <c r="AHL48" s="144"/>
      <c r="AHM48" s="145"/>
      <c r="AHN48" s="146"/>
      <c r="AHO48" s="147"/>
      <c r="AHP48" s="148"/>
      <c r="AHQ48" s="140"/>
      <c r="AHR48" s="141"/>
      <c r="AHS48" s="142"/>
      <c r="AHT48" s="143"/>
      <c r="AHU48" s="144"/>
      <c r="AHV48" s="145"/>
      <c r="AHW48" s="146"/>
      <c r="AHX48" s="147"/>
      <c r="AHY48" s="148"/>
      <c r="AHZ48" s="140"/>
      <c r="AIA48" s="141"/>
      <c r="AIB48" s="142"/>
      <c r="AIC48" s="143"/>
      <c r="AID48" s="144"/>
      <c r="AIE48" s="145"/>
      <c r="AIF48" s="146"/>
      <c r="AIG48" s="147"/>
      <c r="AIH48" s="148"/>
      <c r="AII48" s="140"/>
      <c r="AIJ48" s="141"/>
      <c r="AIK48" s="142"/>
      <c r="AIL48" s="143"/>
      <c r="AIM48" s="144"/>
      <c r="AIN48" s="145"/>
      <c r="AIO48" s="146"/>
      <c r="AIP48" s="147"/>
      <c r="AIQ48" s="148"/>
      <c r="AIR48" s="140"/>
      <c r="AIS48" s="141"/>
      <c r="AIT48" s="142"/>
      <c r="AIU48" s="143"/>
      <c r="AIV48" s="144"/>
      <c r="AIW48" s="145"/>
      <c r="AIX48" s="146"/>
      <c r="AIY48" s="147"/>
      <c r="AIZ48" s="148"/>
      <c r="AJA48" s="140"/>
      <c r="AJB48" s="141"/>
      <c r="AJC48" s="142"/>
      <c r="AJD48" s="143"/>
      <c r="AJE48" s="144"/>
      <c r="AJF48" s="145"/>
      <c r="AJG48" s="146"/>
      <c r="AJH48" s="147"/>
      <c r="AJI48" s="148"/>
      <c r="AJJ48" s="140"/>
      <c r="AJK48" s="141"/>
      <c r="AJL48" s="142"/>
      <c r="AJM48" s="143"/>
      <c r="AJN48" s="144"/>
      <c r="AJO48" s="145"/>
      <c r="AJP48" s="146"/>
      <c r="AJQ48" s="147"/>
      <c r="AJR48" s="148"/>
      <c r="AJS48" s="140"/>
      <c r="AJT48" s="141"/>
      <c r="AJU48" s="142"/>
      <c r="AJV48" s="143"/>
      <c r="AJW48" s="144"/>
      <c r="AJX48" s="145"/>
      <c r="AJY48" s="146"/>
      <c r="AJZ48" s="147"/>
      <c r="AKA48" s="148"/>
      <c r="AKB48" s="140"/>
      <c r="AKC48" s="141"/>
      <c r="AKD48" s="142"/>
      <c r="AKE48" s="143"/>
      <c r="AKF48" s="144"/>
      <c r="AKG48" s="145"/>
      <c r="AKH48" s="146"/>
      <c r="AKI48" s="147"/>
      <c r="AKJ48" s="148"/>
      <c r="AKK48" s="140"/>
      <c r="AKL48" s="141"/>
      <c r="AKM48" s="142"/>
      <c r="AKN48" s="143"/>
      <c r="AKO48" s="144"/>
      <c r="AKP48" s="145"/>
      <c r="AKQ48" s="146"/>
      <c r="AKR48" s="147"/>
      <c r="AKS48" s="148"/>
      <c r="AKT48" s="140"/>
      <c r="AKU48" s="141"/>
      <c r="AKV48" s="142"/>
      <c r="AKW48" s="143"/>
      <c r="AKX48" s="144"/>
      <c r="AKY48" s="145"/>
      <c r="AKZ48" s="146"/>
      <c r="ALA48" s="147"/>
      <c r="ALB48" s="148"/>
      <c r="ALC48" s="140"/>
      <c r="ALD48" s="141"/>
      <c r="ALE48" s="142"/>
      <c r="ALF48" s="143"/>
      <c r="ALG48" s="144"/>
      <c r="ALH48" s="145"/>
      <c r="ALI48" s="146"/>
      <c r="ALJ48" s="147"/>
      <c r="ALK48" s="148"/>
      <c r="ALL48" s="140"/>
      <c r="ALM48" s="141"/>
      <c r="ALN48" s="142"/>
      <c r="ALO48" s="143"/>
      <c r="ALP48" s="144"/>
      <c r="ALQ48" s="145"/>
      <c r="ALR48" s="146"/>
      <c r="ALS48" s="147"/>
      <c r="ALT48" s="148"/>
      <c r="ALU48" s="140"/>
      <c r="ALV48" s="141"/>
      <c r="ALW48" s="142"/>
      <c r="ALX48" s="143"/>
      <c r="ALY48" s="144"/>
      <c r="ALZ48" s="145"/>
      <c r="AMA48" s="146"/>
      <c r="AMB48" s="147"/>
      <c r="AMC48" s="148"/>
      <c r="AMD48" s="140"/>
      <c r="AME48" s="141"/>
      <c r="AMF48" s="142"/>
      <c r="AMG48" s="143"/>
      <c r="AMH48" s="144"/>
      <c r="AMI48" s="145"/>
      <c r="AMJ48" s="146"/>
      <c r="AMK48" s="147"/>
      <c r="AML48" s="148"/>
      <c r="AMM48" s="140"/>
      <c r="AMN48" s="141"/>
      <c r="AMO48" s="142"/>
      <c r="AMP48" s="143"/>
      <c r="AMQ48" s="144"/>
      <c r="AMR48" s="145"/>
      <c r="AMS48" s="146"/>
      <c r="AMT48" s="147"/>
      <c r="AMU48" s="148"/>
      <c r="AMV48" s="140"/>
      <c r="AMW48" s="141"/>
      <c r="AMX48" s="142"/>
      <c r="AMY48" s="143"/>
      <c r="AMZ48" s="144"/>
      <c r="ANA48" s="145"/>
      <c r="ANB48" s="146"/>
      <c r="ANC48" s="147"/>
      <c r="AND48" s="148"/>
      <c r="ANE48" s="140"/>
      <c r="ANF48" s="141"/>
      <c r="ANG48" s="142"/>
      <c r="ANH48" s="143"/>
      <c r="ANI48" s="144"/>
      <c r="ANJ48" s="145"/>
      <c r="ANK48" s="146"/>
      <c r="ANL48" s="147"/>
      <c r="ANM48" s="148"/>
      <c r="ANN48" s="140"/>
      <c r="ANO48" s="141"/>
      <c r="ANP48" s="142"/>
      <c r="ANQ48" s="143"/>
      <c r="ANR48" s="144"/>
      <c r="ANS48" s="145"/>
      <c r="ANT48" s="146"/>
      <c r="ANU48" s="147"/>
      <c r="ANV48" s="148"/>
      <c r="ANW48" s="140"/>
      <c r="ANX48" s="141"/>
      <c r="ANY48" s="142"/>
      <c r="ANZ48" s="143"/>
      <c r="AOA48" s="144"/>
      <c r="AOB48" s="145"/>
      <c r="AOC48" s="146"/>
      <c r="AOD48" s="147"/>
      <c r="AOE48" s="148"/>
      <c r="AOF48" s="140"/>
      <c r="AOG48" s="141"/>
      <c r="AOH48" s="142"/>
      <c r="AOI48" s="143"/>
      <c r="AOJ48" s="144"/>
      <c r="AOK48" s="145"/>
      <c r="AOL48" s="146"/>
      <c r="AOM48" s="147"/>
      <c r="AON48" s="148"/>
      <c r="AOO48" s="140"/>
      <c r="AOP48" s="141"/>
      <c r="AOQ48" s="142"/>
      <c r="AOR48" s="143"/>
      <c r="AOS48" s="144"/>
      <c r="AOT48" s="145"/>
      <c r="AOU48" s="146"/>
      <c r="AOV48" s="147"/>
      <c r="AOW48" s="148"/>
      <c r="AOX48" s="140"/>
      <c r="AOY48" s="141"/>
      <c r="AOZ48" s="142"/>
      <c r="APA48" s="143"/>
      <c r="APB48" s="144"/>
      <c r="APC48" s="145"/>
      <c r="APD48" s="146"/>
      <c r="APE48" s="147"/>
      <c r="APF48" s="148"/>
      <c r="APG48" s="140"/>
      <c r="APH48" s="141"/>
      <c r="API48" s="142"/>
      <c r="APJ48" s="143"/>
      <c r="APK48" s="144"/>
      <c r="APL48" s="145"/>
      <c r="APM48" s="146"/>
      <c r="APN48" s="147"/>
      <c r="APO48" s="148"/>
      <c r="APP48" s="140"/>
      <c r="APQ48" s="141"/>
      <c r="APR48" s="142"/>
      <c r="APS48" s="143"/>
      <c r="APT48" s="144"/>
      <c r="APU48" s="145"/>
      <c r="APV48" s="146"/>
      <c r="APW48" s="147"/>
      <c r="APX48" s="148"/>
      <c r="APY48" s="140"/>
      <c r="APZ48" s="141"/>
      <c r="AQA48" s="142"/>
      <c r="AQB48" s="143"/>
      <c r="AQC48" s="144"/>
      <c r="AQD48" s="145"/>
      <c r="AQE48" s="146"/>
      <c r="AQF48" s="147"/>
      <c r="AQG48" s="148"/>
      <c r="AQH48" s="140"/>
      <c r="AQI48" s="141"/>
      <c r="AQJ48" s="142"/>
      <c r="AQK48" s="143"/>
      <c r="AQL48" s="144"/>
      <c r="AQM48" s="145"/>
      <c r="AQN48" s="146"/>
      <c r="AQO48" s="147"/>
      <c r="AQP48" s="148"/>
      <c r="AQQ48" s="140"/>
      <c r="AQR48" s="141"/>
      <c r="AQS48" s="142"/>
      <c r="AQT48" s="143"/>
      <c r="AQU48" s="144"/>
      <c r="AQV48" s="145"/>
      <c r="AQW48" s="146"/>
      <c r="AQX48" s="147"/>
      <c r="AQY48" s="148"/>
      <c r="AQZ48" s="140"/>
      <c r="ARA48" s="141"/>
      <c r="ARB48" s="142"/>
      <c r="ARC48" s="143"/>
      <c r="ARD48" s="144"/>
      <c r="ARE48" s="145"/>
      <c r="ARF48" s="146"/>
      <c r="ARG48" s="147"/>
      <c r="ARH48" s="148"/>
      <c r="ARI48" s="140"/>
      <c r="ARJ48" s="141"/>
      <c r="ARK48" s="142"/>
      <c r="ARL48" s="143"/>
      <c r="ARM48" s="144"/>
      <c r="ARN48" s="145"/>
      <c r="ARO48" s="146"/>
      <c r="ARP48" s="147"/>
      <c r="ARQ48" s="148"/>
      <c r="ARR48" s="140"/>
      <c r="ARS48" s="141"/>
      <c r="ART48" s="142"/>
      <c r="ARU48" s="143"/>
      <c r="ARV48" s="144"/>
      <c r="ARW48" s="145"/>
      <c r="ARX48" s="146"/>
      <c r="ARY48" s="147"/>
      <c r="ARZ48" s="148"/>
      <c r="ASA48" s="140"/>
      <c r="ASB48" s="141"/>
      <c r="ASC48" s="142"/>
      <c r="ASD48" s="143"/>
      <c r="ASE48" s="144"/>
      <c r="ASF48" s="145"/>
      <c r="ASG48" s="146"/>
      <c r="ASH48" s="147"/>
      <c r="ASI48" s="148"/>
      <c r="ASJ48" s="140"/>
      <c r="ASK48" s="141"/>
      <c r="ASL48" s="142"/>
      <c r="ASM48" s="143"/>
      <c r="ASN48" s="144"/>
      <c r="ASO48" s="145"/>
      <c r="ASP48" s="146"/>
      <c r="ASQ48" s="147"/>
      <c r="ASR48" s="148"/>
      <c r="ASS48" s="140"/>
      <c r="AST48" s="141"/>
      <c r="ASU48" s="142"/>
      <c r="ASV48" s="143"/>
      <c r="ASW48" s="144"/>
      <c r="ASX48" s="145"/>
      <c r="ASY48" s="146"/>
      <c r="ASZ48" s="147"/>
      <c r="ATA48" s="148"/>
      <c r="ATB48" s="140"/>
      <c r="ATC48" s="141"/>
      <c r="ATD48" s="142"/>
      <c r="ATE48" s="143"/>
      <c r="ATF48" s="144"/>
      <c r="ATG48" s="145"/>
      <c r="ATH48" s="146"/>
      <c r="ATI48" s="147"/>
      <c r="ATJ48" s="148"/>
      <c r="ATK48" s="140"/>
      <c r="ATL48" s="141"/>
      <c r="ATM48" s="142"/>
      <c r="ATN48" s="143"/>
      <c r="ATO48" s="144"/>
      <c r="ATP48" s="145"/>
      <c r="ATQ48" s="146"/>
      <c r="ATR48" s="147"/>
      <c r="ATS48" s="148"/>
      <c r="ATT48" s="140"/>
      <c r="ATU48" s="141"/>
      <c r="ATV48" s="142"/>
      <c r="ATW48" s="143"/>
      <c r="ATX48" s="144"/>
      <c r="ATY48" s="145"/>
      <c r="ATZ48" s="146"/>
      <c r="AUA48" s="147"/>
      <c r="AUB48" s="148"/>
      <c r="AUC48" s="140"/>
      <c r="AUD48" s="141"/>
      <c r="AUE48" s="142"/>
      <c r="AUF48" s="143"/>
      <c r="AUG48" s="144"/>
      <c r="AUH48" s="145"/>
      <c r="AUI48" s="146"/>
      <c r="AUJ48" s="147"/>
      <c r="AUK48" s="148"/>
      <c r="AUL48" s="140"/>
      <c r="AUM48" s="141"/>
      <c r="AUN48" s="142"/>
      <c r="AUO48" s="143"/>
      <c r="AUP48" s="144"/>
      <c r="AUQ48" s="145"/>
      <c r="AUR48" s="146"/>
      <c r="AUS48" s="147"/>
      <c r="AUT48" s="148"/>
      <c r="AUU48" s="140"/>
      <c r="AUV48" s="141"/>
      <c r="AUW48" s="142"/>
      <c r="AUX48" s="143"/>
      <c r="AUY48" s="144"/>
      <c r="AUZ48" s="145"/>
      <c r="AVA48" s="146"/>
      <c r="AVB48" s="147"/>
      <c r="AVC48" s="148"/>
      <c r="AVD48" s="140"/>
      <c r="AVE48" s="141"/>
      <c r="AVF48" s="142"/>
      <c r="AVG48" s="143"/>
      <c r="AVH48" s="144"/>
      <c r="AVI48" s="145"/>
      <c r="AVJ48" s="146"/>
      <c r="AVK48" s="147"/>
      <c r="AVL48" s="148"/>
      <c r="AVM48" s="140"/>
      <c r="AVN48" s="141"/>
      <c r="AVO48" s="142"/>
      <c r="AVP48" s="143"/>
      <c r="AVQ48" s="144"/>
      <c r="AVR48" s="145"/>
      <c r="AVS48" s="146"/>
      <c r="AVT48" s="147"/>
      <c r="AVU48" s="148"/>
      <c r="AVV48" s="140"/>
      <c r="AVW48" s="141"/>
      <c r="AVX48" s="142"/>
      <c r="AVY48" s="143"/>
      <c r="AVZ48" s="144"/>
      <c r="AWA48" s="145"/>
      <c r="AWB48" s="146"/>
      <c r="AWC48" s="147"/>
      <c r="AWD48" s="148"/>
      <c r="AWE48" s="140"/>
      <c r="AWF48" s="141"/>
      <c r="AWG48" s="142"/>
      <c r="AWH48" s="143"/>
      <c r="AWI48" s="144"/>
      <c r="AWJ48" s="145"/>
      <c r="AWK48" s="146"/>
      <c r="AWL48" s="147"/>
      <c r="AWM48" s="148"/>
      <c r="AWN48" s="140"/>
      <c r="AWO48" s="141"/>
      <c r="AWP48" s="142"/>
      <c r="AWQ48" s="143"/>
      <c r="AWR48" s="144"/>
      <c r="AWS48" s="145"/>
      <c r="AWT48" s="146"/>
      <c r="AWU48" s="147"/>
      <c r="AWV48" s="148"/>
      <c r="AWW48" s="140"/>
      <c r="AWX48" s="141"/>
      <c r="AWY48" s="142"/>
      <c r="AWZ48" s="143"/>
      <c r="AXA48" s="144"/>
      <c r="AXB48" s="145"/>
      <c r="AXC48" s="146"/>
      <c r="AXD48" s="147"/>
      <c r="AXE48" s="148"/>
      <c r="AXF48" s="140"/>
      <c r="AXG48" s="141"/>
      <c r="AXH48" s="142"/>
      <c r="AXI48" s="143"/>
      <c r="AXJ48" s="144"/>
      <c r="AXK48" s="145"/>
      <c r="AXL48" s="146"/>
      <c r="AXM48" s="147"/>
      <c r="AXN48" s="148"/>
      <c r="AXO48" s="140"/>
      <c r="AXP48" s="141"/>
      <c r="AXQ48" s="142"/>
      <c r="AXR48" s="143"/>
      <c r="AXS48" s="144"/>
      <c r="AXT48" s="145"/>
      <c r="AXU48" s="146"/>
      <c r="AXV48" s="147"/>
      <c r="AXW48" s="148"/>
      <c r="AXX48" s="140"/>
      <c r="AXY48" s="141"/>
      <c r="AXZ48" s="142"/>
      <c r="AYA48" s="143"/>
      <c r="AYB48" s="144"/>
      <c r="AYC48" s="145"/>
      <c r="AYD48" s="146"/>
      <c r="AYE48" s="147"/>
      <c r="AYF48" s="148"/>
      <c r="AYG48" s="140"/>
      <c r="AYH48" s="141"/>
      <c r="AYI48" s="142"/>
      <c r="AYJ48" s="143"/>
      <c r="AYK48" s="144"/>
      <c r="AYL48" s="145"/>
      <c r="AYM48" s="146"/>
      <c r="AYN48" s="147"/>
      <c r="AYO48" s="148"/>
      <c r="AYP48" s="140"/>
      <c r="AYQ48" s="141"/>
      <c r="AYR48" s="142"/>
      <c r="AYS48" s="143"/>
      <c r="AYT48" s="144"/>
      <c r="AYU48" s="145"/>
      <c r="AYV48" s="146"/>
      <c r="AYW48" s="147"/>
      <c r="AYX48" s="148"/>
      <c r="AYY48" s="140"/>
      <c r="AYZ48" s="141"/>
      <c r="AZA48" s="142"/>
      <c r="AZB48" s="143"/>
      <c r="AZC48" s="144"/>
      <c r="AZD48" s="145"/>
      <c r="AZE48" s="146"/>
      <c r="AZF48" s="147"/>
      <c r="AZG48" s="148"/>
      <c r="AZH48" s="140"/>
      <c r="AZI48" s="141"/>
      <c r="AZJ48" s="142"/>
      <c r="AZK48" s="143"/>
      <c r="AZL48" s="144"/>
      <c r="AZM48" s="145"/>
      <c r="AZN48" s="146"/>
      <c r="AZO48" s="147"/>
      <c r="AZP48" s="148"/>
      <c r="AZQ48" s="140"/>
      <c r="AZR48" s="141"/>
      <c r="AZS48" s="142"/>
      <c r="AZT48" s="143"/>
      <c r="AZU48" s="144"/>
      <c r="AZV48" s="145"/>
      <c r="AZW48" s="146"/>
      <c r="AZX48" s="147"/>
      <c r="AZY48" s="148"/>
      <c r="AZZ48" s="140"/>
      <c r="BAA48" s="141"/>
      <c r="BAB48" s="142"/>
      <c r="BAC48" s="143"/>
      <c r="BAD48" s="144"/>
      <c r="BAE48" s="145"/>
      <c r="BAF48" s="146"/>
      <c r="BAG48" s="147"/>
      <c r="BAH48" s="148"/>
      <c r="BAI48" s="140"/>
      <c r="BAJ48" s="141"/>
      <c r="BAK48" s="142"/>
      <c r="BAL48" s="143"/>
      <c r="BAM48" s="144"/>
      <c r="BAN48" s="145"/>
      <c r="BAO48" s="146"/>
      <c r="BAP48" s="147"/>
      <c r="BAQ48" s="148"/>
      <c r="BAR48" s="140"/>
      <c r="BAS48" s="141"/>
      <c r="BAT48" s="142"/>
      <c r="BAU48" s="143"/>
      <c r="BAV48" s="144"/>
      <c r="BAW48" s="145"/>
      <c r="BAX48" s="146"/>
      <c r="BAY48" s="147"/>
      <c r="BAZ48" s="148"/>
      <c r="BBA48" s="140"/>
      <c r="BBB48" s="141"/>
      <c r="BBC48" s="142"/>
      <c r="BBD48" s="143"/>
      <c r="BBE48" s="144"/>
      <c r="BBF48" s="145"/>
      <c r="BBG48" s="146"/>
      <c r="BBH48" s="147"/>
      <c r="BBI48" s="148"/>
      <c r="BBJ48" s="140"/>
      <c r="BBK48" s="141"/>
      <c r="BBL48" s="142"/>
      <c r="BBM48" s="143"/>
      <c r="BBN48" s="144"/>
      <c r="BBO48" s="145"/>
      <c r="BBP48" s="146"/>
      <c r="BBQ48" s="147"/>
      <c r="BBR48" s="148"/>
      <c r="BBS48" s="140"/>
      <c r="BBT48" s="141"/>
      <c r="BBU48" s="142"/>
      <c r="BBV48" s="143"/>
      <c r="BBW48" s="144"/>
      <c r="BBX48" s="145"/>
      <c r="BBY48" s="146"/>
      <c r="BBZ48" s="147"/>
      <c r="BCA48" s="148"/>
      <c r="BCB48" s="140"/>
      <c r="BCC48" s="141"/>
      <c r="BCD48" s="142"/>
      <c r="BCE48" s="143"/>
      <c r="BCF48" s="144"/>
      <c r="BCG48" s="145"/>
      <c r="BCH48" s="146"/>
      <c r="BCI48" s="147"/>
      <c r="BCJ48" s="148"/>
      <c r="BCK48" s="140"/>
      <c r="BCL48" s="141"/>
      <c r="BCM48" s="142"/>
      <c r="BCN48" s="143"/>
      <c r="BCO48" s="144"/>
      <c r="BCP48" s="145"/>
      <c r="BCQ48" s="146"/>
      <c r="BCR48" s="147"/>
      <c r="BCS48" s="148"/>
      <c r="BCT48" s="140"/>
      <c r="BCU48" s="141"/>
      <c r="BCV48" s="142"/>
      <c r="BCW48" s="143"/>
      <c r="BCX48" s="144"/>
      <c r="BCY48" s="145"/>
      <c r="BCZ48" s="146"/>
      <c r="BDA48" s="147"/>
      <c r="BDB48" s="148"/>
      <c r="BDC48" s="140"/>
      <c r="BDD48" s="141"/>
      <c r="BDE48" s="142"/>
      <c r="BDF48" s="143"/>
      <c r="BDG48" s="144"/>
      <c r="BDH48" s="145"/>
      <c r="BDI48" s="146"/>
      <c r="BDJ48" s="147"/>
      <c r="BDK48" s="148"/>
      <c r="BDL48" s="140"/>
      <c r="BDM48" s="141"/>
      <c r="BDN48" s="142"/>
      <c r="BDO48" s="143"/>
      <c r="BDP48" s="144"/>
      <c r="BDQ48" s="145"/>
      <c r="BDR48" s="146"/>
      <c r="BDS48" s="147"/>
      <c r="BDT48" s="148"/>
      <c r="BDU48" s="140"/>
      <c r="BDV48" s="141"/>
      <c r="BDW48" s="142"/>
      <c r="BDX48" s="143"/>
      <c r="BDY48" s="144"/>
      <c r="BDZ48" s="145"/>
      <c r="BEA48" s="146"/>
      <c r="BEB48" s="147"/>
      <c r="BEC48" s="148"/>
      <c r="BED48" s="140"/>
      <c r="BEE48" s="141"/>
      <c r="BEF48" s="142"/>
      <c r="BEG48" s="143"/>
      <c r="BEH48" s="144"/>
      <c r="BEI48" s="145"/>
      <c r="BEJ48" s="146"/>
      <c r="BEK48" s="147"/>
      <c r="BEL48" s="148"/>
      <c r="BEM48" s="140"/>
      <c r="BEN48" s="141"/>
      <c r="BEO48" s="142"/>
      <c r="BEP48" s="143"/>
      <c r="BEQ48" s="144"/>
      <c r="BER48" s="145"/>
      <c r="BES48" s="146"/>
      <c r="BET48" s="147"/>
      <c r="BEU48" s="148"/>
      <c r="BEV48" s="140"/>
      <c r="BEW48" s="141"/>
      <c r="BEX48" s="142"/>
      <c r="BEY48" s="143"/>
      <c r="BEZ48" s="144"/>
      <c r="BFA48" s="145"/>
      <c r="BFB48" s="146"/>
      <c r="BFC48" s="147"/>
      <c r="BFD48" s="148"/>
      <c r="BFE48" s="140"/>
      <c r="BFF48" s="141"/>
      <c r="BFG48" s="142"/>
      <c r="BFH48" s="143"/>
      <c r="BFI48" s="144"/>
      <c r="BFJ48" s="145"/>
      <c r="BFK48" s="146"/>
      <c r="BFL48" s="147"/>
      <c r="BFM48" s="148"/>
      <c r="BFN48" s="140"/>
      <c r="BFO48" s="141"/>
      <c r="BFP48" s="142"/>
      <c r="BFQ48" s="143"/>
      <c r="BFR48" s="144"/>
      <c r="BFS48" s="145"/>
      <c r="BFT48" s="146"/>
      <c r="BFU48" s="147"/>
      <c r="BFV48" s="148"/>
      <c r="BFW48" s="140"/>
      <c r="BFX48" s="141"/>
      <c r="BFY48" s="142"/>
      <c r="BFZ48" s="143"/>
      <c r="BGA48" s="144"/>
      <c r="BGB48" s="145"/>
      <c r="BGC48" s="146"/>
      <c r="BGD48" s="147"/>
      <c r="BGE48" s="148"/>
      <c r="BGF48" s="140"/>
      <c r="BGG48" s="141"/>
      <c r="BGH48" s="142"/>
      <c r="BGI48" s="143"/>
      <c r="BGJ48" s="144"/>
      <c r="BGK48" s="145"/>
      <c r="BGL48" s="146"/>
      <c r="BGM48" s="147"/>
      <c r="BGN48" s="148"/>
      <c r="BGO48" s="140"/>
      <c r="BGP48" s="141"/>
      <c r="BGQ48" s="142"/>
      <c r="BGR48" s="143"/>
      <c r="BGS48" s="144"/>
      <c r="BGT48" s="145"/>
      <c r="BGU48" s="146"/>
      <c r="BGV48" s="147"/>
      <c r="BGW48" s="148"/>
      <c r="BGX48" s="140"/>
      <c r="BGY48" s="141"/>
      <c r="BGZ48" s="142"/>
      <c r="BHA48" s="143"/>
      <c r="BHB48" s="144"/>
      <c r="BHC48" s="145"/>
      <c r="BHD48" s="146"/>
      <c r="BHE48" s="147"/>
      <c r="BHF48" s="148"/>
      <c r="BHG48" s="140"/>
      <c r="BHH48" s="141"/>
      <c r="BHI48" s="142"/>
      <c r="BHJ48" s="143"/>
      <c r="BHK48" s="144"/>
      <c r="BHL48" s="145"/>
      <c r="BHM48" s="146"/>
      <c r="BHN48" s="147"/>
      <c r="BHO48" s="148"/>
      <c r="BHP48" s="140"/>
      <c r="BHQ48" s="141"/>
      <c r="BHR48" s="142"/>
      <c r="BHS48" s="143"/>
      <c r="BHT48" s="144"/>
      <c r="BHU48" s="145"/>
      <c r="BHV48" s="146"/>
      <c r="BHW48" s="147"/>
      <c r="BHX48" s="148"/>
      <c r="BHY48" s="140"/>
      <c r="BHZ48" s="141"/>
      <c r="BIA48" s="142"/>
      <c r="BIB48" s="143"/>
      <c r="BIC48" s="144"/>
      <c r="BID48" s="145"/>
      <c r="BIE48" s="146"/>
      <c r="BIF48" s="147"/>
      <c r="BIG48" s="148"/>
      <c r="BIH48" s="140"/>
      <c r="BII48" s="141"/>
      <c r="BIJ48" s="142"/>
      <c r="BIK48" s="143"/>
      <c r="BIL48" s="144"/>
      <c r="BIM48" s="145"/>
      <c r="BIN48" s="146"/>
      <c r="BIO48" s="147"/>
      <c r="BIP48" s="148"/>
      <c r="BIQ48" s="140"/>
      <c r="BIR48" s="141"/>
      <c r="BIS48" s="142"/>
      <c r="BIT48" s="143"/>
      <c r="BIU48" s="144"/>
      <c r="BIV48" s="145"/>
      <c r="BIW48" s="146"/>
      <c r="BIX48" s="147"/>
      <c r="BIY48" s="148"/>
      <c r="BIZ48" s="140"/>
      <c r="BJA48" s="141"/>
      <c r="BJB48" s="142"/>
      <c r="BJC48" s="143"/>
      <c r="BJD48" s="144"/>
      <c r="BJE48" s="145"/>
      <c r="BJF48" s="146"/>
      <c r="BJG48" s="147"/>
      <c r="BJH48" s="148"/>
      <c r="BJI48" s="140"/>
      <c r="BJJ48" s="141"/>
      <c r="BJK48" s="142"/>
      <c r="BJL48" s="143"/>
      <c r="BJM48" s="144"/>
      <c r="BJN48" s="145"/>
      <c r="BJO48" s="146"/>
      <c r="BJP48" s="147"/>
      <c r="BJQ48" s="148"/>
      <c r="BJR48" s="140"/>
      <c r="BJS48" s="141"/>
      <c r="BJT48" s="142"/>
      <c r="BJU48" s="143"/>
      <c r="BJV48" s="144"/>
      <c r="BJW48" s="145"/>
      <c r="BJX48" s="146"/>
      <c r="BJY48" s="147"/>
      <c r="BJZ48" s="148"/>
      <c r="BKA48" s="140"/>
      <c r="BKB48" s="141"/>
      <c r="BKC48" s="142"/>
      <c r="BKD48" s="143"/>
      <c r="BKE48" s="144"/>
      <c r="BKF48" s="145"/>
      <c r="BKG48" s="146"/>
      <c r="BKH48" s="147"/>
      <c r="BKI48" s="148"/>
      <c r="BKJ48" s="140"/>
      <c r="BKK48" s="141"/>
      <c r="BKL48" s="142"/>
      <c r="BKM48" s="143"/>
      <c r="BKN48" s="144"/>
      <c r="BKO48" s="145"/>
      <c r="BKP48" s="146"/>
      <c r="BKQ48" s="147"/>
      <c r="BKR48" s="148"/>
      <c r="BKS48" s="140"/>
      <c r="BKT48" s="141"/>
      <c r="BKU48" s="142"/>
      <c r="BKV48" s="143"/>
      <c r="BKW48" s="144"/>
      <c r="BKX48" s="145"/>
      <c r="BKY48" s="146"/>
      <c r="BKZ48" s="147"/>
      <c r="BLA48" s="148"/>
      <c r="BLB48" s="140"/>
      <c r="BLC48" s="141"/>
      <c r="BLD48" s="142"/>
      <c r="BLE48" s="143"/>
      <c r="BLF48" s="144"/>
      <c r="BLG48" s="145"/>
      <c r="BLH48" s="146"/>
      <c r="BLI48" s="147"/>
      <c r="BLJ48" s="148"/>
      <c r="BLK48" s="140"/>
      <c r="BLL48" s="141"/>
      <c r="BLM48" s="142"/>
      <c r="BLN48" s="143"/>
      <c r="BLO48" s="144"/>
      <c r="BLP48" s="145"/>
      <c r="BLQ48" s="146"/>
      <c r="BLR48" s="147"/>
      <c r="BLS48" s="148"/>
      <c r="BLT48" s="140"/>
      <c r="BLU48" s="141"/>
      <c r="BLV48" s="142"/>
      <c r="BLW48" s="143"/>
      <c r="BLX48" s="144"/>
      <c r="BLY48" s="145"/>
      <c r="BLZ48" s="146"/>
      <c r="BMA48" s="147"/>
      <c r="BMB48" s="148"/>
      <c r="BMC48" s="140"/>
      <c r="BMD48" s="141"/>
      <c r="BME48" s="142"/>
      <c r="BMF48" s="143"/>
      <c r="BMG48" s="144"/>
      <c r="BMH48" s="145"/>
      <c r="BMI48" s="146"/>
      <c r="BMJ48" s="147"/>
      <c r="BMK48" s="148"/>
      <c r="BML48" s="140"/>
      <c r="BMM48" s="141"/>
      <c r="BMN48" s="142"/>
      <c r="BMO48" s="143"/>
      <c r="BMP48" s="144"/>
      <c r="BMQ48" s="145"/>
      <c r="BMR48" s="146"/>
      <c r="BMS48" s="147"/>
      <c r="BMT48" s="148"/>
      <c r="BMU48" s="140"/>
      <c r="BMV48" s="141"/>
      <c r="BMW48" s="142"/>
      <c r="BMX48" s="143"/>
      <c r="BMY48" s="144"/>
      <c r="BMZ48" s="145"/>
      <c r="BNA48" s="146"/>
      <c r="BNB48" s="147"/>
      <c r="BNC48" s="148"/>
      <c r="BND48" s="140"/>
      <c r="BNE48" s="141"/>
      <c r="BNF48" s="142"/>
      <c r="BNG48" s="143"/>
      <c r="BNH48" s="144"/>
      <c r="BNI48" s="145"/>
      <c r="BNJ48" s="146"/>
      <c r="BNK48" s="147"/>
      <c r="BNL48" s="148"/>
      <c r="BNM48" s="140"/>
      <c r="BNN48" s="141"/>
      <c r="BNO48" s="142"/>
      <c r="BNP48" s="143"/>
      <c r="BNQ48" s="144"/>
      <c r="BNR48" s="145"/>
      <c r="BNS48" s="146"/>
      <c r="BNT48" s="147"/>
      <c r="BNU48" s="148"/>
      <c r="BNV48" s="140"/>
      <c r="BNW48" s="141"/>
      <c r="BNX48" s="142"/>
      <c r="BNY48" s="143"/>
      <c r="BNZ48" s="144"/>
      <c r="BOA48" s="145"/>
      <c r="BOB48" s="146"/>
      <c r="BOC48" s="147"/>
      <c r="BOD48" s="148"/>
      <c r="BOE48" s="140"/>
      <c r="BOF48" s="141"/>
      <c r="BOG48" s="142"/>
      <c r="BOH48" s="143"/>
      <c r="BOI48" s="144"/>
      <c r="BOJ48" s="145"/>
      <c r="BOK48" s="146"/>
      <c r="BOL48" s="147"/>
      <c r="BOM48" s="148"/>
      <c r="BON48" s="140"/>
      <c r="BOO48" s="141"/>
      <c r="BOP48" s="142"/>
      <c r="BOQ48" s="143"/>
      <c r="BOR48" s="144"/>
      <c r="BOS48" s="145"/>
      <c r="BOT48" s="146"/>
      <c r="BOU48" s="147"/>
      <c r="BOV48" s="148"/>
      <c r="BOW48" s="140"/>
      <c r="BOX48" s="141"/>
      <c r="BOY48" s="142"/>
      <c r="BOZ48" s="143"/>
      <c r="BPA48" s="144"/>
      <c r="BPB48" s="145"/>
      <c r="BPC48" s="146"/>
      <c r="BPD48" s="147"/>
      <c r="BPE48" s="148"/>
      <c r="BPF48" s="140"/>
      <c r="BPG48" s="141"/>
      <c r="BPH48" s="142"/>
      <c r="BPI48" s="143"/>
      <c r="BPJ48" s="144"/>
      <c r="BPK48" s="145"/>
      <c r="BPL48" s="146"/>
      <c r="BPM48" s="147"/>
      <c r="BPN48" s="148"/>
      <c r="BPO48" s="140"/>
      <c r="BPP48" s="141"/>
      <c r="BPQ48" s="142"/>
      <c r="BPR48" s="143"/>
      <c r="BPS48" s="144"/>
      <c r="BPT48" s="145"/>
      <c r="BPU48" s="146"/>
      <c r="BPV48" s="147"/>
      <c r="BPW48" s="148"/>
      <c r="BPX48" s="140"/>
      <c r="BPY48" s="141"/>
      <c r="BPZ48" s="142"/>
      <c r="BQA48" s="143"/>
      <c r="BQB48" s="144"/>
      <c r="BQC48" s="145"/>
      <c r="BQD48" s="146"/>
      <c r="BQE48" s="147"/>
      <c r="BQF48" s="148"/>
      <c r="BQG48" s="140"/>
      <c r="BQH48" s="141"/>
      <c r="BQI48" s="142"/>
      <c r="BQJ48" s="143"/>
      <c r="BQK48" s="144"/>
      <c r="BQL48" s="145"/>
      <c r="BQM48" s="146"/>
      <c r="BQN48" s="147"/>
      <c r="BQO48" s="148"/>
      <c r="BQP48" s="140"/>
      <c r="BQQ48" s="141"/>
      <c r="BQR48" s="142"/>
      <c r="BQS48" s="143"/>
      <c r="BQT48" s="144"/>
      <c r="BQU48" s="145"/>
      <c r="BQV48" s="146"/>
      <c r="BQW48" s="147"/>
      <c r="BQX48" s="148"/>
      <c r="BQY48" s="140"/>
      <c r="BQZ48" s="141"/>
      <c r="BRA48" s="142"/>
      <c r="BRB48" s="143"/>
      <c r="BRC48" s="144"/>
      <c r="BRD48" s="145"/>
      <c r="BRE48" s="146"/>
      <c r="BRF48" s="147"/>
      <c r="BRG48" s="148"/>
      <c r="BRH48" s="140"/>
      <c r="BRI48" s="141"/>
      <c r="BRJ48" s="142"/>
      <c r="BRK48" s="143"/>
      <c r="BRL48" s="144"/>
      <c r="BRM48" s="145"/>
      <c r="BRN48" s="146"/>
      <c r="BRO48" s="147"/>
      <c r="BRP48" s="148"/>
      <c r="BRQ48" s="140"/>
      <c r="BRR48" s="141"/>
      <c r="BRS48" s="142"/>
      <c r="BRT48" s="143"/>
      <c r="BRU48" s="144"/>
      <c r="BRV48" s="145"/>
      <c r="BRW48" s="146"/>
      <c r="BRX48" s="147"/>
      <c r="BRY48" s="148"/>
      <c r="BRZ48" s="140"/>
      <c r="BSA48" s="141"/>
      <c r="BSB48" s="142"/>
      <c r="BSC48" s="143"/>
      <c r="BSD48" s="144"/>
      <c r="BSE48" s="145"/>
      <c r="BSF48" s="146"/>
      <c r="BSG48" s="147"/>
      <c r="BSH48" s="148"/>
      <c r="BSI48" s="140"/>
      <c r="BSJ48" s="141"/>
      <c r="BSK48" s="142"/>
      <c r="BSL48" s="143"/>
      <c r="BSM48" s="144"/>
      <c r="BSN48" s="145"/>
      <c r="BSO48" s="146"/>
      <c r="BSP48" s="147"/>
      <c r="BSQ48" s="148"/>
      <c r="BSR48" s="140"/>
      <c r="BSS48" s="141"/>
      <c r="BST48" s="142"/>
      <c r="BSU48" s="143"/>
      <c r="BSV48" s="144"/>
      <c r="BSW48" s="145"/>
      <c r="BSX48" s="146"/>
      <c r="BSY48" s="147"/>
      <c r="BSZ48" s="148"/>
      <c r="BTA48" s="140"/>
      <c r="BTB48" s="141"/>
      <c r="BTC48" s="142"/>
      <c r="BTD48" s="143"/>
      <c r="BTE48" s="144"/>
      <c r="BTF48" s="145"/>
      <c r="BTG48" s="146"/>
      <c r="BTH48" s="147"/>
      <c r="BTI48" s="148"/>
      <c r="BTJ48" s="140"/>
      <c r="BTK48" s="141"/>
      <c r="BTL48" s="142"/>
      <c r="BTM48" s="143"/>
      <c r="BTN48" s="144"/>
      <c r="BTO48" s="145"/>
      <c r="BTP48" s="146"/>
      <c r="BTQ48" s="147"/>
      <c r="BTR48" s="148"/>
      <c r="BTS48" s="140"/>
      <c r="BTT48" s="141"/>
      <c r="BTU48" s="142"/>
      <c r="BTV48" s="143"/>
      <c r="BTW48" s="144"/>
      <c r="BTX48" s="145"/>
      <c r="BTY48" s="146"/>
      <c r="BTZ48" s="147"/>
      <c r="BUA48" s="148"/>
      <c r="BUB48" s="140"/>
      <c r="BUC48" s="141"/>
      <c r="BUD48" s="142"/>
      <c r="BUE48" s="143"/>
      <c r="BUF48" s="144"/>
      <c r="BUG48" s="145"/>
      <c r="BUH48" s="146"/>
      <c r="BUI48" s="147"/>
      <c r="BUJ48" s="148"/>
      <c r="BUK48" s="140"/>
      <c r="BUL48" s="141"/>
      <c r="BUM48" s="142"/>
      <c r="BUN48" s="143"/>
      <c r="BUO48" s="144"/>
      <c r="BUP48" s="145"/>
      <c r="BUQ48" s="146"/>
      <c r="BUR48" s="147"/>
      <c r="BUS48" s="148"/>
      <c r="BUT48" s="140"/>
      <c r="BUU48" s="141"/>
      <c r="BUV48" s="142"/>
      <c r="BUW48" s="143"/>
      <c r="BUX48" s="144"/>
      <c r="BUY48" s="145"/>
      <c r="BUZ48" s="146"/>
      <c r="BVA48" s="147"/>
      <c r="BVB48" s="148"/>
      <c r="BVC48" s="140"/>
      <c r="BVD48" s="141"/>
      <c r="BVE48" s="142"/>
      <c r="BVF48" s="143"/>
      <c r="BVG48" s="144"/>
      <c r="BVH48" s="145"/>
      <c r="BVI48" s="146"/>
      <c r="BVJ48" s="147"/>
      <c r="BVK48" s="148"/>
      <c r="BVL48" s="140"/>
      <c r="BVM48" s="141"/>
      <c r="BVN48" s="142"/>
      <c r="BVO48" s="143"/>
      <c r="BVP48" s="144"/>
      <c r="BVQ48" s="145"/>
      <c r="BVR48" s="146"/>
      <c r="BVS48" s="147"/>
      <c r="BVT48" s="148"/>
      <c r="BVU48" s="140"/>
      <c r="BVV48" s="141"/>
      <c r="BVW48" s="142"/>
      <c r="BVX48" s="143"/>
      <c r="BVY48" s="144"/>
      <c r="BVZ48" s="145"/>
      <c r="BWA48" s="146"/>
      <c r="BWB48" s="147"/>
      <c r="BWC48" s="148"/>
      <c r="BWD48" s="140"/>
      <c r="BWE48" s="141"/>
      <c r="BWF48" s="142"/>
      <c r="BWG48" s="143"/>
      <c r="BWH48" s="144"/>
      <c r="BWI48" s="145"/>
      <c r="BWJ48" s="146"/>
      <c r="BWK48" s="147"/>
      <c r="BWL48" s="148"/>
      <c r="BWM48" s="140"/>
      <c r="BWN48" s="141"/>
      <c r="BWO48" s="142"/>
      <c r="BWP48" s="143"/>
      <c r="BWQ48" s="144"/>
      <c r="BWR48" s="145"/>
      <c r="BWS48" s="146"/>
      <c r="BWT48" s="147"/>
      <c r="BWU48" s="148"/>
      <c r="BWV48" s="140"/>
      <c r="BWW48" s="141"/>
      <c r="BWX48" s="142"/>
      <c r="BWY48" s="143"/>
      <c r="BWZ48" s="144"/>
      <c r="BXA48" s="145"/>
      <c r="BXB48" s="146"/>
      <c r="BXC48" s="147"/>
      <c r="BXD48" s="148"/>
      <c r="BXE48" s="140"/>
      <c r="BXF48" s="141"/>
      <c r="BXG48" s="142"/>
      <c r="BXH48" s="143"/>
      <c r="BXI48" s="144"/>
      <c r="BXJ48" s="145"/>
      <c r="BXK48" s="146"/>
      <c r="BXL48" s="147"/>
      <c r="BXM48" s="148"/>
      <c r="BXN48" s="140"/>
      <c r="BXO48" s="141"/>
      <c r="BXP48" s="142"/>
      <c r="BXQ48" s="143"/>
      <c r="BXR48" s="144"/>
      <c r="BXS48" s="145"/>
      <c r="BXT48" s="146"/>
      <c r="BXU48" s="147"/>
      <c r="BXV48" s="148"/>
      <c r="BXW48" s="140"/>
      <c r="BXX48" s="141"/>
      <c r="BXY48" s="142"/>
      <c r="BXZ48" s="143"/>
      <c r="BYA48" s="144"/>
      <c r="BYB48" s="145"/>
      <c r="BYC48" s="146"/>
      <c r="BYD48" s="147"/>
      <c r="BYE48" s="148"/>
      <c r="BYF48" s="140"/>
      <c r="BYG48" s="141"/>
      <c r="BYH48" s="142"/>
      <c r="BYI48" s="143"/>
      <c r="BYJ48" s="144"/>
      <c r="BYK48" s="145"/>
      <c r="BYL48" s="146"/>
      <c r="BYM48" s="147"/>
      <c r="BYN48" s="148"/>
      <c r="BYO48" s="140"/>
      <c r="BYP48" s="141"/>
      <c r="BYQ48" s="142"/>
      <c r="BYR48" s="143"/>
      <c r="BYS48" s="144"/>
      <c r="BYT48" s="145"/>
      <c r="BYU48" s="146"/>
      <c r="BYV48" s="147"/>
      <c r="BYW48" s="148"/>
      <c r="BYX48" s="140"/>
      <c r="BYY48" s="141"/>
      <c r="BYZ48" s="142"/>
      <c r="BZA48" s="143"/>
      <c r="BZB48" s="144"/>
      <c r="BZC48" s="145"/>
      <c r="BZD48" s="146"/>
      <c r="BZE48" s="147"/>
      <c r="BZF48" s="148"/>
      <c r="BZG48" s="140"/>
      <c r="BZH48" s="141"/>
      <c r="BZI48" s="142"/>
      <c r="BZJ48" s="143"/>
      <c r="BZK48" s="144"/>
      <c r="BZL48" s="145"/>
      <c r="BZM48" s="146"/>
      <c r="BZN48" s="147"/>
      <c r="BZO48" s="148"/>
      <c r="BZP48" s="140"/>
      <c r="BZQ48" s="141"/>
      <c r="BZR48" s="142"/>
      <c r="BZS48" s="143"/>
      <c r="BZT48" s="144"/>
      <c r="BZU48" s="145"/>
      <c r="BZV48" s="146"/>
      <c r="BZW48" s="147"/>
      <c r="BZX48" s="148"/>
      <c r="BZY48" s="140"/>
      <c r="BZZ48" s="141"/>
      <c r="CAA48" s="142"/>
      <c r="CAB48" s="143"/>
      <c r="CAC48" s="144"/>
      <c r="CAD48" s="145"/>
      <c r="CAE48" s="146"/>
      <c r="CAF48" s="147"/>
      <c r="CAG48" s="148"/>
      <c r="CAH48" s="140"/>
      <c r="CAI48" s="141"/>
      <c r="CAJ48" s="142"/>
      <c r="CAK48" s="143"/>
      <c r="CAL48" s="144"/>
      <c r="CAM48" s="145"/>
      <c r="CAN48" s="146"/>
      <c r="CAO48" s="147"/>
      <c r="CAP48" s="148"/>
      <c r="CAQ48" s="140"/>
      <c r="CAR48" s="141"/>
      <c r="CAS48" s="142"/>
      <c r="CAT48" s="143"/>
      <c r="CAU48" s="144"/>
      <c r="CAV48" s="145"/>
      <c r="CAW48" s="146"/>
      <c r="CAX48" s="147"/>
      <c r="CAY48" s="148"/>
      <c r="CAZ48" s="140"/>
      <c r="CBA48" s="141"/>
      <c r="CBB48" s="142"/>
      <c r="CBC48" s="143"/>
      <c r="CBD48" s="144"/>
      <c r="CBE48" s="145"/>
      <c r="CBF48" s="146"/>
      <c r="CBG48" s="147"/>
      <c r="CBH48" s="148"/>
      <c r="CBI48" s="140"/>
      <c r="CBJ48" s="141"/>
      <c r="CBK48" s="142"/>
      <c r="CBL48" s="143"/>
      <c r="CBM48" s="144"/>
      <c r="CBN48" s="145"/>
      <c r="CBO48" s="146"/>
      <c r="CBP48" s="147"/>
      <c r="CBQ48" s="148"/>
      <c r="CBR48" s="140"/>
      <c r="CBS48" s="141"/>
      <c r="CBT48" s="142"/>
      <c r="CBU48" s="143"/>
      <c r="CBV48" s="144"/>
      <c r="CBW48" s="145"/>
      <c r="CBX48" s="146"/>
      <c r="CBY48" s="147"/>
      <c r="CBZ48" s="148"/>
      <c r="CCA48" s="140"/>
      <c r="CCB48" s="141"/>
      <c r="CCC48" s="142"/>
      <c r="CCD48" s="143"/>
      <c r="CCE48" s="144"/>
      <c r="CCF48" s="145"/>
      <c r="CCG48" s="146"/>
      <c r="CCH48" s="147"/>
      <c r="CCI48" s="148"/>
      <c r="CCJ48" s="140"/>
      <c r="CCK48" s="141"/>
      <c r="CCL48" s="142"/>
      <c r="CCM48" s="143"/>
      <c r="CCN48" s="144"/>
      <c r="CCO48" s="145"/>
      <c r="CCP48" s="146"/>
      <c r="CCQ48" s="147"/>
      <c r="CCR48" s="148"/>
      <c r="CCS48" s="140"/>
      <c r="CCT48" s="141"/>
      <c r="CCU48" s="142"/>
      <c r="CCV48" s="143"/>
      <c r="CCW48" s="144"/>
      <c r="CCX48" s="145"/>
      <c r="CCY48" s="146"/>
      <c r="CCZ48" s="147"/>
      <c r="CDA48" s="148"/>
      <c r="CDB48" s="140"/>
      <c r="CDC48" s="141"/>
      <c r="CDD48" s="142"/>
      <c r="CDE48" s="143"/>
      <c r="CDF48" s="144"/>
      <c r="CDG48" s="145"/>
      <c r="CDH48" s="146"/>
      <c r="CDI48" s="147"/>
      <c r="CDJ48" s="148"/>
      <c r="CDK48" s="140"/>
      <c r="CDL48" s="141"/>
      <c r="CDM48" s="142"/>
      <c r="CDN48" s="143"/>
      <c r="CDO48" s="144"/>
      <c r="CDP48" s="145"/>
      <c r="CDQ48" s="146"/>
      <c r="CDR48" s="147"/>
      <c r="CDS48" s="148"/>
      <c r="CDT48" s="140"/>
      <c r="CDU48" s="141"/>
      <c r="CDV48" s="142"/>
      <c r="CDW48" s="143"/>
      <c r="CDX48" s="144"/>
      <c r="CDY48" s="145"/>
      <c r="CDZ48" s="146"/>
      <c r="CEA48" s="147"/>
      <c r="CEB48" s="148"/>
      <c r="CEC48" s="140"/>
      <c r="CED48" s="141"/>
      <c r="CEE48" s="142"/>
      <c r="CEF48" s="143"/>
      <c r="CEG48" s="144"/>
      <c r="CEH48" s="145"/>
      <c r="CEI48" s="146"/>
      <c r="CEJ48" s="147"/>
      <c r="CEK48" s="148"/>
      <c r="CEL48" s="140"/>
      <c r="CEM48" s="141"/>
      <c r="CEN48" s="142"/>
      <c r="CEO48" s="143"/>
      <c r="CEP48" s="144"/>
      <c r="CEQ48" s="145"/>
      <c r="CER48" s="146"/>
      <c r="CES48" s="147"/>
      <c r="CET48" s="148"/>
      <c r="CEU48" s="140"/>
      <c r="CEV48" s="141"/>
      <c r="CEW48" s="142"/>
      <c r="CEX48" s="143"/>
      <c r="CEY48" s="144"/>
      <c r="CEZ48" s="145"/>
      <c r="CFA48" s="146"/>
      <c r="CFB48" s="147"/>
      <c r="CFC48" s="148"/>
      <c r="CFD48" s="140"/>
      <c r="CFE48" s="141"/>
      <c r="CFF48" s="142"/>
      <c r="CFG48" s="143"/>
      <c r="CFH48" s="144"/>
      <c r="CFI48" s="145"/>
      <c r="CFJ48" s="146"/>
      <c r="CFK48" s="147"/>
      <c r="CFL48" s="148"/>
      <c r="CFM48" s="140"/>
      <c r="CFN48" s="141"/>
      <c r="CFO48" s="142"/>
      <c r="CFP48" s="143"/>
      <c r="CFQ48" s="144"/>
      <c r="CFR48" s="145"/>
      <c r="CFS48" s="146"/>
      <c r="CFT48" s="147"/>
      <c r="CFU48" s="148"/>
      <c r="CFV48" s="140"/>
      <c r="CFW48" s="141"/>
      <c r="CFX48" s="142"/>
      <c r="CFY48" s="143"/>
      <c r="CFZ48" s="144"/>
      <c r="CGA48" s="145"/>
      <c r="CGB48" s="146"/>
      <c r="CGC48" s="147"/>
      <c r="CGD48" s="148"/>
      <c r="CGE48" s="140"/>
      <c r="CGF48" s="141"/>
      <c r="CGG48" s="142"/>
      <c r="CGH48" s="143"/>
      <c r="CGI48" s="144"/>
      <c r="CGJ48" s="145"/>
      <c r="CGK48" s="146"/>
      <c r="CGL48" s="147"/>
      <c r="CGM48" s="148"/>
      <c r="CGN48" s="140"/>
      <c r="CGO48" s="141"/>
      <c r="CGP48" s="142"/>
      <c r="CGQ48" s="143"/>
      <c r="CGR48" s="144"/>
      <c r="CGS48" s="145"/>
      <c r="CGT48" s="146"/>
      <c r="CGU48" s="147"/>
      <c r="CGV48" s="148"/>
      <c r="CGW48" s="140"/>
      <c r="CGX48" s="141"/>
      <c r="CGY48" s="142"/>
      <c r="CGZ48" s="143"/>
      <c r="CHA48" s="144"/>
      <c r="CHB48" s="145"/>
      <c r="CHC48" s="146"/>
      <c r="CHD48" s="147"/>
      <c r="CHE48" s="148"/>
      <c r="CHF48" s="140"/>
      <c r="CHG48" s="141"/>
      <c r="CHH48" s="142"/>
      <c r="CHI48" s="143"/>
      <c r="CHJ48" s="144"/>
      <c r="CHK48" s="145"/>
      <c r="CHL48" s="146"/>
      <c r="CHM48" s="147"/>
      <c r="CHN48" s="148"/>
      <c r="CHO48" s="140"/>
      <c r="CHP48" s="141"/>
      <c r="CHQ48" s="142"/>
      <c r="CHR48" s="143"/>
      <c r="CHS48" s="144"/>
      <c r="CHT48" s="145"/>
      <c r="CHU48" s="146"/>
      <c r="CHV48" s="147"/>
      <c r="CHW48" s="148"/>
      <c r="CHX48" s="140"/>
      <c r="CHY48" s="141"/>
      <c r="CHZ48" s="142"/>
      <c r="CIA48" s="143"/>
      <c r="CIB48" s="144"/>
      <c r="CIC48" s="145"/>
      <c r="CID48" s="146"/>
      <c r="CIE48" s="147"/>
      <c r="CIF48" s="148"/>
      <c r="CIG48" s="140"/>
      <c r="CIH48" s="141"/>
      <c r="CII48" s="142"/>
      <c r="CIJ48" s="143"/>
      <c r="CIK48" s="144"/>
      <c r="CIL48" s="145"/>
      <c r="CIM48" s="146"/>
      <c r="CIN48" s="147"/>
      <c r="CIO48" s="148"/>
      <c r="CIP48" s="140"/>
      <c r="CIQ48" s="141"/>
      <c r="CIR48" s="142"/>
      <c r="CIS48" s="143"/>
      <c r="CIT48" s="144"/>
      <c r="CIU48" s="145"/>
      <c r="CIV48" s="146"/>
      <c r="CIW48" s="147"/>
      <c r="CIX48" s="148"/>
      <c r="CIY48" s="140"/>
      <c r="CIZ48" s="141"/>
      <c r="CJA48" s="142"/>
      <c r="CJB48" s="143"/>
      <c r="CJC48" s="144"/>
      <c r="CJD48" s="145"/>
      <c r="CJE48" s="146"/>
      <c r="CJF48" s="147"/>
      <c r="CJG48" s="148"/>
      <c r="CJH48" s="140"/>
      <c r="CJI48" s="141"/>
      <c r="CJJ48" s="142"/>
      <c r="CJK48" s="143"/>
      <c r="CJL48" s="144"/>
      <c r="CJM48" s="145"/>
      <c r="CJN48" s="146"/>
      <c r="CJO48" s="147"/>
      <c r="CJP48" s="148"/>
      <c r="CJQ48" s="140"/>
      <c r="CJR48" s="141"/>
      <c r="CJS48" s="142"/>
      <c r="CJT48" s="143"/>
      <c r="CJU48" s="144"/>
      <c r="CJV48" s="145"/>
      <c r="CJW48" s="146"/>
      <c r="CJX48" s="147"/>
      <c r="CJY48" s="148"/>
      <c r="CJZ48" s="140"/>
      <c r="CKA48" s="141"/>
      <c r="CKB48" s="142"/>
      <c r="CKC48" s="143"/>
      <c r="CKD48" s="144"/>
      <c r="CKE48" s="145"/>
      <c r="CKF48" s="146"/>
      <c r="CKG48" s="147"/>
      <c r="CKH48" s="148"/>
      <c r="CKI48" s="140"/>
      <c r="CKJ48" s="141"/>
      <c r="CKK48" s="142"/>
      <c r="CKL48" s="143"/>
      <c r="CKM48" s="144"/>
      <c r="CKN48" s="145"/>
      <c r="CKO48" s="146"/>
      <c r="CKP48" s="147"/>
      <c r="CKQ48" s="148"/>
      <c r="CKR48" s="140"/>
      <c r="CKS48" s="141"/>
      <c r="CKT48" s="142"/>
      <c r="CKU48" s="143"/>
      <c r="CKV48" s="144"/>
      <c r="CKW48" s="145"/>
      <c r="CKX48" s="146"/>
      <c r="CKY48" s="147"/>
      <c r="CKZ48" s="148"/>
      <c r="CLA48" s="140"/>
      <c r="CLB48" s="141"/>
      <c r="CLC48" s="142"/>
      <c r="CLD48" s="143"/>
      <c r="CLE48" s="144"/>
      <c r="CLF48" s="145"/>
      <c r="CLG48" s="146"/>
      <c r="CLH48" s="147"/>
      <c r="CLI48" s="148"/>
      <c r="CLJ48" s="140"/>
      <c r="CLK48" s="141"/>
      <c r="CLL48" s="142"/>
      <c r="CLM48" s="143"/>
      <c r="CLN48" s="144"/>
      <c r="CLO48" s="145"/>
      <c r="CLP48" s="146"/>
      <c r="CLQ48" s="147"/>
      <c r="CLR48" s="148"/>
      <c r="CLS48" s="140"/>
      <c r="CLT48" s="141"/>
      <c r="CLU48" s="142"/>
      <c r="CLV48" s="143"/>
      <c r="CLW48" s="144"/>
      <c r="CLX48" s="145"/>
      <c r="CLY48" s="146"/>
      <c r="CLZ48" s="147"/>
      <c r="CMA48" s="148"/>
      <c r="CMB48" s="140"/>
      <c r="CMC48" s="141"/>
      <c r="CMD48" s="142"/>
      <c r="CME48" s="143"/>
      <c r="CMF48" s="144"/>
      <c r="CMG48" s="145"/>
      <c r="CMH48" s="146"/>
      <c r="CMI48" s="147"/>
      <c r="CMJ48" s="148"/>
      <c r="CMK48" s="140"/>
      <c r="CML48" s="141"/>
      <c r="CMM48" s="142"/>
      <c r="CMN48" s="143"/>
      <c r="CMO48" s="144"/>
      <c r="CMP48" s="145"/>
      <c r="CMQ48" s="146"/>
      <c r="CMR48" s="147"/>
      <c r="CMS48" s="148"/>
      <c r="CMT48" s="140"/>
      <c r="CMU48" s="141"/>
      <c r="CMV48" s="142"/>
      <c r="CMW48" s="143"/>
      <c r="CMX48" s="144"/>
      <c r="CMY48" s="145"/>
      <c r="CMZ48" s="146"/>
      <c r="CNA48" s="147"/>
      <c r="CNB48" s="148"/>
      <c r="CNC48" s="140"/>
      <c r="CND48" s="141"/>
      <c r="CNE48" s="142"/>
      <c r="CNF48" s="143"/>
      <c r="CNG48" s="144"/>
      <c r="CNH48" s="145"/>
      <c r="CNI48" s="146"/>
      <c r="CNJ48" s="147"/>
      <c r="CNK48" s="148"/>
      <c r="CNL48" s="140"/>
      <c r="CNM48" s="141"/>
      <c r="CNN48" s="142"/>
      <c r="CNO48" s="143"/>
      <c r="CNP48" s="144"/>
      <c r="CNQ48" s="145"/>
      <c r="CNR48" s="146"/>
      <c r="CNS48" s="147"/>
      <c r="CNT48" s="148"/>
      <c r="CNU48" s="140"/>
      <c r="CNV48" s="141"/>
      <c r="CNW48" s="142"/>
      <c r="CNX48" s="143"/>
      <c r="CNY48" s="144"/>
      <c r="CNZ48" s="145"/>
      <c r="COA48" s="146"/>
      <c r="COB48" s="147"/>
      <c r="COC48" s="148"/>
      <c r="COD48" s="140"/>
      <c r="COE48" s="141"/>
      <c r="COF48" s="142"/>
      <c r="COG48" s="143"/>
      <c r="COH48" s="144"/>
      <c r="COI48" s="145"/>
      <c r="COJ48" s="146"/>
      <c r="COK48" s="147"/>
      <c r="COL48" s="148"/>
      <c r="COM48" s="140"/>
      <c r="CON48" s="141"/>
      <c r="COO48" s="142"/>
      <c r="COP48" s="143"/>
      <c r="COQ48" s="144"/>
      <c r="COR48" s="145"/>
      <c r="COS48" s="146"/>
      <c r="COT48" s="147"/>
      <c r="COU48" s="148"/>
      <c r="COV48" s="140"/>
      <c r="COW48" s="141"/>
      <c r="COX48" s="142"/>
      <c r="COY48" s="143"/>
      <c r="COZ48" s="144"/>
      <c r="CPA48" s="145"/>
      <c r="CPB48" s="146"/>
      <c r="CPC48" s="147"/>
      <c r="CPD48" s="148"/>
      <c r="CPE48" s="140"/>
      <c r="CPF48" s="141"/>
      <c r="CPG48" s="142"/>
      <c r="CPH48" s="143"/>
      <c r="CPI48" s="144"/>
      <c r="CPJ48" s="145"/>
      <c r="CPK48" s="146"/>
      <c r="CPL48" s="147"/>
      <c r="CPM48" s="148"/>
      <c r="CPN48" s="140"/>
      <c r="CPO48" s="141"/>
      <c r="CPP48" s="142"/>
      <c r="CPQ48" s="143"/>
      <c r="CPR48" s="144"/>
      <c r="CPS48" s="145"/>
      <c r="CPT48" s="146"/>
      <c r="CPU48" s="147"/>
      <c r="CPV48" s="148"/>
      <c r="CPW48" s="140"/>
      <c r="CPX48" s="141"/>
      <c r="CPY48" s="142"/>
      <c r="CPZ48" s="143"/>
      <c r="CQA48" s="144"/>
      <c r="CQB48" s="145"/>
      <c r="CQC48" s="146"/>
      <c r="CQD48" s="147"/>
      <c r="CQE48" s="148"/>
      <c r="CQF48" s="140"/>
      <c r="CQG48" s="141"/>
      <c r="CQH48" s="142"/>
      <c r="CQI48" s="143"/>
      <c r="CQJ48" s="144"/>
      <c r="CQK48" s="145"/>
      <c r="CQL48" s="146"/>
      <c r="CQM48" s="147"/>
      <c r="CQN48" s="148"/>
      <c r="CQO48" s="140"/>
      <c r="CQP48" s="141"/>
      <c r="CQQ48" s="142"/>
      <c r="CQR48" s="143"/>
      <c r="CQS48" s="144"/>
      <c r="CQT48" s="145"/>
      <c r="CQU48" s="146"/>
      <c r="CQV48" s="147"/>
      <c r="CQW48" s="148"/>
      <c r="CQX48" s="140"/>
      <c r="CQY48" s="141"/>
      <c r="CQZ48" s="142"/>
      <c r="CRA48" s="143"/>
      <c r="CRB48" s="144"/>
      <c r="CRC48" s="145"/>
      <c r="CRD48" s="146"/>
      <c r="CRE48" s="147"/>
      <c r="CRF48" s="148"/>
      <c r="CRG48" s="140"/>
      <c r="CRH48" s="141"/>
      <c r="CRI48" s="142"/>
      <c r="CRJ48" s="143"/>
      <c r="CRK48" s="144"/>
      <c r="CRL48" s="145"/>
      <c r="CRM48" s="146"/>
      <c r="CRN48" s="147"/>
      <c r="CRO48" s="148"/>
      <c r="CRP48" s="140"/>
      <c r="CRQ48" s="141"/>
      <c r="CRR48" s="142"/>
      <c r="CRS48" s="143"/>
      <c r="CRT48" s="144"/>
      <c r="CRU48" s="145"/>
      <c r="CRV48" s="146"/>
      <c r="CRW48" s="147"/>
      <c r="CRX48" s="148"/>
      <c r="CRY48" s="140"/>
      <c r="CRZ48" s="141"/>
      <c r="CSA48" s="142"/>
      <c r="CSB48" s="143"/>
      <c r="CSC48" s="144"/>
      <c r="CSD48" s="145"/>
      <c r="CSE48" s="146"/>
      <c r="CSF48" s="147"/>
      <c r="CSG48" s="148"/>
      <c r="CSH48" s="140"/>
      <c r="CSI48" s="141"/>
      <c r="CSJ48" s="142"/>
      <c r="CSK48" s="143"/>
      <c r="CSL48" s="144"/>
      <c r="CSM48" s="145"/>
      <c r="CSN48" s="146"/>
      <c r="CSO48" s="147"/>
      <c r="CSP48" s="148"/>
      <c r="CSQ48" s="140"/>
      <c r="CSR48" s="141"/>
      <c r="CSS48" s="142"/>
      <c r="CST48" s="143"/>
      <c r="CSU48" s="144"/>
      <c r="CSV48" s="145"/>
      <c r="CSW48" s="146"/>
      <c r="CSX48" s="147"/>
      <c r="CSY48" s="148"/>
      <c r="CSZ48" s="140"/>
      <c r="CTA48" s="141"/>
      <c r="CTB48" s="142"/>
      <c r="CTC48" s="143"/>
      <c r="CTD48" s="144"/>
      <c r="CTE48" s="145"/>
      <c r="CTF48" s="146"/>
      <c r="CTG48" s="147"/>
      <c r="CTH48" s="148"/>
      <c r="CTI48" s="140"/>
      <c r="CTJ48" s="141"/>
      <c r="CTK48" s="142"/>
      <c r="CTL48" s="143"/>
      <c r="CTM48" s="144"/>
      <c r="CTN48" s="145"/>
      <c r="CTO48" s="146"/>
      <c r="CTP48" s="147"/>
      <c r="CTQ48" s="148"/>
      <c r="CTR48" s="140"/>
      <c r="CTS48" s="141"/>
      <c r="CTT48" s="142"/>
      <c r="CTU48" s="143"/>
      <c r="CTV48" s="144"/>
      <c r="CTW48" s="145"/>
      <c r="CTX48" s="146"/>
      <c r="CTY48" s="147"/>
      <c r="CTZ48" s="148"/>
      <c r="CUA48" s="140"/>
      <c r="CUB48" s="141"/>
      <c r="CUC48" s="142"/>
      <c r="CUD48" s="143"/>
      <c r="CUE48" s="144"/>
      <c r="CUF48" s="145"/>
      <c r="CUG48" s="146"/>
      <c r="CUH48" s="147"/>
      <c r="CUI48" s="148"/>
      <c r="CUJ48" s="140"/>
      <c r="CUK48" s="141"/>
      <c r="CUL48" s="142"/>
      <c r="CUM48" s="143"/>
      <c r="CUN48" s="144"/>
      <c r="CUO48" s="145"/>
      <c r="CUP48" s="146"/>
      <c r="CUQ48" s="147"/>
      <c r="CUR48" s="148"/>
      <c r="CUS48" s="140"/>
      <c r="CUT48" s="141"/>
      <c r="CUU48" s="142"/>
      <c r="CUV48" s="143"/>
      <c r="CUW48" s="144"/>
      <c r="CUX48" s="145"/>
      <c r="CUY48" s="146"/>
      <c r="CUZ48" s="147"/>
      <c r="CVA48" s="148"/>
      <c r="CVB48" s="140"/>
      <c r="CVC48" s="141"/>
      <c r="CVD48" s="142"/>
      <c r="CVE48" s="143"/>
      <c r="CVF48" s="144"/>
      <c r="CVG48" s="145"/>
      <c r="CVH48" s="146"/>
      <c r="CVI48" s="147"/>
      <c r="CVJ48" s="148"/>
      <c r="CVK48" s="140"/>
      <c r="CVL48" s="141"/>
      <c r="CVM48" s="142"/>
      <c r="CVN48" s="143"/>
      <c r="CVO48" s="144"/>
      <c r="CVP48" s="145"/>
      <c r="CVQ48" s="146"/>
      <c r="CVR48" s="147"/>
      <c r="CVS48" s="148"/>
      <c r="CVT48" s="140"/>
      <c r="CVU48" s="141"/>
      <c r="CVV48" s="142"/>
      <c r="CVW48" s="143"/>
      <c r="CVX48" s="144"/>
      <c r="CVY48" s="145"/>
      <c r="CVZ48" s="146"/>
      <c r="CWA48" s="147"/>
      <c r="CWB48" s="148"/>
      <c r="CWC48" s="140"/>
      <c r="CWD48" s="141"/>
      <c r="CWE48" s="142"/>
      <c r="CWF48" s="143"/>
      <c r="CWG48" s="144"/>
      <c r="CWH48" s="145"/>
      <c r="CWI48" s="146"/>
      <c r="CWJ48" s="147"/>
      <c r="CWK48" s="148"/>
      <c r="CWL48" s="140"/>
      <c r="CWM48" s="141"/>
      <c r="CWN48" s="142"/>
      <c r="CWO48" s="143"/>
      <c r="CWP48" s="144"/>
      <c r="CWQ48" s="145"/>
      <c r="CWR48" s="146"/>
      <c r="CWS48" s="147"/>
      <c r="CWT48" s="148"/>
      <c r="CWU48" s="140"/>
      <c r="CWV48" s="141"/>
      <c r="CWW48" s="142"/>
      <c r="CWX48" s="143"/>
      <c r="CWY48" s="144"/>
      <c r="CWZ48" s="145"/>
      <c r="CXA48" s="146"/>
      <c r="CXB48" s="147"/>
      <c r="CXC48" s="148"/>
      <c r="CXD48" s="140"/>
      <c r="CXE48" s="141"/>
      <c r="CXF48" s="142"/>
      <c r="CXG48" s="143"/>
      <c r="CXH48" s="144"/>
      <c r="CXI48" s="145"/>
      <c r="CXJ48" s="146"/>
      <c r="CXK48" s="147"/>
      <c r="CXL48" s="148"/>
      <c r="CXM48" s="140"/>
      <c r="CXN48" s="141"/>
      <c r="CXO48" s="142"/>
      <c r="CXP48" s="143"/>
      <c r="CXQ48" s="144"/>
      <c r="CXR48" s="145"/>
      <c r="CXS48" s="146"/>
      <c r="CXT48" s="147"/>
      <c r="CXU48" s="148"/>
      <c r="CXV48" s="140"/>
      <c r="CXW48" s="141"/>
      <c r="CXX48" s="142"/>
      <c r="CXY48" s="143"/>
      <c r="CXZ48" s="144"/>
      <c r="CYA48" s="145"/>
      <c r="CYB48" s="146"/>
      <c r="CYC48" s="147"/>
      <c r="CYD48" s="148"/>
      <c r="CYE48" s="140"/>
      <c r="CYF48" s="141"/>
      <c r="CYG48" s="142"/>
      <c r="CYH48" s="143"/>
      <c r="CYI48" s="144"/>
      <c r="CYJ48" s="145"/>
      <c r="CYK48" s="146"/>
      <c r="CYL48" s="147"/>
      <c r="CYM48" s="148"/>
      <c r="CYN48" s="140"/>
      <c r="CYO48" s="141"/>
      <c r="CYP48" s="142"/>
      <c r="CYQ48" s="143"/>
      <c r="CYR48" s="144"/>
      <c r="CYS48" s="145"/>
      <c r="CYT48" s="146"/>
      <c r="CYU48" s="147"/>
      <c r="CYV48" s="148"/>
      <c r="CYW48" s="140"/>
      <c r="CYX48" s="141"/>
      <c r="CYY48" s="142"/>
      <c r="CYZ48" s="143"/>
      <c r="CZA48" s="144"/>
      <c r="CZB48" s="145"/>
      <c r="CZC48" s="146"/>
      <c r="CZD48" s="147"/>
      <c r="CZE48" s="148"/>
      <c r="CZF48" s="140"/>
      <c r="CZG48" s="141"/>
      <c r="CZH48" s="142"/>
      <c r="CZI48" s="143"/>
      <c r="CZJ48" s="144"/>
      <c r="CZK48" s="145"/>
      <c r="CZL48" s="146"/>
      <c r="CZM48" s="147"/>
      <c r="CZN48" s="148"/>
      <c r="CZO48" s="140"/>
      <c r="CZP48" s="141"/>
      <c r="CZQ48" s="142"/>
      <c r="CZR48" s="143"/>
      <c r="CZS48" s="144"/>
      <c r="CZT48" s="145"/>
      <c r="CZU48" s="146"/>
      <c r="CZV48" s="147"/>
      <c r="CZW48" s="148"/>
      <c r="CZX48" s="140"/>
      <c r="CZY48" s="141"/>
      <c r="CZZ48" s="142"/>
      <c r="DAA48" s="143"/>
      <c r="DAB48" s="144"/>
      <c r="DAC48" s="145"/>
      <c r="DAD48" s="146"/>
      <c r="DAE48" s="147"/>
      <c r="DAF48" s="148"/>
      <c r="DAG48" s="140"/>
      <c r="DAH48" s="141"/>
      <c r="DAI48" s="142"/>
      <c r="DAJ48" s="143"/>
      <c r="DAK48" s="144"/>
      <c r="DAL48" s="145"/>
      <c r="DAM48" s="146"/>
      <c r="DAN48" s="147"/>
      <c r="DAO48" s="148"/>
      <c r="DAP48" s="140"/>
      <c r="DAQ48" s="141"/>
      <c r="DAR48" s="142"/>
      <c r="DAS48" s="143"/>
      <c r="DAT48" s="144"/>
      <c r="DAU48" s="145"/>
      <c r="DAV48" s="146"/>
      <c r="DAW48" s="147"/>
      <c r="DAX48" s="148"/>
      <c r="DAY48" s="140"/>
      <c r="DAZ48" s="141"/>
      <c r="DBA48" s="142"/>
      <c r="DBB48" s="143"/>
      <c r="DBC48" s="144"/>
      <c r="DBD48" s="145"/>
      <c r="DBE48" s="146"/>
      <c r="DBF48" s="147"/>
      <c r="DBG48" s="148"/>
      <c r="DBH48" s="140"/>
      <c r="DBI48" s="141"/>
      <c r="DBJ48" s="142"/>
      <c r="DBK48" s="143"/>
      <c r="DBL48" s="144"/>
      <c r="DBM48" s="145"/>
      <c r="DBN48" s="146"/>
      <c r="DBO48" s="147"/>
      <c r="DBP48" s="148"/>
      <c r="DBQ48" s="140"/>
      <c r="DBR48" s="141"/>
      <c r="DBS48" s="142"/>
      <c r="DBT48" s="143"/>
      <c r="DBU48" s="144"/>
      <c r="DBV48" s="145"/>
      <c r="DBW48" s="146"/>
      <c r="DBX48" s="147"/>
      <c r="DBY48" s="148"/>
      <c r="DBZ48" s="140"/>
      <c r="DCA48" s="141"/>
      <c r="DCB48" s="142"/>
      <c r="DCC48" s="143"/>
      <c r="DCD48" s="144"/>
      <c r="DCE48" s="145"/>
      <c r="DCF48" s="146"/>
      <c r="DCG48" s="147"/>
      <c r="DCH48" s="148"/>
      <c r="DCI48" s="140"/>
      <c r="DCJ48" s="141"/>
      <c r="DCK48" s="142"/>
      <c r="DCL48" s="143"/>
      <c r="DCM48" s="144"/>
      <c r="DCN48" s="145"/>
      <c r="DCO48" s="146"/>
      <c r="DCP48" s="147"/>
      <c r="DCQ48" s="148"/>
      <c r="DCR48" s="140"/>
      <c r="DCS48" s="141"/>
      <c r="DCT48" s="142"/>
      <c r="DCU48" s="143"/>
      <c r="DCV48" s="144"/>
      <c r="DCW48" s="145"/>
      <c r="DCX48" s="146"/>
      <c r="DCY48" s="147"/>
      <c r="DCZ48" s="148"/>
      <c r="DDA48" s="140"/>
      <c r="DDB48" s="141"/>
      <c r="DDC48" s="142"/>
      <c r="DDD48" s="143"/>
      <c r="DDE48" s="144"/>
      <c r="DDF48" s="145"/>
      <c r="DDG48" s="146"/>
      <c r="DDH48" s="147"/>
      <c r="DDI48" s="148"/>
      <c r="DDJ48" s="140"/>
      <c r="DDK48" s="141"/>
      <c r="DDL48" s="142"/>
      <c r="DDM48" s="143"/>
      <c r="DDN48" s="144"/>
      <c r="DDO48" s="145"/>
      <c r="DDP48" s="146"/>
      <c r="DDQ48" s="147"/>
      <c r="DDR48" s="148"/>
      <c r="DDS48" s="140"/>
      <c r="DDT48" s="141"/>
      <c r="DDU48" s="142"/>
      <c r="DDV48" s="143"/>
      <c r="DDW48" s="144"/>
      <c r="DDX48" s="145"/>
      <c r="DDY48" s="146"/>
      <c r="DDZ48" s="147"/>
      <c r="DEA48" s="148"/>
      <c r="DEB48" s="140"/>
      <c r="DEC48" s="141"/>
      <c r="DED48" s="142"/>
      <c r="DEE48" s="143"/>
      <c r="DEF48" s="144"/>
      <c r="DEG48" s="145"/>
      <c r="DEH48" s="146"/>
      <c r="DEI48" s="147"/>
      <c r="DEJ48" s="148"/>
      <c r="DEK48" s="140"/>
      <c r="DEL48" s="141"/>
      <c r="DEM48" s="142"/>
      <c r="DEN48" s="143"/>
      <c r="DEO48" s="144"/>
      <c r="DEP48" s="145"/>
      <c r="DEQ48" s="146"/>
      <c r="DER48" s="147"/>
      <c r="DES48" s="148"/>
      <c r="DET48" s="140"/>
      <c r="DEU48" s="141"/>
      <c r="DEV48" s="142"/>
      <c r="DEW48" s="143"/>
      <c r="DEX48" s="144"/>
      <c r="DEY48" s="145"/>
      <c r="DEZ48" s="146"/>
      <c r="DFA48" s="147"/>
      <c r="DFB48" s="148"/>
      <c r="DFC48" s="140"/>
      <c r="DFD48" s="141"/>
      <c r="DFE48" s="142"/>
      <c r="DFF48" s="143"/>
      <c r="DFG48" s="144"/>
      <c r="DFH48" s="145"/>
      <c r="DFI48" s="146"/>
      <c r="DFJ48" s="147"/>
      <c r="DFK48" s="148"/>
      <c r="DFL48" s="140"/>
      <c r="DFM48" s="141"/>
      <c r="DFN48" s="142"/>
      <c r="DFO48" s="143"/>
      <c r="DFP48" s="144"/>
      <c r="DFQ48" s="145"/>
      <c r="DFR48" s="146"/>
      <c r="DFS48" s="147"/>
      <c r="DFT48" s="148"/>
      <c r="DFU48" s="140"/>
      <c r="DFV48" s="141"/>
      <c r="DFW48" s="142"/>
      <c r="DFX48" s="143"/>
      <c r="DFY48" s="144"/>
      <c r="DFZ48" s="145"/>
      <c r="DGA48" s="146"/>
      <c r="DGB48" s="147"/>
      <c r="DGC48" s="148"/>
      <c r="DGD48" s="140"/>
      <c r="DGE48" s="141"/>
      <c r="DGF48" s="142"/>
      <c r="DGG48" s="143"/>
      <c r="DGH48" s="144"/>
      <c r="DGI48" s="145"/>
      <c r="DGJ48" s="146"/>
      <c r="DGK48" s="147"/>
      <c r="DGL48" s="148"/>
      <c r="DGM48" s="140"/>
      <c r="DGN48" s="141"/>
      <c r="DGO48" s="142"/>
      <c r="DGP48" s="143"/>
      <c r="DGQ48" s="144"/>
      <c r="DGR48" s="145"/>
      <c r="DGS48" s="146"/>
      <c r="DGT48" s="147"/>
      <c r="DGU48" s="148"/>
      <c r="DGV48" s="140"/>
      <c r="DGW48" s="141"/>
      <c r="DGX48" s="142"/>
      <c r="DGY48" s="143"/>
      <c r="DGZ48" s="144"/>
      <c r="DHA48" s="145"/>
      <c r="DHB48" s="146"/>
      <c r="DHC48" s="147"/>
      <c r="DHD48" s="148"/>
      <c r="DHE48" s="140"/>
      <c r="DHF48" s="141"/>
      <c r="DHG48" s="142"/>
      <c r="DHH48" s="143"/>
      <c r="DHI48" s="144"/>
      <c r="DHJ48" s="145"/>
      <c r="DHK48" s="146"/>
      <c r="DHL48" s="147"/>
      <c r="DHM48" s="148"/>
      <c r="DHN48" s="140"/>
      <c r="DHO48" s="141"/>
      <c r="DHP48" s="142"/>
      <c r="DHQ48" s="143"/>
      <c r="DHR48" s="144"/>
      <c r="DHS48" s="145"/>
      <c r="DHT48" s="146"/>
      <c r="DHU48" s="147"/>
      <c r="DHV48" s="148"/>
      <c r="DHW48" s="140"/>
      <c r="DHX48" s="141"/>
      <c r="DHY48" s="142"/>
      <c r="DHZ48" s="143"/>
      <c r="DIA48" s="144"/>
      <c r="DIB48" s="145"/>
      <c r="DIC48" s="146"/>
      <c r="DID48" s="147"/>
      <c r="DIE48" s="148"/>
      <c r="DIF48" s="140"/>
      <c r="DIG48" s="141"/>
      <c r="DIH48" s="142"/>
      <c r="DII48" s="143"/>
      <c r="DIJ48" s="144"/>
      <c r="DIK48" s="145"/>
      <c r="DIL48" s="146"/>
      <c r="DIM48" s="147"/>
      <c r="DIN48" s="148"/>
      <c r="DIO48" s="140"/>
      <c r="DIP48" s="141"/>
      <c r="DIQ48" s="142"/>
      <c r="DIR48" s="143"/>
      <c r="DIS48" s="144"/>
      <c r="DIT48" s="145"/>
      <c r="DIU48" s="146"/>
      <c r="DIV48" s="147"/>
      <c r="DIW48" s="148"/>
      <c r="DIX48" s="140"/>
      <c r="DIY48" s="141"/>
      <c r="DIZ48" s="142"/>
      <c r="DJA48" s="143"/>
      <c r="DJB48" s="144"/>
      <c r="DJC48" s="145"/>
      <c r="DJD48" s="146"/>
      <c r="DJE48" s="147"/>
      <c r="DJF48" s="148"/>
      <c r="DJG48" s="140"/>
      <c r="DJH48" s="141"/>
      <c r="DJI48" s="142"/>
      <c r="DJJ48" s="143"/>
      <c r="DJK48" s="144"/>
      <c r="DJL48" s="145"/>
      <c r="DJM48" s="146"/>
      <c r="DJN48" s="147"/>
      <c r="DJO48" s="148"/>
      <c r="DJP48" s="140"/>
      <c r="DJQ48" s="141"/>
      <c r="DJR48" s="142"/>
      <c r="DJS48" s="143"/>
      <c r="DJT48" s="144"/>
      <c r="DJU48" s="145"/>
      <c r="DJV48" s="146"/>
      <c r="DJW48" s="147"/>
      <c r="DJX48" s="148"/>
      <c r="DJY48" s="140"/>
      <c r="DJZ48" s="141"/>
      <c r="DKA48" s="142"/>
      <c r="DKB48" s="143"/>
      <c r="DKC48" s="144"/>
      <c r="DKD48" s="145"/>
      <c r="DKE48" s="146"/>
      <c r="DKF48" s="147"/>
      <c r="DKG48" s="148"/>
      <c r="DKH48" s="140"/>
      <c r="DKI48" s="141"/>
      <c r="DKJ48" s="142"/>
      <c r="DKK48" s="143"/>
      <c r="DKL48" s="144"/>
      <c r="DKM48" s="145"/>
      <c r="DKN48" s="146"/>
      <c r="DKO48" s="147"/>
      <c r="DKP48" s="148"/>
      <c r="DKQ48" s="140"/>
      <c r="DKR48" s="141"/>
      <c r="DKS48" s="142"/>
      <c r="DKT48" s="143"/>
      <c r="DKU48" s="144"/>
      <c r="DKV48" s="145"/>
      <c r="DKW48" s="146"/>
      <c r="DKX48" s="147"/>
      <c r="DKY48" s="148"/>
      <c r="DKZ48" s="140"/>
      <c r="DLA48" s="141"/>
      <c r="DLB48" s="142"/>
      <c r="DLC48" s="143"/>
      <c r="DLD48" s="144"/>
      <c r="DLE48" s="145"/>
      <c r="DLF48" s="146"/>
      <c r="DLG48" s="147"/>
      <c r="DLH48" s="148"/>
      <c r="DLI48" s="140"/>
      <c r="DLJ48" s="141"/>
      <c r="DLK48" s="142"/>
      <c r="DLL48" s="143"/>
      <c r="DLM48" s="144"/>
      <c r="DLN48" s="145"/>
      <c r="DLO48" s="146"/>
      <c r="DLP48" s="147"/>
      <c r="DLQ48" s="148"/>
      <c r="DLR48" s="140"/>
      <c r="DLS48" s="141"/>
      <c r="DLT48" s="142"/>
      <c r="DLU48" s="143"/>
      <c r="DLV48" s="144"/>
      <c r="DLW48" s="145"/>
      <c r="DLX48" s="146"/>
      <c r="DLY48" s="147"/>
      <c r="DLZ48" s="148"/>
      <c r="DMA48" s="140"/>
      <c r="DMB48" s="141"/>
      <c r="DMC48" s="142"/>
      <c r="DMD48" s="143"/>
      <c r="DME48" s="144"/>
      <c r="DMF48" s="145"/>
      <c r="DMG48" s="146"/>
      <c r="DMH48" s="147"/>
      <c r="DMI48" s="148"/>
      <c r="DMJ48" s="140"/>
      <c r="DMK48" s="141"/>
      <c r="DML48" s="142"/>
      <c r="DMM48" s="143"/>
      <c r="DMN48" s="144"/>
      <c r="DMO48" s="145"/>
      <c r="DMP48" s="146"/>
      <c r="DMQ48" s="147"/>
      <c r="DMR48" s="148"/>
      <c r="DMS48" s="140"/>
      <c r="DMT48" s="141"/>
      <c r="DMU48" s="142"/>
      <c r="DMV48" s="143"/>
      <c r="DMW48" s="144"/>
      <c r="DMX48" s="145"/>
      <c r="DMY48" s="146"/>
      <c r="DMZ48" s="147"/>
      <c r="DNA48" s="148"/>
      <c r="DNB48" s="140"/>
      <c r="DNC48" s="141"/>
      <c r="DND48" s="142"/>
      <c r="DNE48" s="143"/>
      <c r="DNF48" s="144"/>
      <c r="DNG48" s="145"/>
      <c r="DNH48" s="146"/>
      <c r="DNI48" s="147"/>
      <c r="DNJ48" s="148"/>
      <c r="DNK48" s="140"/>
      <c r="DNL48" s="141"/>
      <c r="DNM48" s="142"/>
      <c r="DNN48" s="143"/>
      <c r="DNO48" s="144"/>
      <c r="DNP48" s="145"/>
      <c r="DNQ48" s="146"/>
      <c r="DNR48" s="147"/>
      <c r="DNS48" s="148"/>
      <c r="DNT48" s="140"/>
      <c r="DNU48" s="141"/>
      <c r="DNV48" s="142"/>
      <c r="DNW48" s="143"/>
      <c r="DNX48" s="144"/>
      <c r="DNY48" s="145"/>
      <c r="DNZ48" s="146"/>
      <c r="DOA48" s="147"/>
      <c r="DOB48" s="148"/>
      <c r="DOC48" s="140"/>
      <c r="DOD48" s="141"/>
      <c r="DOE48" s="142"/>
      <c r="DOF48" s="143"/>
      <c r="DOG48" s="144"/>
      <c r="DOH48" s="145"/>
      <c r="DOI48" s="146"/>
      <c r="DOJ48" s="147"/>
      <c r="DOK48" s="148"/>
      <c r="DOL48" s="140"/>
      <c r="DOM48" s="141"/>
      <c r="DON48" s="142"/>
      <c r="DOO48" s="143"/>
      <c r="DOP48" s="144"/>
      <c r="DOQ48" s="145"/>
      <c r="DOR48" s="146"/>
      <c r="DOS48" s="147"/>
      <c r="DOT48" s="148"/>
      <c r="DOU48" s="140"/>
      <c r="DOV48" s="141"/>
      <c r="DOW48" s="142"/>
      <c r="DOX48" s="143"/>
      <c r="DOY48" s="144"/>
      <c r="DOZ48" s="145"/>
      <c r="DPA48" s="146"/>
      <c r="DPB48" s="147"/>
      <c r="DPC48" s="148"/>
      <c r="DPD48" s="140"/>
      <c r="DPE48" s="141"/>
      <c r="DPF48" s="142"/>
      <c r="DPG48" s="143"/>
      <c r="DPH48" s="144"/>
      <c r="DPI48" s="145"/>
      <c r="DPJ48" s="146"/>
      <c r="DPK48" s="147"/>
      <c r="DPL48" s="148"/>
      <c r="DPM48" s="140"/>
      <c r="DPN48" s="141"/>
      <c r="DPO48" s="142"/>
      <c r="DPP48" s="143"/>
      <c r="DPQ48" s="144"/>
      <c r="DPR48" s="145"/>
      <c r="DPS48" s="146"/>
      <c r="DPT48" s="147"/>
      <c r="DPU48" s="148"/>
      <c r="DPV48" s="140"/>
      <c r="DPW48" s="141"/>
      <c r="DPX48" s="142"/>
      <c r="DPY48" s="143"/>
      <c r="DPZ48" s="144"/>
      <c r="DQA48" s="145"/>
      <c r="DQB48" s="146"/>
      <c r="DQC48" s="147"/>
      <c r="DQD48" s="148"/>
      <c r="DQE48" s="140"/>
      <c r="DQF48" s="141"/>
      <c r="DQG48" s="142"/>
      <c r="DQH48" s="143"/>
      <c r="DQI48" s="144"/>
      <c r="DQJ48" s="145"/>
      <c r="DQK48" s="146"/>
      <c r="DQL48" s="147"/>
      <c r="DQM48" s="148"/>
      <c r="DQN48" s="140"/>
      <c r="DQO48" s="141"/>
      <c r="DQP48" s="142"/>
      <c r="DQQ48" s="143"/>
      <c r="DQR48" s="144"/>
      <c r="DQS48" s="145"/>
      <c r="DQT48" s="146"/>
      <c r="DQU48" s="147"/>
      <c r="DQV48" s="148"/>
      <c r="DQW48" s="140"/>
      <c r="DQX48" s="141"/>
      <c r="DQY48" s="142"/>
      <c r="DQZ48" s="143"/>
      <c r="DRA48" s="144"/>
      <c r="DRB48" s="145"/>
      <c r="DRC48" s="146"/>
      <c r="DRD48" s="147"/>
      <c r="DRE48" s="148"/>
      <c r="DRF48" s="140"/>
      <c r="DRG48" s="141"/>
      <c r="DRH48" s="142"/>
      <c r="DRI48" s="143"/>
      <c r="DRJ48" s="144"/>
      <c r="DRK48" s="145"/>
      <c r="DRL48" s="146"/>
      <c r="DRM48" s="147"/>
      <c r="DRN48" s="148"/>
      <c r="DRO48" s="140"/>
      <c r="DRP48" s="141"/>
      <c r="DRQ48" s="142"/>
      <c r="DRR48" s="143"/>
      <c r="DRS48" s="144"/>
      <c r="DRT48" s="145"/>
      <c r="DRU48" s="146"/>
      <c r="DRV48" s="147"/>
      <c r="DRW48" s="148"/>
      <c r="DRX48" s="140"/>
      <c r="DRY48" s="141"/>
      <c r="DRZ48" s="142"/>
      <c r="DSA48" s="143"/>
      <c r="DSB48" s="144"/>
      <c r="DSC48" s="145"/>
      <c r="DSD48" s="146"/>
      <c r="DSE48" s="147"/>
      <c r="DSF48" s="148"/>
      <c r="DSG48" s="140"/>
      <c r="DSH48" s="141"/>
      <c r="DSI48" s="142"/>
      <c r="DSJ48" s="143"/>
      <c r="DSK48" s="144"/>
      <c r="DSL48" s="145"/>
      <c r="DSM48" s="146"/>
      <c r="DSN48" s="147"/>
      <c r="DSO48" s="148"/>
      <c r="DSP48" s="140"/>
      <c r="DSQ48" s="141"/>
      <c r="DSR48" s="142"/>
      <c r="DSS48" s="143"/>
      <c r="DST48" s="144"/>
      <c r="DSU48" s="145"/>
      <c r="DSV48" s="146"/>
      <c r="DSW48" s="147"/>
      <c r="DSX48" s="148"/>
      <c r="DSY48" s="140"/>
      <c r="DSZ48" s="141"/>
      <c r="DTA48" s="142"/>
      <c r="DTB48" s="143"/>
      <c r="DTC48" s="144"/>
      <c r="DTD48" s="145"/>
      <c r="DTE48" s="146"/>
      <c r="DTF48" s="147"/>
      <c r="DTG48" s="148"/>
      <c r="DTH48" s="140"/>
      <c r="DTI48" s="141"/>
      <c r="DTJ48" s="142"/>
      <c r="DTK48" s="143"/>
      <c r="DTL48" s="144"/>
      <c r="DTM48" s="145"/>
      <c r="DTN48" s="146"/>
      <c r="DTO48" s="147"/>
      <c r="DTP48" s="148"/>
      <c r="DTQ48" s="140"/>
      <c r="DTR48" s="141"/>
      <c r="DTS48" s="142"/>
      <c r="DTT48" s="143"/>
      <c r="DTU48" s="144"/>
      <c r="DTV48" s="145"/>
      <c r="DTW48" s="146"/>
      <c r="DTX48" s="147"/>
      <c r="DTY48" s="148"/>
      <c r="DTZ48" s="140"/>
      <c r="DUA48" s="141"/>
      <c r="DUB48" s="142"/>
      <c r="DUC48" s="143"/>
      <c r="DUD48" s="144"/>
      <c r="DUE48" s="145"/>
      <c r="DUF48" s="146"/>
      <c r="DUG48" s="147"/>
      <c r="DUH48" s="148"/>
      <c r="DUI48" s="140"/>
      <c r="DUJ48" s="141"/>
      <c r="DUK48" s="142"/>
      <c r="DUL48" s="143"/>
      <c r="DUM48" s="144"/>
      <c r="DUN48" s="145"/>
      <c r="DUO48" s="146"/>
      <c r="DUP48" s="147"/>
      <c r="DUQ48" s="148"/>
      <c r="DUR48" s="140"/>
      <c r="DUS48" s="141"/>
      <c r="DUT48" s="142"/>
      <c r="DUU48" s="143"/>
      <c r="DUV48" s="144"/>
      <c r="DUW48" s="145"/>
      <c r="DUX48" s="146"/>
      <c r="DUY48" s="147"/>
      <c r="DUZ48" s="148"/>
      <c r="DVA48" s="140"/>
      <c r="DVB48" s="141"/>
      <c r="DVC48" s="142"/>
      <c r="DVD48" s="143"/>
      <c r="DVE48" s="144"/>
      <c r="DVF48" s="145"/>
      <c r="DVG48" s="146"/>
      <c r="DVH48" s="147"/>
      <c r="DVI48" s="148"/>
      <c r="DVJ48" s="140"/>
      <c r="DVK48" s="141"/>
      <c r="DVL48" s="142"/>
      <c r="DVM48" s="143"/>
      <c r="DVN48" s="144"/>
      <c r="DVO48" s="145"/>
      <c r="DVP48" s="146"/>
      <c r="DVQ48" s="147"/>
      <c r="DVR48" s="148"/>
      <c r="DVS48" s="140"/>
      <c r="DVT48" s="141"/>
      <c r="DVU48" s="142"/>
      <c r="DVV48" s="143"/>
      <c r="DVW48" s="144"/>
      <c r="DVX48" s="145"/>
      <c r="DVY48" s="146"/>
      <c r="DVZ48" s="147"/>
      <c r="DWA48" s="148"/>
      <c r="DWB48" s="140"/>
      <c r="DWC48" s="141"/>
      <c r="DWD48" s="142"/>
      <c r="DWE48" s="143"/>
      <c r="DWF48" s="144"/>
      <c r="DWG48" s="145"/>
      <c r="DWH48" s="146"/>
      <c r="DWI48" s="147"/>
      <c r="DWJ48" s="148"/>
      <c r="DWK48" s="140"/>
      <c r="DWL48" s="141"/>
      <c r="DWM48" s="142"/>
      <c r="DWN48" s="143"/>
      <c r="DWO48" s="144"/>
      <c r="DWP48" s="145"/>
      <c r="DWQ48" s="146"/>
      <c r="DWR48" s="147"/>
      <c r="DWS48" s="148"/>
      <c r="DWT48" s="140"/>
      <c r="DWU48" s="141"/>
      <c r="DWV48" s="142"/>
      <c r="DWW48" s="143"/>
      <c r="DWX48" s="144"/>
      <c r="DWY48" s="145"/>
      <c r="DWZ48" s="146"/>
      <c r="DXA48" s="147"/>
      <c r="DXB48" s="148"/>
      <c r="DXC48" s="140"/>
      <c r="DXD48" s="141"/>
      <c r="DXE48" s="142"/>
      <c r="DXF48" s="143"/>
      <c r="DXG48" s="144"/>
      <c r="DXH48" s="145"/>
      <c r="DXI48" s="146"/>
      <c r="DXJ48" s="147"/>
      <c r="DXK48" s="148"/>
      <c r="DXL48" s="140"/>
      <c r="DXM48" s="141"/>
      <c r="DXN48" s="142"/>
      <c r="DXO48" s="143"/>
      <c r="DXP48" s="144"/>
      <c r="DXQ48" s="145"/>
      <c r="DXR48" s="146"/>
      <c r="DXS48" s="147"/>
      <c r="DXT48" s="148"/>
      <c r="DXU48" s="140"/>
      <c r="DXV48" s="141"/>
      <c r="DXW48" s="142"/>
      <c r="DXX48" s="143"/>
      <c r="DXY48" s="144"/>
      <c r="DXZ48" s="145"/>
      <c r="DYA48" s="146"/>
      <c r="DYB48" s="147"/>
      <c r="DYC48" s="148"/>
      <c r="DYD48" s="140"/>
      <c r="DYE48" s="141"/>
      <c r="DYF48" s="142"/>
      <c r="DYG48" s="143"/>
      <c r="DYH48" s="144"/>
      <c r="DYI48" s="145"/>
      <c r="DYJ48" s="146"/>
      <c r="DYK48" s="147"/>
      <c r="DYL48" s="148"/>
      <c r="DYM48" s="140"/>
      <c r="DYN48" s="141"/>
      <c r="DYO48" s="142"/>
      <c r="DYP48" s="143"/>
      <c r="DYQ48" s="144"/>
      <c r="DYR48" s="145"/>
      <c r="DYS48" s="146"/>
      <c r="DYT48" s="147"/>
      <c r="DYU48" s="148"/>
      <c r="DYV48" s="140"/>
      <c r="DYW48" s="141"/>
      <c r="DYX48" s="142"/>
      <c r="DYY48" s="143"/>
      <c r="DYZ48" s="144"/>
      <c r="DZA48" s="145"/>
      <c r="DZB48" s="146"/>
      <c r="DZC48" s="147"/>
      <c r="DZD48" s="148"/>
      <c r="DZE48" s="140"/>
      <c r="DZF48" s="141"/>
      <c r="DZG48" s="142"/>
      <c r="DZH48" s="143"/>
      <c r="DZI48" s="144"/>
      <c r="DZJ48" s="145"/>
      <c r="DZK48" s="146"/>
      <c r="DZL48" s="147"/>
      <c r="DZM48" s="148"/>
      <c r="DZN48" s="140"/>
      <c r="DZO48" s="141"/>
      <c r="DZP48" s="142"/>
      <c r="DZQ48" s="143"/>
      <c r="DZR48" s="144"/>
      <c r="DZS48" s="145"/>
      <c r="DZT48" s="146"/>
      <c r="DZU48" s="147"/>
      <c r="DZV48" s="148"/>
      <c r="DZW48" s="140"/>
      <c r="DZX48" s="141"/>
      <c r="DZY48" s="142"/>
      <c r="DZZ48" s="143"/>
      <c r="EAA48" s="144"/>
      <c r="EAB48" s="145"/>
      <c r="EAC48" s="146"/>
      <c r="EAD48" s="147"/>
      <c r="EAE48" s="148"/>
      <c r="EAF48" s="140"/>
      <c r="EAG48" s="141"/>
      <c r="EAH48" s="142"/>
      <c r="EAI48" s="143"/>
      <c r="EAJ48" s="144"/>
      <c r="EAK48" s="145"/>
      <c r="EAL48" s="146"/>
      <c r="EAM48" s="147"/>
      <c r="EAN48" s="148"/>
      <c r="EAO48" s="140"/>
      <c r="EAP48" s="141"/>
      <c r="EAQ48" s="142"/>
      <c r="EAR48" s="143"/>
      <c r="EAS48" s="144"/>
      <c r="EAT48" s="145"/>
      <c r="EAU48" s="146"/>
      <c r="EAV48" s="147"/>
      <c r="EAW48" s="148"/>
      <c r="EAX48" s="140"/>
      <c r="EAY48" s="141"/>
      <c r="EAZ48" s="142"/>
      <c r="EBA48" s="143"/>
      <c r="EBB48" s="144"/>
      <c r="EBC48" s="145"/>
      <c r="EBD48" s="146"/>
      <c r="EBE48" s="147"/>
      <c r="EBF48" s="148"/>
      <c r="EBG48" s="140"/>
      <c r="EBH48" s="141"/>
      <c r="EBI48" s="142"/>
      <c r="EBJ48" s="143"/>
      <c r="EBK48" s="144"/>
      <c r="EBL48" s="145"/>
      <c r="EBM48" s="146"/>
      <c r="EBN48" s="147"/>
      <c r="EBO48" s="148"/>
      <c r="EBP48" s="140"/>
      <c r="EBQ48" s="141"/>
      <c r="EBR48" s="142"/>
      <c r="EBS48" s="143"/>
      <c r="EBT48" s="144"/>
      <c r="EBU48" s="145"/>
      <c r="EBV48" s="146"/>
      <c r="EBW48" s="147"/>
      <c r="EBX48" s="148"/>
      <c r="EBY48" s="140"/>
      <c r="EBZ48" s="141"/>
      <c r="ECA48" s="142"/>
      <c r="ECB48" s="143"/>
      <c r="ECC48" s="144"/>
      <c r="ECD48" s="145"/>
      <c r="ECE48" s="146"/>
      <c r="ECF48" s="147"/>
      <c r="ECG48" s="148"/>
      <c r="ECH48" s="140"/>
      <c r="ECI48" s="141"/>
      <c r="ECJ48" s="142"/>
      <c r="ECK48" s="143"/>
      <c r="ECL48" s="144"/>
      <c r="ECM48" s="145"/>
      <c r="ECN48" s="146"/>
      <c r="ECO48" s="147"/>
      <c r="ECP48" s="148"/>
      <c r="ECQ48" s="140"/>
      <c r="ECR48" s="141"/>
      <c r="ECS48" s="142"/>
      <c r="ECT48" s="143"/>
      <c r="ECU48" s="144"/>
      <c r="ECV48" s="145"/>
      <c r="ECW48" s="146"/>
      <c r="ECX48" s="147"/>
      <c r="ECY48" s="148"/>
      <c r="ECZ48" s="140"/>
      <c r="EDA48" s="141"/>
      <c r="EDB48" s="142"/>
      <c r="EDC48" s="143"/>
      <c r="EDD48" s="144"/>
      <c r="EDE48" s="145"/>
      <c r="EDF48" s="146"/>
      <c r="EDG48" s="147"/>
      <c r="EDH48" s="148"/>
      <c r="EDI48" s="140"/>
      <c r="EDJ48" s="141"/>
      <c r="EDK48" s="142"/>
      <c r="EDL48" s="143"/>
      <c r="EDM48" s="144"/>
      <c r="EDN48" s="145"/>
      <c r="EDO48" s="146"/>
      <c r="EDP48" s="147"/>
      <c r="EDQ48" s="148"/>
      <c r="EDR48" s="140"/>
      <c r="EDS48" s="141"/>
      <c r="EDT48" s="142"/>
      <c r="EDU48" s="143"/>
      <c r="EDV48" s="144"/>
      <c r="EDW48" s="145"/>
      <c r="EDX48" s="146"/>
      <c r="EDY48" s="147"/>
      <c r="EDZ48" s="148"/>
      <c r="EEA48" s="140"/>
      <c r="EEB48" s="141"/>
      <c r="EEC48" s="142"/>
      <c r="EED48" s="143"/>
      <c r="EEE48" s="144"/>
      <c r="EEF48" s="145"/>
      <c r="EEG48" s="146"/>
      <c r="EEH48" s="147"/>
      <c r="EEI48" s="148"/>
      <c r="EEJ48" s="140"/>
      <c r="EEK48" s="141"/>
      <c r="EEL48" s="142"/>
      <c r="EEM48" s="143"/>
      <c r="EEN48" s="144"/>
      <c r="EEO48" s="145"/>
      <c r="EEP48" s="146"/>
      <c r="EEQ48" s="147"/>
      <c r="EER48" s="148"/>
      <c r="EES48" s="140"/>
      <c r="EET48" s="141"/>
      <c r="EEU48" s="142"/>
      <c r="EEV48" s="143"/>
      <c r="EEW48" s="144"/>
      <c r="EEX48" s="145"/>
      <c r="EEY48" s="146"/>
      <c r="EEZ48" s="147"/>
      <c r="EFA48" s="148"/>
      <c r="EFB48" s="140"/>
      <c r="EFC48" s="141"/>
      <c r="EFD48" s="142"/>
      <c r="EFE48" s="143"/>
      <c r="EFF48" s="144"/>
      <c r="EFG48" s="145"/>
      <c r="EFH48" s="146"/>
      <c r="EFI48" s="147"/>
      <c r="EFJ48" s="148"/>
      <c r="EFK48" s="140"/>
      <c r="EFL48" s="141"/>
      <c r="EFM48" s="142"/>
      <c r="EFN48" s="143"/>
      <c r="EFO48" s="144"/>
      <c r="EFP48" s="145"/>
      <c r="EFQ48" s="146"/>
      <c r="EFR48" s="147"/>
      <c r="EFS48" s="148"/>
      <c r="EFT48" s="140"/>
      <c r="EFU48" s="141"/>
      <c r="EFV48" s="142"/>
      <c r="EFW48" s="143"/>
      <c r="EFX48" s="144"/>
      <c r="EFY48" s="145"/>
      <c r="EFZ48" s="146"/>
      <c r="EGA48" s="147"/>
      <c r="EGB48" s="148"/>
      <c r="EGC48" s="140"/>
      <c r="EGD48" s="141"/>
      <c r="EGE48" s="142"/>
      <c r="EGF48" s="143"/>
      <c r="EGG48" s="144"/>
      <c r="EGH48" s="145"/>
      <c r="EGI48" s="146"/>
      <c r="EGJ48" s="147"/>
      <c r="EGK48" s="148"/>
      <c r="EGL48" s="140"/>
      <c r="EGM48" s="141"/>
      <c r="EGN48" s="142"/>
      <c r="EGO48" s="143"/>
      <c r="EGP48" s="144"/>
      <c r="EGQ48" s="145"/>
      <c r="EGR48" s="146"/>
      <c r="EGS48" s="147"/>
      <c r="EGT48" s="148"/>
      <c r="EGU48" s="140"/>
      <c r="EGV48" s="141"/>
      <c r="EGW48" s="142"/>
      <c r="EGX48" s="143"/>
      <c r="EGY48" s="144"/>
      <c r="EGZ48" s="145"/>
      <c r="EHA48" s="146"/>
      <c r="EHB48" s="147"/>
      <c r="EHC48" s="148"/>
      <c r="EHD48" s="140"/>
      <c r="EHE48" s="141"/>
      <c r="EHF48" s="142"/>
      <c r="EHG48" s="143"/>
      <c r="EHH48" s="144"/>
      <c r="EHI48" s="145"/>
      <c r="EHJ48" s="146"/>
      <c r="EHK48" s="147"/>
      <c r="EHL48" s="148"/>
      <c r="EHM48" s="140"/>
      <c r="EHN48" s="141"/>
      <c r="EHO48" s="142"/>
      <c r="EHP48" s="143"/>
      <c r="EHQ48" s="144"/>
      <c r="EHR48" s="145"/>
      <c r="EHS48" s="146"/>
      <c r="EHT48" s="147"/>
      <c r="EHU48" s="148"/>
      <c r="EHV48" s="140"/>
      <c r="EHW48" s="141"/>
      <c r="EHX48" s="142"/>
      <c r="EHY48" s="143"/>
      <c r="EHZ48" s="144"/>
      <c r="EIA48" s="145"/>
      <c r="EIB48" s="146"/>
      <c r="EIC48" s="147"/>
      <c r="EID48" s="148"/>
      <c r="EIE48" s="140"/>
      <c r="EIF48" s="141"/>
      <c r="EIG48" s="142"/>
      <c r="EIH48" s="143"/>
      <c r="EII48" s="144"/>
      <c r="EIJ48" s="145"/>
      <c r="EIK48" s="146"/>
      <c r="EIL48" s="147"/>
      <c r="EIM48" s="148"/>
      <c r="EIN48" s="140"/>
      <c r="EIO48" s="141"/>
      <c r="EIP48" s="142"/>
      <c r="EIQ48" s="143"/>
      <c r="EIR48" s="144"/>
      <c r="EIS48" s="145"/>
      <c r="EIT48" s="146"/>
      <c r="EIU48" s="147"/>
      <c r="EIV48" s="148"/>
      <c r="EIW48" s="140"/>
      <c r="EIX48" s="141"/>
      <c r="EIY48" s="142"/>
      <c r="EIZ48" s="143"/>
      <c r="EJA48" s="144"/>
      <c r="EJB48" s="145"/>
      <c r="EJC48" s="146"/>
      <c r="EJD48" s="147"/>
      <c r="EJE48" s="148"/>
      <c r="EJF48" s="140"/>
      <c r="EJG48" s="141"/>
      <c r="EJH48" s="142"/>
      <c r="EJI48" s="143"/>
      <c r="EJJ48" s="144"/>
      <c r="EJK48" s="145"/>
      <c r="EJL48" s="146"/>
      <c r="EJM48" s="147"/>
      <c r="EJN48" s="148"/>
      <c r="EJO48" s="140"/>
      <c r="EJP48" s="141"/>
      <c r="EJQ48" s="142"/>
      <c r="EJR48" s="143"/>
      <c r="EJS48" s="144"/>
      <c r="EJT48" s="145"/>
      <c r="EJU48" s="146"/>
      <c r="EJV48" s="147"/>
      <c r="EJW48" s="148"/>
      <c r="EJX48" s="140"/>
      <c r="EJY48" s="141"/>
      <c r="EJZ48" s="142"/>
      <c r="EKA48" s="143"/>
      <c r="EKB48" s="144"/>
      <c r="EKC48" s="145"/>
      <c r="EKD48" s="146"/>
      <c r="EKE48" s="147"/>
      <c r="EKF48" s="148"/>
      <c r="EKG48" s="140"/>
      <c r="EKH48" s="141"/>
      <c r="EKI48" s="142"/>
      <c r="EKJ48" s="143"/>
      <c r="EKK48" s="144"/>
      <c r="EKL48" s="145"/>
      <c r="EKM48" s="146"/>
      <c r="EKN48" s="147"/>
      <c r="EKO48" s="148"/>
      <c r="EKP48" s="140"/>
      <c r="EKQ48" s="141"/>
      <c r="EKR48" s="142"/>
      <c r="EKS48" s="143"/>
      <c r="EKT48" s="144"/>
      <c r="EKU48" s="145"/>
      <c r="EKV48" s="146"/>
      <c r="EKW48" s="147"/>
      <c r="EKX48" s="148"/>
      <c r="EKY48" s="140"/>
      <c r="EKZ48" s="141"/>
      <c r="ELA48" s="142"/>
      <c r="ELB48" s="143"/>
      <c r="ELC48" s="144"/>
      <c r="ELD48" s="145"/>
      <c r="ELE48" s="146"/>
      <c r="ELF48" s="147"/>
      <c r="ELG48" s="148"/>
      <c r="ELH48" s="140"/>
      <c r="ELI48" s="141"/>
      <c r="ELJ48" s="142"/>
      <c r="ELK48" s="143"/>
      <c r="ELL48" s="144"/>
      <c r="ELM48" s="145"/>
      <c r="ELN48" s="146"/>
      <c r="ELO48" s="147"/>
      <c r="ELP48" s="148"/>
      <c r="ELQ48" s="140"/>
      <c r="ELR48" s="141"/>
      <c r="ELS48" s="142"/>
      <c r="ELT48" s="143"/>
      <c r="ELU48" s="144"/>
      <c r="ELV48" s="145"/>
      <c r="ELW48" s="146"/>
      <c r="ELX48" s="147"/>
      <c r="ELY48" s="148"/>
      <c r="ELZ48" s="140"/>
      <c r="EMA48" s="141"/>
      <c r="EMB48" s="142"/>
      <c r="EMC48" s="143"/>
      <c r="EMD48" s="144"/>
      <c r="EME48" s="145"/>
      <c r="EMF48" s="146"/>
      <c r="EMG48" s="147"/>
      <c r="EMH48" s="148"/>
      <c r="EMI48" s="140"/>
      <c r="EMJ48" s="141"/>
      <c r="EMK48" s="142"/>
      <c r="EML48" s="143"/>
      <c r="EMM48" s="144"/>
      <c r="EMN48" s="145"/>
      <c r="EMO48" s="146"/>
      <c r="EMP48" s="147"/>
      <c r="EMQ48" s="148"/>
      <c r="EMR48" s="140"/>
      <c r="EMS48" s="141"/>
      <c r="EMT48" s="142"/>
      <c r="EMU48" s="143"/>
      <c r="EMV48" s="144"/>
      <c r="EMW48" s="145"/>
      <c r="EMX48" s="146"/>
      <c r="EMY48" s="147"/>
      <c r="EMZ48" s="148"/>
      <c r="ENA48" s="140"/>
      <c r="ENB48" s="141"/>
      <c r="ENC48" s="142"/>
      <c r="END48" s="143"/>
      <c r="ENE48" s="144"/>
      <c r="ENF48" s="145"/>
      <c r="ENG48" s="146"/>
      <c r="ENH48" s="147"/>
      <c r="ENI48" s="148"/>
      <c r="ENJ48" s="140"/>
      <c r="ENK48" s="141"/>
      <c r="ENL48" s="142"/>
      <c r="ENM48" s="143"/>
      <c r="ENN48" s="144"/>
      <c r="ENO48" s="145"/>
      <c r="ENP48" s="146"/>
      <c r="ENQ48" s="147"/>
      <c r="ENR48" s="148"/>
      <c r="ENS48" s="140"/>
      <c r="ENT48" s="141"/>
      <c r="ENU48" s="142"/>
      <c r="ENV48" s="143"/>
      <c r="ENW48" s="144"/>
      <c r="ENX48" s="145"/>
      <c r="ENY48" s="146"/>
      <c r="ENZ48" s="147"/>
      <c r="EOA48" s="148"/>
      <c r="EOB48" s="140"/>
      <c r="EOC48" s="141"/>
      <c r="EOD48" s="142"/>
      <c r="EOE48" s="143"/>
      <c r="EOF48" s="144"/>
      <c r="EOG48" s="145"/>
      <c r="EOH48" s="146"/>
      <c r="EOI48" s="147"/>
      <c r="EOJ48" s="148"/>
      <c r="EOK48" s="140"/>
      <c r="EOL48" s="141"/>
      <c r="EOM48" s="142"/>
      <c r="EON48" s="143"/>
      <c r="EOO48" s="144"/>
      <c r="EOP48" s="145"/>
      <c r="EOQ48" s="146"/>
      <c r="EOR48" s="147"/>
      <c r="EOS48" s="148"/>
      <c r="EOT48" s="140"/>
      <c r="EOU48" s="141"/>
      <c r="EOV48" s="142"/>
      <c r="EOW48" s="143"/>
      <c r="EOX48" s="144"/>
      <c r="EOY48" s="145"/>
      <c r="EOZ48" s="146"/>
      <c r="EPA48" s="147"/>
      <c r="EPB48" s="148"/>
      <c r="EPC48" s="140"/>
      <c r="EPD48" s="141"/>
      <c r="EPE48" s="142"/>
      <c r="EPF48" s="143"/>
      <c r="EPG48" s="144"/>
      <c r="EPH48" s="145"/>
      <c r="EPI48" s="146"/>
      <c r="EPJ48" s="147"/>
      <c r="EPK48" s="148"/>
      <c r="EPL48" s="140"/>
      <c r="EPM48" s="141"/>
      <c r="EPN48" s="142"/>
      <c r="EPO48" s="143"/>
      <c r="EPP48" s="144"/>
      <c r="EPQ48" s="145"/>
      <c r="EPR48" s="146"/>
      <c r="EPS48" s="147"/>
      <c r="EPT48" s="148"/>
      <c r="EPU48" s="140"/>
      <c r="EPV48" s="141"/>
      <c r="EPW48" s="142"/>
      <c r="EPX48" s="143"/>
      <c r="EPY48" s="144"/>
      <c r="EPZ48" s="145"/>
      <c r="EQA48" s="146"/>
      <c r="EQB48" s="147"/>
      <c r="EQC48" s="148"/>
      <c r="EQD48" s="140"/>
      <c r="EQE48" s="141"/>
      <c r="EQF48" s="142"/>
      <c r="EQG48" s="143"/>
      <c r="EQH48" s="144"/>
      <c r="EQI48" s="145"/>
      <c r="EQJ48" s="146"/>
      <c r="EQK48" s="147"/>
      <c r="EQL48" s="148"/>
      <c r="EQM48" s="140"/>
      <c r="EQN48" s="141"/>
      <c r="EQO48" s="142"/>
      <c r="EQP48" s="143"/>
      <c r="EQQ48" s="144"/>
      <c r="EQR48" s="145"/>
      <c r="EQS48" s="146"/>
      <c r="EQT48" s="147"/>
      <c r="EQU48" s="148"/>
      <c r="EQV48" s="140"/>
      <c r="EQW48" s="141"/>
      <c r="EQX48" s="142"/>
      <c r="EQY48" s="143"/>
      <c r="EQZ48" s="144"/>
      <c r="ERA48" s="145"/>
      <c r="ERB48" s="146"/>
      <c r="ERC48" s="147"/>
      <c r="ERD48" s="148"/>
      <c r="ERE48" s="140"/>
      <c r="ERF48" s="141"/>
      <c r="ERG48" s="142"/>
      <c r="ERH48" s="143"/>
      <c r="ERI48" s="144"/>
      <c r="ERJ48" s="145"/>
      <c r="ERK48" s="146"/>
      <c r="ERL48" s="147"/>
      <c r="ERM48" s="148"/>
      <c r="ERN48" s="140"/>
      <c r="ERO48" s="141"/>
      <c r="ERP48" s="142"/>
      <c r="ERQ48" s="143"/>
      <c r="ERR48" s="144"/>
      <c r="ERS48" s="145"/>
      <c r="ERT48" s="146"/>
      <c r="ERU48" s="147"/>
      <c r="ERV48" s="148"/>
      <c r="ERW48" s="140"/>
      <c r="ERX48" s="141"/>
      <c r="ERY48" s="142"/>
      <c r="ERZ48" s="143"/>
      <c r="ESA48" s="144"/>
      <c r="ESB48" s="145"/>
      <c r="ESC48" s="146"/>
      <c r="ESD48" s="147"/>
      <c r="ESE48" s="148"/>
      <c r="ESF48" s="140"/>
      <c r="ESG48" s="141"/>
      <c r="ESH48" s="142"/>
      <c r="ESI48" s="143"/>
      <c r="ESJ48" s="144"/>
      <c r="ESK48" s="145"/>
      <c r="ESL48" s="146"/>
      <c r="ESM48" s="147"/>
      <c r="ESN48" s="148"/>
      <c r="ESO48" s="140"/>
      <c r="ESP48" s="141"/>
      <c r="ESQ48" s="142"/>
      <c r="ESR48" s="143"/>
      <c r="ESS48" s="144"/>
      <c r="EST48" s="145"/>
      <c r="ESU48" s="146"/>
      <c r="ESV48" s="147"/>
      <c r="ESW48" s="148"/>
      <c r="ESX48" s="140"/>
      <c r="ESY48" s="141"/>
      <c r="ESZ48" s="142"/>
      <c r="ETA48" s="143"/>
      <c r="ETB48" s="144"/>
      <c r="ETC48" s="145"/>
      <c r="ETD48" s="146"/>
      <c r="ETE48" s="147"/>
      <c r="ETF48" s="148"/>
      <c r="ETG48" s="140"/>
      <c r="ETH48" s="141"/>
      <c r="ETI48" s="142"/>
      <c r="ETJ48" s="143"/>
      <c r="ETK48" s="144"/>
      <c r="ETL48" s="145"/>
      <c r="ETM48" s="146"/>
      <c r="ETN48" s="147"/>
      <c r="ETO48" s="148"/>
      <c r="ETP48" s="140"/>
      <c r="ETQ48" s="141"/>
      <c r="ETR48" s="142"/>
      <c r="ETS48" s="143"/>
      <c r="ETT48" s="144"/>
      <c r="ETU48" s="145"/>
      <c r="ETV48" s="146"/>
      <c r="ETW48" s="147"/>
      <c r="ETX48" s="148"/>
      <c r="ETY48" s="140"/>
      <c r="ETZ48" s="141"/>
      <c r="EUA48" s="142"/>
      <c r="EUB48" s="143"/>
      <c r="EUC48" s="144"/>
      <c r="EUD48" s="145"/>
      <c r="EUE48" s="146"/>
      <c r="EUF48" s="147"/>
      <c r="EUG48" s="148"/>
      <c r="EUH48" s="140"/>
      <c r="EUI48" s="141"/>
      <c r="EUJ48" s="142"/>
      <c r="EUK48" s="143"/>
      <c r="EUL48" s="144"/>
      <c r="EUM48" s="145"/>
      <c r="EUN48" s="146"/>
      <c r="EUO48" s="147"/>
      <c r="EUP48" s="148"/>
      <c r="EUQ48" s="140"/>
      <c r="EUR48" s="141"/>
      <c r="EUS48" s="142"/>
      <c r="EUT48" s="143"/>
      <c r="EUU48" s="144"/>
      <c r="EUV48" s="145"/>
      <c r="EUW48" s="146"/>
      <c r="EUX48" s="147"/>
      <c r="EUY48" s="148"/>
      <c r="EUZ48" s="140"/>
      <c r="EVA48" s="141"/>
      <c r="EVB48" s="142"/>
      <c r="EVC48" s="143"/>
      <c r="EVD48" s="144"/>
      <c r="EVE48" s="145"/>
      <c r="EVF48" s="146"/>
      <c r="EVG48" s="147"/>
      <c r="EVH48" s="148"/>
      <c r="EVI48" s="140"/>
      <c r="EVJ48" s="141"/>
      <c r="EVK48" s="142"/>
      <c r="EVL48" s="143"/>
      <c r="EVM48" s="144"/>
      <c r="EVN48" s="145"/>
      <c r="EVO48" s="146"/>
      <c r="EVP48" s="147"/>
      <c r="EVQ48" s="148"/>
      <c r="EVR48" s="140"/>
      <c r="EVS48" s="141"/>
      <c r="EVT48" s="142"/>
      <c r="EVU48" s="143"/>
      <c r="EVV48" s="144"/>
      <c r="EVW48" s="145"/>
      <c r="EVX48" s="146"/>
      <c r="EVY48" s="147"/>
      <c r="EVZ48" s="148"/>
      <c r="EWA48" s="140"/>
      <c r="EWB48" s="141"/>
      <c r="EWC48" s="142"/>
      <c r="EWD48" s="143"/>
      <c r="EWE48" s="144"/>
      <c r="EWF48" s="145"/>
      <c r="EWG48" s="146"/>
      <c r="EWH48" s="147"/>
      <c r="EWI48" s="148"/>
      <c r="EWJ48" s="140"/>
      <c r="EWK48" s="141"/>
      <c r="EWL48" s="142"/>
      <c r="EWM48" s="143"/>
      <c r="EWN48" s="144"/>
      <c r="EWO48" s="145"/>
      <c r="EWP48" s="146"/>
      <c r="EWQ48" s="147"/>
      <c r="EWR48" s="148"/>
      <c r="EWS48" s="140"/>
      <c r="EWT48" s="141"/>
      <c r="EWU48" s="142"/>
      <c r="EWV48" s="143"/>
      <c r="EWW48" s="144"/>
      <c r="EWX48" s="145"/>
      <c r="EWY48" s="146"/>
      <c r="EWZ48" s="147"/>
      <c r="EXA48" s="148"/>
      <c r="EXB48" s="140"/>
      <c r="EXC48" s="141"/>
      <c r="EXD48" s="142"/>
      <c r="EXE48" s="143"/>
      <c r="EXF48" s="144"/>
      <c r="EXG48" s="145"/>
      <c r="EXH48" s="146"/>
      <c r="EXI48" s="147"/>
      <c r="EXJ48" s="148"/>
      <c r="EXK48" s="140"/>
      <c r="EXL48" s="141"/>
      <c r="EXM48" s="142"/>
      <c r="EXN48" s="143"/>
      <c r="EXO48" s="144"/>
      <c r="EXP48" s="145"/>
      <c r="EXQ48" s="146"/>
      <c r="EXR48" s="147"/>
      <c r="EXS48" s="148"/>
      <c r="EXT48" s="140"/>
      <c r="EXU48" s="141"/>
      <c r="EXV48" s="142"/>
      <c r="EXW48" s="143"/>
      <c r="EXX48" s="144"/>
      <c r="EXY48" s="145"/>
      <c r="EXZ48" s="146"/>
      <c r="EYA48" s="147"/>
      <c r="EYB48" s="148"/>
      <c r="EYC48" s="140"/>
      <c r="EYD48" s="141"/>
      <c r="EYE48" s="142"/>
      <c r="EYF48" s="143"/>
      <c r="EYG48" s="144"/>
      <c r="EYH48" s="145"/>
      <c r="EYI48" s="146"/>
      <c r="EYJ48" s="147"/>
      <c r="EYK48" s="148"/>
      <c r="EYL48" s="140"/>
      <c r="EYM48" s="141"/>
      <c r="EYN48" s="142"/>
      <c r="EYO48" s="143"/>
      <c r="EYP48" s="144"/>
      <c r="EYQ48" s="145"/>
      <c r="EYR48" s="146"/>
      <c r="EYS48" s="147"/>
      <c r="EYT48" s="148"/>
      <c r="EYU48" s="140"/>
      <c r="EYV48" s="141"/>
      <c r="EYW48" s="142"/>
      <c r="EYX48" s="143"/>
      <c r="EYY48" s="144"/>
      <c r="EYZ48" s="145"/>
      <c r="EZA48" s="146"/>
      <c r="EZB48" s="147"/>
      <c r="EZC48" s="148"/>
      <c r="EZD48" s="140"/>
      <c r="EZE48" s="141"/>
      <c r="EZF48" s="142"/>
      <c r="EZG48" s="143"/>
      <c r="EZH48" s="144"/>
      <c r="EZI48" s="145"/>
      <c r="EZJ48" s="146"/>
      <c r="EZK48" s="147"/>
      <c r="EZL48" s="148"/>
      <c r="EZM48" s="140"/>
      <c r="EZN48" s="141"/>
      <c r="EZO48" s="142"/>
      <c r="EZP48" s="143"/>
      <c r="EZQ48" s="144"/>
      <c r="EZR48" s="145"/>
      <c r="EZS48" s="146"/>
      <c r="EZT48" s="147"/>
      <c r="EZU48" s="148"/>
      <c r="EZV48" s="140"/>
      <c r="EZW48" s="141"/>
      <c r="EZX48" s="142"/>
      <c r="EZY48" s="143"/>
      <c r="EZZ48" s="144"/>
      <c r="FAA48" s="145"/>
      <c r="FAB48" s="146"/>
      <c r="FAC48" s="147"/>
      <c r="FAD48" s="148"/>
      <c r="FAE48" s="140"/>
      <c r="FAF48" s="141"/>
      <c r="FAG48" s="142"/>
      <c r="FAH48" s="143"/>
      <c r="FAI48" s="144"/>
      <c r="FAJ48" s="145"/>
      <c r="FAK48" s="146"/>
      <c r="FAL48" s="147"/>
      <c r="FAM48" s="148"/>
      <c r="FAN48" s="140"/>
      <c r="FAO48" s="141"/>
      <c r="FAP48" s="142"/>
      <c r="FAQ48" s="143"/>
      <c r="FAR48" s="144"/>
      <c r="FAS48" s="145"/>
      <c r="FAT48" s="146"/>
      <c r="FAU48" s="147"/>
      <c r="FAV48" s="148"/>
      <c r="FAW48" s="140"/>
      <c r="FAX48" s="141"/>
      <c r="FAY48" s="142"/>
      <c r="FAZ48" s="143"/>
      <c r="FBA48" s="144"/>
      <c r="FBB48" s="145"/>
      <c r="FBC48" s="146"/>
      <c r="FBD48" s="147"/>
      <c r="FBE48" s="148"/>
      <c r="FBF48" s="140"/>
      <c r="FBG48" s="141"/>
      <c r="FBH48" s="142"/>
      <c r="FBI48" s="143"/>
      <c r="FBJ48" s="144"/>
      <c r="FBK48" s="145"/>
      <c r="FBL48" s="146"/>
      <c r="FBM48" s="147"/>
      <c r="FBN48" s="148"/>
      <c r="FBO48" s="140"/>
      <c r="FBP48" s="141"/>
      <c r="FBQ48" s="142"/>
      <c r="FBR48" s="143"/>
      <c r="FBS48" s="144"/>
      <c r="FBT48" s="145"/>
      <c r="FBU48" s="146"/>
      <c r="FBV48" s="147"/>
      <c r="FBW48" s="148"/>
      <c r="FBX48" s="140"/>
      <c r="FBY48" s="141"/>
      <c r="FBZ48" s="142"/>
      <c r="FCA48" s="143"/>
      <c r="FCB48" s="144"/>
      <c r="FCC48" s="145"/>
      <c r="FCD48" s="146"/>
      <c r="FCE48" s="147"/>
      <c r="FCF48" s="148"/>
      <c r="FCG48" s="140"/>
      <c r="FCH48" s="141"/>
      <c r="FCI48" s="142"/>
      <c r="FCJ48" s="143"/>
      <c r="FCK48" s="144"/>
      <c r="FCL48" s="145"/>
      <c r="FCM48" s="146"/>
      <c r="FCN48" s="147"/>
      <c r="FCO48" s="148"/>
      <c r="FCP48" s="140"/>
      <c r="FCQ48" s="141"/>
      <c r="FCR48" s="142"/>
      <c r="FCS48" s="143"/>
      <c r="FCT48" s="144"/>
      <c r="FCU48" s="145"/>
      <c r="FCV48" s="146"/>
      <c r="FCW48" s="147"/>
      <c r="FCX48" s="148"/>
      <c r="FCY48" s="140"/>
      <c r="FCZ48" s="141"/>
      <c r="FDA48" s="142"/>
      <c r="FDB48" s="143"/>
      <c r="FDC48" s="144"/>
      <c r="FDD48" s="145"/>
      <c r="FDE48" s="146"/>
      <c r="FDF48" s="147"/>
      <c r="FDG48" s="148"/>
      <c r="FDH48" s="140"/>
      <c r="FDI48" s="141"/>
      <c r="FDJ48" s="142"/>
      <c r="FDK48" s="143"/>
      <c r="FDL48" s="144"/>
      <c r="FDM48" s="145"/>
      <c r="FDN48" s="146"/>
      <c r="FDO48" s="147"/>
      <c r="FDP48" s="148"/>
      <c r="FDQ48" s="140"/>
      <c r="FDR48" s="141"/>
      <c r="FDS48" s="142"/>
      <c r="FDT48" s="143"/>
      <c r="FDU48" s="144"/>
      <c r="FDV48" s="145"/>
      <c r="FDW48" s="146"/>
      <c r="FDX48" s="147"/>
      <c r="FDY48" s="148"/>
      <c r="FDZ48" s="140"/>
      <c r="FEA48" s="141"/>
      <c r="FEB48" s="142"/>
      <c r="FEC48" s="143"/>
      <c r="FED48" s="144"/>
      <c r="FEE48" s="145"/>
      <c r="FEF48" s="146"/>
      <c r="FEG48" s="147"/>
      <c r="FEH48" s="148"/>
      <c r="FEI48" s="140"/>
      <c r="FEJ48" s="141"/>
      <c r="FEK48" s="142"/>
      <c r="FEL48" s="143"/>
      <c r="FEM48" s="144"/>
      <c r="FEN48" s="145"/>
      <c r="FEO48" s="146"/>
      <c r="FEP48" s="147"/>
      <c r="FEQ48" s="148"/>
      <c r="FER48" s="140"/>
      <c r="FES48" s="141"/>
      <c r="FET48" s="142"/>
      <c r="FEU48" s="143"/>
      <c r="FEV48" s="144"/>
      <c r="FEW48" s="145"/>
      <c r="FEX48" s="146"/>
      <c r="FEY48" s="147"/>
      <c r="FEZ48" s="148"/>
      <c r="FFA48" s="140"/>
      <c r="FFB48" s="141"/>
      <c r="FFC48" s="142"/>
      <c r="FFD48" s="143"/>
      <c r="FFE48" s="144"/>
      <c r="FFF48" s="145"/>
      <c r="FFG48" s="146"/>
      <c r="FFH48" s="147"/>
      <c r="FFI48" s="148"/>
      <c r="FFJ48" s="140"/>
      <c r="FFK48" s="141"/>
      <c r="FFL48" s="142"/>
      <c r="FFM48" s="143"/>
      <c r="FFN48" s="144"/>
      <c r="FFO48" s="145"/>
      <c r="FFP48" s="146"/>
      <c r="FFQ48" s="147"/>
      <c r="FFR48" s="148"/>
      <c r="FFS48" s="140"/>
      <c r="FFT48" s="141"/>
      <c r="FFU48" s="142"/>
      <c r="FFV48" s="143"/>
      <c r="FFW48" s="144"/>
      <c r="FFX48" s="145"/>
      <c r="FFY48" s="146"/>
      <c r="FFZ48" s="147"/>
      <c r="FGA48" s="148"/>
      <c r="FGB48" s="140"/>
      <c r="FGC48" s="141"/>
      <c r="FGD48" s="142"/>
      <c r="FGE48" s="143"/>
      <c r="FGF48" s="144"/>
      <c r="FGG48" s="145"/>
      <c r="FGH48" s="146"/>
      <c r="FGI48" s="147"/>
      <c r="FGJ48" s="148"/>
      <c r="FGK48" s="140"/>
      <c r="FGL48" s="141"/>
      <c r="FGM48" s="142"/>
      <c r="FGN48" s="143"/>
      <c r="FGO48" s="144"/>
      <c r="FGP48" s="145"/>
      <c r="FGQ48" s="146"/>
      <c r="FGR48" s="147"/>
      <c r="FGS48" s="148"/>
      <c r="FGT48" s="140"/>
      <c r="FGU48" s="141"/>
      <c r="FGV48" s="142"/>
      <c r="FGW48" s="143"/>
      <c r="FGX48" s="144"/>
      <c r="FGY48" s="145"/>
      <c r="FGZ48" s="146"/>
      <c r="FHA48" s="147"/>
      <c r="FHB48" s="148"/>
      <c r="FHC48" s="140"/>
      <c r="FHD48" s="141"/>
      <c r="FHE48" s="142"/>
      <c r="FHF48" s="143"/>
      <c r="FHG48" s="144"/>
      <c r="FHH48" s="145"/>
      <c r="FHI48" s="146"/>
      <c r="FHJ48" s="147"/>
      <c r="FHK48" s="148"/>
      <c r="FHL48" s="140"/>
      <c r="FHM48" s="141"/>
      <c r="FHN48" s="142"/>
      <c r="FHO48" s="143"/>
      <c r="FHP48" s="144"/>
      <c r="FHQ48" s="145"/>
      <c r="FHR48" s="146"/>
      <c r="FHS48" s="147"/>
      <c r="FHT48" s="148"/>
      <c r="FHU48" s="140"/>
      <c r="FHV48" s="141"/>
      <c r="FHW48" s="142"/>
      <c r="FHX48" s="143"/>
      <c r="FHY48" s="144"/>
      <c r="FHZ48" s="145"/>
      <c r="FIA48" s="146"/>
      <c r="FIB48" s="147"/>
      <c r="FIC48" s="148"/>
      <c r="FID48" s="140"/>
      <c r="FIE48" s="141"/>
      <c r="FIF48" s="142"/>
      <c r="FIG48" s="143"/>
      <c r="FIH48" s="144"/>
      <c r="FII48" s="145"/>
      <c r="FIJ48" s="146"/>
      <c r="FIK48" s="147"/>
      <c r="FIL48" s="148"/>
      <c r="FIM48" s="140"/>
      <c r="FIN48" s="141"/>
      <c r="FIO48" s="142"/>
      <c r="FIP48" s="143"/>
      <c r="FIQ48" s="144"/>
      <c r="FIR48" s="145"/>
      <c r="FIS48" s="146"/>
      <c r="FIT48" s="147"/>
      <c r="FIU48" s="148"/>
      <c r="FIV48" s="140"/>
      <c r="FIW48" s="141"/>
      <c r="FIX48" s="142"/>
      <c r="FIY48" s="143"/>
      <c r="FIZ48" s="144"/>
      <c r="FJA48" s="145"/>
      <c r="FJB48" s="146"/>
      <c r="FJC48" s="147"/>
      <c r="FJD48" s="148"/>
      <c r="FJE48" s="140"/>
      <c r="FJF48" s="141"/>
      <c r="FJG48" s="142"/>
      <c r="FJH48" s="143"/>
      <c r="FJI48" s="144"/>
      <c r="FJJ48" s="145"/>
      <c r="FJK48" s="146"/>
      <c r="FJL48" s="147"/>
      <c r="FJM48" s="148"/>
      <c r="FJN48" s="140"/>
      <c r="FJO48" s="141"/>
      <c r="FJP48" s="142"/>
      <c r="FJQ48" s="143"/>
      <c r="FJR48" s="144"/>
      <c r="FJS48" s="145"/>
      <c r="FJT48" s="146"/>
      <c r="FJU48" s="147"/>
      <c r="FJV48" s="148"/>
      <c r="FJW48" s="140"/>
      <c r="FJX48" s="141"/>
      <c r="FJY48" s="142"/>
      <c r="FJZ48" s="143"/>
      <c r="FKA48" s="144"/>
      <c r="FKB48" s="145"/>
      <c r="FKC48" s="146"/>
      <c r="FKD48" s="147"/>
      <c r="FKE48" s="148"/>
      <c r="FKF48" s="140"/>
      <c r="FKG48" s="141"/>
      <c r="FKH48" s="142"/>
      <c r="FKI48" s="143"/>
      <c r="FKJ48" s="144"/>
      <c r="FKK48" s="145"/>
      <c r="FKL48" s="146"/>
      <c r="FKM48" s="147"/>
      <c r="FKN48" s="148"/>
      <c r="FKO48" s="140"/>
      <c r="FKP48" s="141"/>
      <c r="FKQ48" s="142"/>
      <c r="FKR48" s="143"/>
      <c r="FKS48" s="144"/>
      <c r="FKT48" s="145"/>
      <c r="FKU48" s="146"/>
      <c r="FKV48" s="147"/>
      <c r="FKW48" s="148"/>
      <c r="FKX48" s="140"/>
      <c r="FKY48" s="141"/>
      <c r="FKZ48" s="142"/>
      <c r="FLA48" s="143"/>
      <c r="FLB48" s="144"/>
      <c r="FLC48" s="145"/>
      <c r="FLD48" s="146"/>
      <c r="FLE48" s="147"/>
      <c r="FLF48" s="148"/>
      <c r="FLG48" s="140"/>
      <c r="FLH48" s="141"/>
      <c r="FLI48" s="142"/>
      <c r="FLJ48" s="143"/>
      <c r="FLK48" s="144"/>
      <c r="FLL48" s="145"/>
      <c r="FLM48" s="146"/>
      <c r="FLN48" s="147"/>
      <c r="FLO48" s="148"/>
      <c r="FLP48" s="140"/>
      <c r="FLQ48" s="141"/>
      <c r="FLR48" s="142"/>
      <c r="FLS48" s="143"/>
      <c r="FLT48" s="144"/>
      <c r="FLU48" s="145"/>
      <c r="FLV48" s="146"/>
      <c r="FLW48" s="147"/>
      <c r="FLX48" s="148"/>
      <c r="FLY48" s="140"/>
      <c r="FLZ48" s="141"/>
      <c r="FMA48" s="142"/>
      <c r="FMB48" s="143"/>
      <c r="FMC48" s="144"/>
      <c r="FMD48" s="145"/>
      <c r="FME48" s="146"/>
      <c r="FMF48" s="147"/>
      <c r="FMG48" s="148"/>
      <c r="FMH48" s="140"/>
      <c r="FMI48" s="141"/>
      <c r="FMJ48" s="142"/>
      <c r="FMK48" s="143"/>
      <c r="FML48" s="144"/>
      <c r="FMM48" s="145"/>
      <c r="FMN48" s="146"/>
      <c r="FMO48" s="147"/>
      <c r="FMP48" s="148"/>
      <c r="FMQ48" s="140"/>
      <c r="FMR48" s="141"/>
      <c r="FMS48" s="142"/>
      <c r="FMT48" s="143"/>
      <c r="FMU48" s="144"/>
      <c r="FMV48" s="145"/>
      <c r="FMW48" s="146"/>
      <c r="FMX48" s="147"/>
      <c r="FMY48" s="148"/>
      <c r="FMZ48" s="140"/>
      <c r="FNA48" s="141"/>
      <c r="FNB48" s="142"/>
      <c r="FNC48" s="143"/>
      <c r="FND48" s="144"/>
      <c r="FNE48" s="145"/>
      <c r="FNF48" s="146"/>
      <c r="FNG48" s="147"/>
      <c r="FNH48" s="148"/>
      <c r="FNI48" s="140"/>
      <c r="FNJ48" s="141"/>
      <c r="FNK48" s="142"/>
      <c r="FNL48" s="143"/>
      <c r="FNM48" s="144"/>
      <c r="FNN48" s="145"/>
      <c r="FNO48" s="146"/>
      <c r="FNP48" s="147"/>
      <c r="FNQ48" s="148"/>
      <c r="FNR48" s="140"/>
      <c r="FNS48" s="141"/>
      <c r="FNT48" s="142"/>
      <c r="FNU48" s="143"/>
      <c r="FNV48" s="144"/>
      <c r="FNW48" s="145"/>
      <c r="FNX48" s="146"/>
      <c r="FNY48" s="147"/>
      <c r="FNZ48" s="148"/>
      <c r="FOA48" s="140"/>
      <c r="FOB48" s="141"/>
      <c r="FOC48" s="142"/>
      <c r="FOD48" s="143"/>
      <c r="FOE48" s="144"/>
      <c r="FOF48" s="145"/>
      <c r="FOG48" s="146"/>
      <c r="FOH48" s="147"/>
      <c r="FOI48" s="148"/>
      <c r="FOJ48" s="140"/>
      <c r="FOK48" s="141"/>
      <c r="FOL48" s="142"/>
      <c r="FOM48" s="143"/>
      <c r="FON48" s="144"/>
      <c r="FOO48" s="145"/>
      <c r="FOP48" s="146"/>
      <c r="FOQ48" s="147"/>
      <c r="FOR48" s="148"/>
      <c r="FOS48" s="140"/>
      <c r="FOT48" s="141"/>
      <c r="FOU48" s="142"/>
      <c r="FOV48" s="143"/>
      <c r="FOW48" s="144"/>
      <c r="FOX48" s="145"/>
      <c r="FOY48" s="146"/>
      <c r="FOZ48" s="147"/>
      <c r="FPA48" s="148"/>
      <c r="FPB48" s="140"/>
      <c r="FPC48" s="141"/>
      <c r="FPD48" s="142"/>
      <c r="FPE48" s="143"/>
      <c r="FPF48" s="144"/>
      <c r="FPG48" s="145"/>
      <c r="FPH48" s="146"/>
      <c r="FPI48" s="147"/>
      <c r="FPJ48" s="148"/>
      <c r="FPK48" s="140"/>
      <c r="FPL48" s="141"/>
      <c r="FPM48" s="142"/>
      <c r="FPN48" s="143"/>
      <c r="FPO48" s="144"/>
      <c r="FPP48" s="145"/>
      <c r="FPQ48" s="146"/>
      <c r="FPR48" s="147"/>
      <c r="FPS48" s="148"/>
      <c r="FPT48" s="140"/>
      <c r="FPU48" s="141"/>
      <c r="FPV48" s="142"/>
      <c r="FPW48" s="143"/>
      <c r="FPX48" s="144"/>
      <c r="FPY48" s="145"/>
      <c r="FPZ48" s="146"/>
      <c r="FQA48" s="147"/>
      <c r="FQB48" s="148"/>
      <c r="FQC48" s="140"/>
      <c r="FQD48" s="141"/>
      <c r="FQE48" s="142"/>
      <c r="FQF48" s="143"/>
      <c r="FQG48" s="144"/>
      <c r="FQH48" s="145"/>
      <c r="FQI48" s="146"/>
      <c r="FQJ48" s="147"/>
      <c r="FQK48" s="148"/>
      <c r="FQL48" s="140"/>
      <c r="FQM48" s="141"/>
      <c r="FQN48" s="142"/>
      <c r="FQO48" s="143"/>
      <c r="FQP48" s="144"/>
      <c r="FQQ48" s="145"/>
      <c r="FQR48" s="146"/>
      <c r="FQS48" s="147"/>
      <c r="FQT48" s="148"/>
      <c r="FQU48" s="140"/>
      <c r="FQV48" s="141"/>
      <c r="FQW48" s="142"/>
      <c r="FQX48" s="143"/>
      <c r="FQY48" s="144"/>
      <c r="FQZ48" s="145"/>
      <c r="FRA48" s="146"/>
      <c r="FRB48" s="147"/>
      <c r="FRC48" s="148"/>
      <c r="FRD48" s="140"/>
      <c r="FRE48" s="141"/>
      <c r="FRF48" s="142"/>
      <c r="FRG48" s="143"/>
      <c r="FRH48" s="144"/>
      <c r="FRI48" s="145"/>
      <c r="FRJ48" s="146"/>
      <c r="FRK48" s="147"/>
      <c r="FRL48" s="148"/>
      <c r="FRM48" s="140"/>
      <c r="FRN48" s="141"/>
      <c r="FRO48" s="142"/>
      <c r="FRP48" s="143"/>
      <c r="FRQ48" s="144"/>
      <c r="FRR48" s="145"/>
      <c r="FRS48" s="146"/>
      <c r="FRT48" s="147"/>
      <c r="FRU48" s="148"/>
      <c r="FRV48" s="140"/>
      <c r="FRW48" s="141"/>
      <c r="FRX48" s="142"/>
      <c r="FRY48" s="143"/>
      <c r="FRZ48" s="144"/>
      <c r="FSA48" s="145"/>
      <c r="FSB48" s="146"/>
      <c r="FSC48" s="147"/>
      <c r="FSD48" s="148"/>
      <c r="FSE48" s="140"/>
      <c r="FSF48" s="141"/>
      <c r="FSG48" s="142"/>
      <c r="FSH48" s="143"/>
      <c r="FSI48" s="144"/>
      <c r="FSJ48" s="145"/>
      <c r="FSK48" s="146"/>
      <c r="FSL48" s="147"/>
      <c r="FSM48" s="148"/>
      <c r="FSN48" s="140"/>
      <c r="FSO48" s="141"/>
      <c r="FSP48" s="142"/>
      <c r="FSQ48" s="143"/>
      <c r="FSR48" s="144"/>
      <c r="FSS48" s="145"/>
      <c r="FST48" s="146"/>
      <c r="FSU48" s="147"/>
      <c r="FSV48" s="148"/>
      <c r="FSW48" s="140"/>
      <c r="FSX48" s="141"/>
      <c r="FSY48" s="142"/>
      <c r="FSZ48" s="143"/>
      <c r="FTA48" s="144"/>
      <c r="FTB48" s="145"/>
      <c r="FTC48" s="146"/>
      <c r="FTD48" s="147"/>
      <c r="FTE48" s="148"/>
      <c r="FTF48" s="140"/>
      <c r="FTG48" s="141"/>
      <c r="FTH48" s="142"/>
      <c r="FTI48" s="143"/>
      <c r="FTJ48" s="144"/>
      <c r="FTK48" s="145"/>
      <c r="FTL48" s="146"/>
      <c r="FTM48" s="147"/>
      <c r="FTN48" s="148"/>
      <c r="FTO48" s="140"/>
      <c r="FTP48" s="141"/>
      <c r="FTQ48" s="142"/>
      <c r="FTR48" s="143"/>
      <c r="FTS48" s="144"/>
      <c r="FTT48" s="145"/>
      <c r="FTU48" s="146"/>
      <c r="FTV48" s="147"/>
      <c r="FTW48" s="148"/>
      <c r="FTX48" s="140"/>
      <c r="FTY48" s="141"/>
      <c r="FTZ48" s="142"/>
      <c r="FUA48" s="143"/>
      <c r="FUB48" s="144"/>
      <c r="FUC48" s="145"/>
      <c r="FUD48" s="146"/>
      <c r="FUE48" s="147"/>
      <c r="FUF48" s="148"/>
      <c r="FUG48" s="140"/>
      <c r="FUH48" s="141"/>
      <c r="FUI48" s="142"/>
      <c r="FUJ48" s="143"/>
      <c r="FUK48" s="144"/>
      <c r="FUL48" s="145"/>
      <c r="FUM48" s="146"/>
      <c r="FUN48" s="147"/>
      <c r="FUO48" s="148"/>
      <c r="FUP48" s="140"/>
      <c r="FUQ48" s="141"/>
      <c r="FUR48" s="142"/>
      <c r="FUS48" s="143"/>
      <c r="FUT48" s="144"/>
      <c r="FUU48" s="145"/>
      <c r="FUV48" s="146"/>
      <c r="FUW48" s="147"/>
      <c r="FUX48" s="148"/>
      <c r="FUY48" s="140"/>
      <c r="FUZ48" s="141"/>
      <c r="FVA48" s="142"/>
      <c r="FVB48" s="143"/>
      <c r="FVC48" s="144"/>
      <c r="FVD48" s="145"/>
      <c r="FVE48" s="146"/>
      <c r="FVF48" s="147"/>
      <c r="FVG48" s="148"/>
      <c r="FVH48" s="140"/>
      <c r="FVI48" s="141"/>
      <c r="FVJ48" s="142"/>
      <c r="FVK48" s="143"/>
      <c r="FVL48" s="144"/>
      <c r="FVM48" s="145"/>
      <c r="FVN48" s="146"/>
      <c r="FVO48" s="147"/>
      <c r="FVP48" s="148"/>
      <c r="FVQ48" s="140"/>
      <c r="FVR48" s="141"/>
      <c r="FVS48" s="142"/>
      <c r="FVT48" s="143"/>
      <c r="FVU48" s="144"/>
      <c r="FVV48" s="145"/>
      <c r="FVW48" s="146"/>
      <c r="FVX48" s="147"/>
      <c r="FVY48" s="148"/>
      <c r="FVZ48" s="140"/>
      <c r="FWA48" s="141"/>
      <c r="FWB48" s="142"/>
      <c r="FWC48" s="143"/>
      <c r="FWD48" s="144"/>
      <c r="FWE48" s="145"/>
      <c r="FWF48" s="146"/>
      <c r="FWG48" s="147"/>
      <c r="FWH48" s="148"/>
      <c r="FWI48" s="140"/>
      <c r="FWJ48" s="141"/>
      <c r="FWK48" s="142"/>
      <c r="FWL48" s="143"/>
      <c r="FWM48" s="144"/>
      <c r="FWN48" s="145"/>
      <c r="FWO48" s="146"/>
      <c r="FWP48" s="147"/>
      <c r="FWQ48" s="148"/>
      <c r="FWR48" s="140"/>
      <c r="FWS48" s="141"/>
      <c r="FWT48" s="142"/>
      <c r="FWU48" s="143"/>
      <c r="FWV48" s="144"/>
      <c r="FWW48" s="145"/>
      <c r="FWX48" s="146"/>
      <c r="FWY48" s="147"/>
      <c r="FWZ48" s="148"/>
      <c r="FXA48" s="140"/>
      <c r="FXB48" s="141"/>
      <c r="FXC48" s="142"/>
      <c r="FXD48" s="143"/>
      <c r="FXE48" s="144"/>
      <c r="FXF48" s="145"/>
      <c r="FXG48" s="146"/>
      <c r="FXH48" s="147"/>
      <c r="FXI48" s="148"/>
      <c r="FXJ48" s="140"/>
      <c r="FXK48" s="141"/>
      <c r="FXL48" s="142"/>
      <c r="FXM48" s="143"/>
      <c r="FXN48" s="144"/>
      <c r="FXO48" s="145"/>
      <c r="FXP48" s="146"/>
      <c r="FXQ48" s="147"/>
      <c r="FXR48" s="148"/>
      <c r="FXS48" s="140"/>
      <c r="FXT48" s="141"/>
      <c r="FXU48" s="142"/>
      <c r="FXV48" s="143"/>
      <c r="FXW48" s="144"/>
      <c r="FXX48" s="145"/>
      <c r="FXY48" s="146"/>
      <c r="FXZ48" s="147"/>
      <c r="FYA48" s="148"/>
      <c r="FYB48" s="140"/>
      <c r="FYC48" s="141"/>
      <c r="FYD48" s="142"/>
      <c r="FYE48" s="143"/>
      <c r="FYF48" s="144"/>
      <c r="FYG48" s="145"/>
      <c r="FYH48" s="146"/>
      <c r="FYI48" s="147"/>
      <c r="FYJ48" s="148"/>
      <c r="FYK48" s="140"/>
      <c r="FYL48" s="141"/>
      <c r="FYM48" s="142"/>
      <c r="FYN48" s="143"/>
      <c r="FYO48" s="144"/>
      <c r="FYP48" s="145"/>
      <c r="FYQ48" s="146"/>
      <c r="FYR48" s="147"/>
      <c r="FYS48" s="148"/>
      <c r="FYT48" s="140"/>
      <c r="FYU48" s="141"/>
      <c r="FYV48" s="142"/>
      <c r="FYW48" s="143"/>
      <c r="FYX48" s="144"/>
      <c r="FYY48" s="145"/>
      <c r="FYZ48" s="146"/>
      <c r="FZA48" s="147"/>
      <c r="FZB48" s="148"/>
      <c r="FZC48" s="140"/>
      <c r="FZD48" s="141"/>
      <c r="FZE48" s="142"/>
      <c r="FZF48" s="143"/>
      <c r="FZG48" s="144"/>
      <c r="FZH48" s="145"/>
      <c r="FZI48" s="146"/>
      <c r="FZJ48" s="147"/>
      <c r="FZK48" s="148"/>
      <c r="FZL48" s="140"/>
      <c r="FZM48" s="141"/>
      <c r="FZN48" s="142"/>
      <c r="FZO48" s="143"/>
      <c r="FZP48" s="144"/>
      <c r="FZQ48" s="145"/>
      <c r="FZR48" s="146"/>
      <c r="FZS48" s="147"/>
      <c r="FZT48" s="148"/>
      <c r="FZU48" s="140"/>
      <c r="FZV48" s="141"/>
      <c r="FZW48" s="142"/>
      <c r="FZX48" s="143"/>
      <c r="FZY48" s="144"/>
      <c r="FZZ48" s="145"/>
      <c r="GAA48" s="146"/>
      <c r="GAB48" s="147"/>
      <c r="GAC48" s="148"/>
      <c r="GAD48" s="140"/>
      <c r="GAE48" s="141"/>
      <c r="GAF48" s="142"/>
      <c r="GAG48" s="143"/>
      <c r="GAH48" s="144"/>
      <c r="GAI48" s="145"/>
      <c r="GAJ48" s="146"/>
      <c r="GAK48" s="147"/>
      <c r="GAL48" s="148"/>
      <c r="GAM48" s="140"/>
      <c r="GAN48" s="141"/>
      <c r="GAO48" s="142"/>
      <c r="GAP48" s="143"/>
      <c r="GAQ48" s="144"/>
      <c r="GAR48" s="145"/>
      <c r="GAS48" s="146"/>
      <c r="GAT48" s="147"/>
      <c r="GAU48" s="148"/>
      <c r="GAV48" s="140"/>
      <c r="GAW48" s="141"/>
      <c r="GAX48" s="142"/>
      <c r="GAY48" s="143"/>
      <c r="GAZ48" s="144"/>
      <c r="GBA48" s="145"/>
      <c r="GBB48" s="146"/>
      <c r="GBC48" s="147"/>
      <c r="GBD48" s="148"/>
      <c r="GBE48" s="140"/>
      <c r="GBF48" s="141"/>
      <c r="GBG48" s="142"/>
      <c r="GBH48" s="143"/>
      <c r="GBI48" s="144"/>
      <c r="GBJ48" s="145"/>
      <c r="GBK48" s="146"/>
      <c r="GBL48" s="147"/>
      <c r="GBM48" s="148"/>
      <c r="GBN48" s="140"/>
      <c r="GBO48" s="141"/>
      <c r="GBP48" s="142"/>
      <c r="GBQ48" s="143"/>
      <c r="GBR48" s="144"/>
      <c r="GBS48" s="145"/>
      <c r="GBT48" s="146"/>
      <c r="GBU48" s="147"/>
      <c r="GBV48" s="148"/>
      <c r="GBW48" s="140"/>
      <c r="GBX48" s="141"/>
      <c r="GBY48" s="142"/>
      <c r="GBZ48" s="143"/>
      <c r="GCA48" s="144"/>
      <c r="GCB48" s="145"/>
      <c r="GCC48" s="146"/>
      <c r="GCD48" s="147"/>
      <c r="GCE48" s="148"/>
      <c r="GCF48" s="140"/>
      <c r="GCG48" s="141"/>
      <c r="GCH48" s="142"/>
      <c r="GCI48" s="143"/>
      <c r="GCJ48" s="144"/>
      <c r="GCK48" s="145"/>
      <c r="GCL48" s="146"/>
      <c r="GCM48" s="147"/>
      <c r="GCN48" s="148"/>
      <c r="GCO48" s="140"/>
      <c r="GCP48" s="141"/>
      <c r="GCQ48" s="142"/>
      <c r="GCR48" s="143"/>
      <c r="GCS48" s="144"/>
      <c r="GCT48" s="145"/>
      <c r="GCU48" s="146"/>
      <c r="GCV48" s="147"/>
      <c r="GCW48" s="148"/>
      <c r="GCX48" s="140"/>
      <c r="GCY48" s="141"/>
      <c r="GCZ48" s="142"/>
      <c r="GDA48" s="143"/>
      <c r="GDB48" s="144"/>
      <c r="GDC48" s="145"/>
      <c r="GDD48" s="146"/>
      <c r="GDE48" s="147"/>
      <c r="GDF48" s="148"/>
      <c r="GDG48" s="140"/>
      <c r="GDH48" s="141"/>
      <c r="GDI48" s="142"/>
      <c r="GDJ48" s="143"/>
      <c r="GDK48" s="144"/>
      <c r="GDL48" s="145"/>
      <c r="GDM48" s="146"/>
      <c r="GDN48" s="147"/>
      <c r="GDO48" s="148"/>
      <c r="GDP48" s="140"/>
      <c r="GDQ48" s="141"/>
      <c r="GDR48" s="142"/>
      <c r="GDS48" s="143"/>
      <c r="GDT48" s="144"/>
      <c r="GDU48" s="145"/>
      <c r="GDV48" s="146"/>
      <c r="GDW48" s="147"/>
      <c r="GDX48" s="148"/>
      <c r="GDY48" s="140"/>
      <c r="GDZ48" s="141"/>
      <c r="GEA48" s="142"/>
      <c r="GEB48" s="143"/>
      <c r="GEC48" s="144"/>
      <c r="GED48" s="145"/>
      <c r="GEE48" s="146"/>
      <c r="GEF48" s="147"/>
      <c r="GEG48" s="148"/>
      <c r="GEH48" s="140"/>
      <c r="GEI48" s="141"/>
      <c r="GEJ48" s="142"/>
      <c r="GEK48" s="143"/>
      <c r="GEL48" s="144"/>
      <c r="GEM48" s="145"/>
      <c r="GEN48" s="146"/>
      <c r="GEO48" s="147"/>
      <c r="GEP48" s="148"/>
      <c r="GEQ48" s="140"/>
      <c r="GER48" s="141"/>
      <c r="GES48" s="142"/>
      <c r="GET48" s="143"/>
      <c r="GEU48" s="144"/>
      <c r="GEV48" s="145"/>
      <c r="GEW48" s="146"/>
      <c r="GEX48" s="147"/>
      <c r="GEY48" s="148"/>
      <c r="GEZ48" s="140"/>
      <c r="GFA48" s="141"/>
      <c r="GFB48" s="142"/>
      <c r="GFC48" s="143"/>
      <c r="GFD48" s="144"/>
      <c r="GFE48" s="145"/>
      <c r="GFF48" s="146"/>
      <c r="GFG48" s="147"/>
      <c r="GFH48" s="148"/>
      <c r="GFI48" s="140"/>
      <c r="GFJ48" s="141"/>
      <c r="GFK48" s="142"/>
      <c r="GFL48" s="143"/>
      <c r="GFM48" s="144"/>
      <c r="GFN48" s="145"/>
      <c r="GFO48" s="146"/>
      <c r="GFP48" s="147"/>
      <c r="GFQ48" s="148"/>
      <c r="GFR48" s="140"/>
      <c r="GFS48" s="141"/>
      <c r="GFT48" s="142"/>
      <c r="GFU48" s="143"/>
      <c r="GFV48" s="144"/>
      <c r="GFW48" s="145"/>
      <c r="GFX48" s="146"/>
      <c r="GFY48" s="147"/>
      <c r="GFZ48" s="148"/>
      <c r="GGA48" s="140"/>
      <c r="GGB48" s="141"/>
      <c r="GGC48" s="142"/>
      <c r="GGD48" s="143"/>
      <c r="GGE48" s="144"/>
      <c r="GGF48" s="145"/>
      <c r="GGG48" s="146"/>
      <c r="GGH48" s="147"/>
      <c r="GGI48" s="148"/>
      <c r="GGJ48" s="140"/>
      <c r="GGK48" s="141"/>
      <c r="GGL48" s="142"/>
      <c r="GGM48" s="143"/>
      <c r="GGN48" s="144"/>
      <c r="GGO48" s="145"/>
      <c r="GGP48" s="146"/>
      <c r="GGQ48" s="147"/>
      <c r="GGR48" s="148"/>
      <c r="GGS48" s="140"/>
      <c r="GGT48" s="141"/>
      <c r="GGU48" s="142"/>
      <c r="GGV48" s="143"/>
      <c r="GGW48" s="144"/>
      <c r="GGX48" s="145"/>
      <c r="GGY48" s="146"/>
      <c r="GGZ48" s="147"/>
      <c r="GHA48" s="148"/>
      <c r="GHB48" s="140"/>
      <c r="GHC48" s="141"/>
      <c r="GHD48" s="142"/>
      <c r="GHE48" s="143"/>
      <c r="GHF48" s="144"/>
      <c r="GHG48" s="145"/>
      <c r="GHH48" s="146"/>
      <c r="GHI48" s="147"/>
      <c r="GHJ48" s="148"/>
      <c r="GHK48" s="140"/>
      <c r="GHL48" s="141"/>
      <c r="GHM48" s="142"/>
      <c r="GHN48" s="143"/>
      <c r="GHO48" s="144"/>
      <c r="GHP48" s="145"/>
      <c r="GHQ48" s="146"/>
      <c r="GHR48" s="147"/>
      <c r="GHS48" s="148"/>
      <c r="GHT48" s="140"/>
      <c r="GHU48" s="141"/>
      <c r="GHV48" s="142"/>
      <c r="GHW48" s="143"/>
      <c r="GHX48" s="144"/>
      <c r="GHY48" s="145"/>
      <c r="GHZ48" s="146"/>
      <c r="GIA48" s="147"/>
      <c r="GIB48" s="148"/>
      <c r="GIC48" s="140"/>
      <c r="GID48" s="141"/>
      <c r="GIE48" s="142"/>
      <c r="GIF48" s="143"/>
      <c r="GIG48" s="144"/>
      <c r="GIH48" s="145"/>
      <c r="GII48" s="146"/>
      <c r="GIJ48" s="147"/>
      <c r="GIK48" s="148"/>
      <c r="GIL48" s="140"/>
      <c r="GIM48" s="141"/>
      <c r="GIN48" s="142"/>
      <c r="GIO48" s="143"/>
      <c r="GIP48" s="144"/>
      <c r="GIQ48" s="145"/>
      <c r="GIR48" s="146"/>
      <c r="GIS48" s="147"/>
      <c r="GIT48" s="148"/>
      <c r="GIU48" s="140"/>
      <c r="GIV48" s="141"/>
      <c r="GIW48" s="142"/>
      <c r="GIX48" s="143"/>
      <c r="GIY48" s="144"/>
      <c r="GIZ48" s="145"/>
      <c r="GJA48" s="146"/>
      <c r="GJB48" s="147"/>
      <c r="GJC48" s="148"/>
      <c r="GJD48" s="140"/>
      <c r="GJE48" s="141"/>
      <c r="GJF48" s="142"/>
      <c r="GJG48" s="143"/>
      <c r="GJH48" s="144"/>
      <c r="GJI48" s="145"/>
      <c r="GJJ48" s="146"/>
      <c r="GJK48" s="147"/>
      <c r="GJL48" s="148"/>
      <c r="GJM48" s="140"/>
      <c r="GJN48" s="141"/>
      <c r="GJO48" s="142"/>
      <c r="GJP48" s="143"/>
      <c r="GJQ48" s="144"/>
      <c r="GJR48" s="145"/>
      <c r="GJS48" s="146"/>
      <c r="GJT48" s="147"/>
      <c r="GJU48" s="148"/>
      <c r="GJV48" s="140"/>
      <c r="GJW48" s="141"/>
      <c r="GJX48" s="142"/>
      <c r="GJY48" s="143"/>
      <c r="GJZ48" s="144"/>
      <c r="GKA48" s="145"/>
      <c r="GKB48" s="146"/>
      <c r="GKC48" s="147"/>
      <c r="GKD48" s="148"/>
      <c r="GKE48" s="140"/>
      <c r="GKF48" s="141"/>
      <c r="GKG48" s="142"/>
      <c r="GKH48" s="143"/>
      <c r="GKI48" s="144"/>
      <c r="GKJ48" s="145"/>
      <c r="GKK48" s="146"/>
      <c r="GKL48" s="147"/>
      <c r="GKM48" s="148"/>
      <c r="GKN48" s="140"/>
      <c r="GKO48" s="141"/>
      <c r="GKP48" s="142"/>
      <c r="GKQ48" s="143"/>
      <c r="GKR48" s="144"/>
      <c r="GKS48" s="145"/>
      <c r="GKT48" s="146"/>
      <c r="GKU48" s="147"/>
      <c r="GKV48" s="148"/>
      <c r="GKW48" s="140"/>
      <c r="GKX48" s="141"/>
      <c r="GKY48" s="142"/>
      <c r="GKZ48" s="143"/>
      <c r="GLA48" s="144"/>
      <c r="GLB48" s="145"/>
      <c r="GLC48" s="146"/>
      <c r="GLD48" s="147"/>
      <c r="GLE48" s="148"/>
      <c r="GLF48" s="140"/>
      <c r="GLG48" s="141"/>
      <c r="GLH48" s="142"/>
      <c r="GLI48" s="143"/>
      <c r="GLJ48" s="144"/>
      <c r="GLK48" s="145"/>
      <c r="GLL48" s="146"/>
      <c r="GLM48" s="147"/>
      <c r="GLN48" s="148"/>
      <c r="GLO48" s="140"/>
      <c r="GLP48" s="141"/>
      <c r="GLQ48" s="142"/>
      <c r="GLR48" s="143"/>
      <c r="GLS48" s="144"/>
      <c r="GLT48" s="145"/>
      <c r="GLU48" s="146"/>
      <c r="GLV48" s="147"/>
      <c r="GLW48" s="148"/>
      <c r="GLX48" s="140"/>
      <c r="GLY48" s="141"/>
      <c r="GLZ48" s="142"/>
      <c r="GMA48" s="143"/>
      <c r="GMB48" s="144"/>
      <c r="GMC48" s="145"/>
      <c r="GMD48" s="146"/>
      <c r="GME48" s="147"/>
      <c r="GMF48" s="148"/>
      <c r="GMG48" s="140"/>
      <c r="GMH48" s="141"/>
      <c r="GMI48" s="142"/>
      <c r="GMJ48" s="143"/>
      <c r="GMK48" s="144"/>
      <c r="GML48" s="145"/>
      <c r="GMM48" s="146"/>
      <c r="GMN48" s="147"/>
      <c r="GMO48" s="148"/>
      <c r="GMP48" s="140"/>
      <c r="GMQ48" s="141"/>
      <c r="GMR48" s="142"/>
      <c r="GMS48" s="143"/>
      <c r="GMT48" s="144"/>
      <c r="GMU48" s="145"/>
      <c r="GMV48" s="146"/>
      <c r="GMW48" s="147"/>
      <c r="GMX48" s="148"/>
      <c r="GMY48" s="140"/>
      <c r="GMZ48" s="141"/>
      <c r="GNA48" s="142"/>
      <c r="GNB48" s="143"/>
      <c r="GNC48" s="144"/>
      <c r="GND48" s="145"/>
      <c r="GNE48" s="146"/>
      <c r="GNF48" s="147"/>
      <c r="GNG48" s="148"/>
      <c r="GNH48" s="140"/>
      <c r="GNI48" s="141"/>
      <c r="GNJ48" s="142"/>
      <c r="GNK48" s="143"/>
      <c r="GNL48" s="144"/>
      <c r="GNM48" s="145"/>
      <c r="GNN48" s="146"/>
      <c r="GNO48" s="147"/>
      <c r="GNP48" s="148"/>
      <c r="GNQ48" s="140"/>
      <c r="GNR48" s="141"/>
      <c r="GNS48" s="142"/>
      <c r="GNT48" s="143"/>
      <c r="GNU48" s="144"/>
      <c r="GNV48" s="145"/>
      <c r="GNW48" s="146"/>
      <c r="GNX48" s="147"/>
      <c r="GNY48" s="148"/>
      <c r="GNZ48" s="140"/>
      <c r="GOA48" s="141"/>
      <c r="GOB48" s="142"/>
      <c r="GOC48" s="143"/>
      <c r="GOD48" s="144"/>
      <c r="GOE48" s="145"/>
      <c r="GOF48" s="146"/>
      <c r="GOG48" s="147"/>
      <c r="GOH48" s="148"/>
      <c r="GOI48" s="140"/>
      <c r="GOJ48" s="141"/>
      <c r="GOK48" s="142"/>
      <c r="GOL48" s="143"/>
      <c r="GOM48" s="144"/>
      <c r="GON48" s="145"/>
      <c r="GOO48" s="146"/>
      <c r="GOP48" s="147"/>
      <c r="GOQ48" s="148"/>
      <c r="GOR48" s="140"/>
      <c r="GOS48" s="141"/>
      <c r="GOT48" s="142"/>
      <c r="GOU48" s="143"/>
      <c r="GOV48" s="144"/>
      <c r="GOW48" s="145"/>
      <c r="GOX48" s="146"/>
      <c r="GOY48" s="147"/>
      <c r="GOZ48" s="148"/>
      <c r="GPA48" s="140"/>
      <c r="GPB48" s="141"/>
      <c r="GPC48" s="142"/>
      <c r="GPD48" s="143"/>
      <c r="GPE48" s="144"/>
      <c r="GPF48" s="145"/>
      <c r="GPG48" s="146"/>
      <c r="GPH48" s="147"/>
      <c r="GPI48" s="148"/>
      <c r="GPJ48" s="140"/>
      <c r="GPK48" s="141"/>
      <c r="GPL48" s="142"/>
      <c r="GPM48" s="143"/>
      <c r="GPN48" s="144"/>
      <c r="GPO48" s="145"/>
      <c r="GPP48" s="146"/>
      <c r="GPQ48" s="147"/>
      <c r="GPR48" s="148"/>
      <c r="GPS48" s="140"/>
      <c r="GPT48" s="141"/>
      <c r="GPU48" s="142"/>
      <c r="GPV48" s="143"/>
      <c r="GPW48" s="144"/>
      <c r="GPX48" s="145"/>
      <c r="GPY48" s="146"/>
      <c r="GPZ48" s="147"/>
      <c r="GQA48" s="148"/>
      <c r="GQB48" s="140"/>
      <c r="GQC48" s="141"/>
      <c r="GQD48" s="142"/>
      <c r="GQE48" s="143"/>
      <c r="GQF48" s="144"/>
      <c r="GQG48" s="145"/>
      <c r="GQH48" s="146"/>
      <c r="GQI48" s="147"/>
      <c r="GQJ48" s="148"/>
      <c r="GQK48" s="140"/>
      <c r="GQL48" s="141"/>
      <c r="GQM48" s="142"/>
      <c r="GQN48" s="143"/>
      <c r="GQO48" s="144"/>
      <c r="GQP48" s="145"/>
      <c r="GQQ48" s="146"/>
      <c r="GQR48" s="147"/>
      <c r="GQS48" s="148"/>
      <c r="GQT48" s="140"/>
      <c r="GQU48" s="141"/>
      <c r="GQV48" s="142"/>
      <c r="GQW48" s="143"/>
      <c r="GQX48" s="144"/>
      <c r="GQY48" s="145"/>
      <c r="GQZ48" s="146"/>
      <c r="GRA48" s="147"/>
      <c r="GRB48" s="148"/>
      <c r="GRC48" s="140"/>
      <c r="GRD48" s="141"/>
      <c r="GRE48" s="142"/>
      <c r="GRF48" s="143"/>
      <c r="GRG48" s="144"/>
      <c r="GRH48" s="145"/>
      <c r="GRI48" s="146"/>
      <c r="GRJ48" s="147"/>
      <c r="GRK48" s="148"/>
      <c r="GRL48" s="140"/>
      <c r="GRM48" s="141"/>
      <c r="GRN48" s="142"/>
      <c r="GRO48" s="143"/>
      <c r="GRP48" s="144"/>
      <c r="GRQ48" s="145"/>
      <c r="GRR48" s="146"/>
      <c r="GRS48" s="147"/>
      <c r="GRT48" s="148"/>
      <c r="GRU48" s="140"/>
      <c r="GRV48" s="141"/>
      <c r="GRW48" s="142"/>
      <c r="GRX48" s="143"/>
      <c r="GRY48" s="144"/>
      <c r="GRZ48" s="145"/>
      <c r="GSA48" s="146"/>
      <c r="GSB48" s="147"/>
      <c r="GSC48" s="148"/>
      <c r="GSD48" s="140"/>
      <c r="GSE48" s="141"/>
      <c r="GSF48" s="142"/>
      <c r="GSG48" s="143"/>
      <c r="GSH48" s="144"/>
      <c r="GSI48" s="145"/>
      <c r="GSJ48" s="146"/>
      <c r="GSK48" s="147"/>
      <c r="GSL48" s="148"/>
      <c r="GSM48" s="140"/>
      <c r="GSN48" s="141"/>
      <c r="GSO48" s="142"/>
      <c r="GSP48" s="143"/>
      <c r="GSQ48" s="144"/>
      <c r="GSR48" s="145"/>
      <c r="GSS48" s="146"/>
      <c r="GST48" s="147"/>
      <c r="GSU48" s="148"/>
      <c r="GSV48" s="140"/>
      <c r="GSW48" s="141"/>
      <c r="GSX48" s="142"/>
      <c r="GSY48" s="143"/>
      <c r="GSZ48" s="144"/>
      <c r="GTA48" s="145"/>
      <c r="GTB48" s="146"/>
      <c r="GTC48" s="147"/>
      <c r="GTD48" s="148"/>
      <c r="GTE48" s="140"/>
      <c r="GTF48" s="141"/>
      <c r="GTG48" s="142"/>
      <c r="GTH48" s="143"/>
      <c r="GTI48" s="144"/>
      <c r="GTJ48" s="145"/>
      <c r="GTK48" s="146"/>
      <c r="GTL48" s="147"/>
      <c r="GTM48" s="148"/>
      <c r="GTN48" s="140"/>
      <c r="GTO48" s="141"/>
      <c r="GTP48" s="142"/>
      <c r="GTQ48" s="143"/>
      <c r="GTR48" s="144"/>
      <c r="GTS48" s="145"/>
      <c r="GTT48" s="146"/>
      <c r="GTU48" s="147"/>
      <c r="GTV48" s="148"/>
      <c r="GTW48" s="140"/>
      <c r="GTX48" s="141"/>
      <c r="GTY48" s="142"/>
      <c r="GTZ48" s="143"/>
      <c r="GUA48" s="144"/>
      <c r="GUB48" s="145"/>
      <c r="GUC48" s="146"/>
      <c r="GUD48" s="147"/>
      <c r="GUE48" s="148"/>
      <c r="GUF48" s="140"/>
      <c r="GUG48" s="141"/>
      <c r="GUH48" s="142"/>
      <c r="GUI48" s="143"/>
      <c r="GUJ48" s="144"/>
      <c r="GUK48" s="145"/>
      <c r="GUL48" s="146"/>
      <c r="GUM48" s="147"/>
      <c r="GUN48" s="148"/>
      <c r="GUO48" s="140"/>
      <c r="GUP48" s="141"/>
      <c r="GUQ48" s="142"/>
      <c r="GUR48" s="143"/>
      <c r="GUS48" s="144"/>
      <c r="GUT48" s="145"/>
      <c r="GUU48" s="146"/>
      <c r="GUV48" s="147"/>
      <c r="GUW48" s="148"/>
      <c r="GUX48" s="140"/>
      <c r="GUY48" s="141"/>
      <c r="GUZ48" s="142"/>
      <c r="GVA48" s="143"/>
      <c r="GVB48" s="144"/>
      <c r="GVC48" s="145"/>
      <c r="GVD48" s="146"/>
      <c r="GVE48" s="147"/>
      <c r="GVF48" s="148"/>
      <c r="GVG48" s="140"/>
      <c r="GVH48" s="141"/>
      <c r="GVI48" s="142"/>
      <c r="GVJ48" s="143"/>
      <c r="GVK48" s="144"/>
      <c r="GVL48" s="145"/>
      <c r="GVM48" s="146"/>
      <c r="GVN48" s="147"/>
      <c r="GVO48" s="148"/>
      <c r="GVP48" s="140"/>
      <c r="GVQ48" s="141"/>
      <c r="GVR48" s="142"/>
      <c r="GVS48" s="143"/>
      <c r="GVT48" s="144"/>
      <c r="GVU48" s="145"/>
      <c r="GVV48" s="146"/>
      <c r="GVW48" s="147"/>
      <c r="GVX48" s="148"/>
      <c r="GVY48" s="140"/>
      <c r="GVZ48" s="141"/>
      <c r="GWA48" s="142"/>
      <c r="GWB48" s="143"/>
      <c r="GWC48" s="144"/>
      <c r="GWD48" s="145"/>
      <c r="GWE48" s="146"/>
      <c r="GWF48" s="147"/>
      <c r="GWG48" s="148"/>
      <c r="GWH48" s="140"/>
      <c r="GWI48" s="141"/>
      <c r="GWJ48" s="142"/>
      <c r="GWK48" s="143"/>
      <c r="GWL48" s="144"/>
      <c r="GWM48" s="145"/>
      <c r="GWN48" s="146"/>
      <c r="GWO48" s="147"/>
      <c r="GWP48" s="148"/>
      <c r="GWQ48" s="140"/>
      <c r="GWR48" s="141"/>
      <c r="GWS48" s="142"/>
      <c r="GWT48" s="143"/>
      <c r="GWU48" s="144"/>
      <c r="GWV48" s="145"/>
      <c r="GWW48" s="146"/>
      <c r="GWX48" s="147"/>
      <c r="GWY48" s="148"/>
      <c r="GWZ48" s="140"/>
      <c r="GXA48" s="141"/>
      <c r="GXB48" s="142"/>
      <c r="GXC48" s="143"/>
      <c r="GXD48" s="144"/>
      <c r="GXE48" s="145"/>
      <c r="GXF48" s="146"/>
      <c r="GXG48" s="147"/>
      <c r="GXH48" s="148"/>
      <c r="GXI48" s="140"/>
      <c r="GXJ48" s="141"/>
      <c r="GXK48" s="142"/>
      <c r="GXL48" s="143"/>
      <c r="GXM48" s="144"/>
      <c r="GXN48" s="145"/>
      <c r="GXO48" s="146"/>
      <c r="GXP48" s="147"/>
      <c r="GXQ48" s="148"/>
      <c r="GXR48" s="140"/>
      <c r="GXS48" s="141"/>
      <c r="GXT48" s="142"/>
      <c r="GXU48" s="143"/>
      <c r="GXV48" s="144"/>
      <c r="GXW48" s="145"/>
      <c r="GXX48" s="146"/>
      <c r="GXY48" s="147"/>
      <c r="GXZ48" s="148"/>
      <c r="GYA48" s="140"/>
      <c r="GYB48" s="141"/>
      <c r="GYC48" s="142"/>
      <c r="GYD48" s="143"/>
      <c r="GYE48" s="144"/>
      <c r="GYF48" s="145"/>
      <c r="GYG48" s="146"/>
      <c r="GYH48" s="147"/>
      <c r="GYI48" s="148"/>
      <c r="GYJ48" s="140"/>
      <c r="GYK48" s="141"/>
      <c r="GYL48" s="142"/>
      <c r="GYM48" s="143"/>
      <c r="GYN48" s="144"/>
      <c r="GYO48" s="145"/>
      <c r="GYP48" s="146"/>
      <c r="GYQ48" s="147"/>
      <c r="GYR48" s="148"/>
      <c r="GYS48" s="140"/>
      <c r="GYT48" s="141"/>
      <c r="GYU48" s="142"/>
      <c r="GYV48" s="143"/>
      <c r="GYW48" s="144"/>
      <c r="GYX48" s="145"/>
      <c r="GYY48" s="146"/>
      <c r="GYZ48" s="147"/>
      <c r="GZA48" s="148"/>
      <c r="GZB48" s="140"/>
      <c r="GZC48" s="141"/>
      <c r="GZD48" s="142"/>
      <c r="GZE48" s="143"/>
      <c r="GZF48" s="144"/>
      <c r="GZG48" s="145"/>
      <c r="GZH48" s="146"/>
      <c r="GZI48" s="147"/>
      <c r="GZJ48" s="148"/>
      <c r="GZK48" s="140"/>
      <c r="GZL48" s="141"/>
      <c r="GZM48" s="142"/>
      <c r="GZN48" s="143"/>
      <c r="GZO48" s="144"/>
      <c r="GZP48" s="145"/>
      <c r="GZQ48" s="146"/>
      <c r="GZR48" s="147"/>
      <c r="GZS48" s="148"/>
      <c r="GZT48" s="140"/>
      <c r="GZU48" s="141"/>
      <c r="GZV48" s="142"/>
      <c r="GZW48" s="143"/>
      <c r="GZX48" s="144"/>
      <c r="GZY48" s="145"/>
      <c r="GZZ48" s="146"/>
      <c r="HAA48" s="147"/>
      <c r="HAB48" s="148"/>
      <c r="HAC48" s="140"/>
      <c r="HAD48" s="141"/>
      <c r="HAE48" s="142"/>
      <c r="HAF48" s="143"/>
      <c r="HAG48" s="144"/>
      <c r="HAH48" s="145"/>
      <c r="HAI48" s="146"/>
      <c r="HAJ48" s="147"/>
      <c r="HAK48" s="148"/>
      <c r="HAL48" s="140"/>
      <c r="HAM48" s="141"/>
      <c r="HAN48" s="142"/>
      <c r="HAO48" s="143"/>
      <c r="HAP48" s="144"/>
      <c r="HAQ48" s="145"/>
      <c r="HAR48" s="146"/>
      <c r="HAS48" s="147"/>
      <c r="HAT48" s="148"/>
      <c r="HAU48" s="140"/>
      <c r="HAV48" s="141"/>
      <c r="HAW48" s="142"/>
      <c r="HAX48" s="143"/>
      <c r="HAY48" s="144"/>
      <c r="HAZ48" s="145"/>
      <c r="HBA48" s="146"/>
      <c r="HBB48" s="147"/>
      <c r="HBC48" s="148"/>
      <c r="HBD48" s="140"/>
      <c r="HBE48" s="141"/>
      <c r="HBF48" s="142"/>
      <c r="HBG48" s="143"/>
      <c r="HBH48" s="144"/>
      <c r="HBI48" s="145"/>
      <c r="HBJ48" s="146"/>
      <c r="HBK48" s="147"/>
      <c r="HBL48" s="148"/>
      <c r="HBM48" s="140"/>
      <c r="HBN48" s="141"/>
      <c r="HBO48" s="142"/>
      <c r="HBP48" s="143"/>
      <c r="HBQ48" s="144"/>
      <c r="HBR48" s="145"/>
      <c r="HBS48" s="146"/>
      <c r="HBT48" s="147"/>
      <c r="HBU48" s="148"/>
      <c r="HBV48" s="140"/>
      <c r="HBW48" s="141"/>
      <c r="HBX48" s="142"/>
      <c r="HBY48" s="143"/>
      <c r="HBZ48" s="144"/>
      <c r="HCA48" s="145"/>
      <c r="HCB48" s="146"/>
      <c r="HCC48" s="147"/>
      <c r="HCD48" s="148"/>
      <c r="HCE48" s="140"/>
      <c r="HCF48" s="141"/>
      <c r="HCG48" s="142"/>
      <c r="HCH48" s="143"/>
      <c r="HCI48" s="144"/>
      <c r="HCJ48" s="145"/>
      <c r="HCK48" s="146"/>
      <c r="HCL48" s="147"/>
      <c r="HCM48" s="148"/>
      <c r="HCN48" s="140"/>
      <c r="HCO48" s="141"/>
      <c r="HCP48" s="142"/>
      <c r="HCQ48" s="143"/>
      <c r="HCR48" s="144"/>
      <c r="HCS48" s="145"/>
      <c r="HCT48" s="146"/>
      <c r="HCU48" s="147"/>
      <c r="HCV48" s="148"/>
      <c r="HCW48" s="140"/>
      <c r="HCX48" s="141"/>
      <c r="HCY48" s="142"/>
      <c r="HCZ48" s="143"/>
      <c r="HDA48" s="144"/>
      <c r="HDB48" s="145"/>
      <c r="HDC48" s="146"/>
      <c r="HDD48" s="147"/>
      <c r="HDE48" s="148"/>
      <c r="HDF48" s="140"/>
      <c r="HDG48" s="141"/>
      <c r="HDH48" s="142"/>
      <c r="HDI48" s="143"/>
      <c r="HDJ48" s="144"/>
      <c r="HDK48" s="145"/>
      <c r="HDL48" s="146"/>
      <c r="HDM48" s="147"/>
      <c r="HDN48" s="148"/>
      <c r="HDO48" s="140"/>
      <c r="HDP48" s="141"/>
      <c r="HDQ48" s="142"/>
      <c r="HDR48" s="143"/>
      <c r="HDS48" s="144"/>
      <c r="HDT48" s="145"/>
      <c r="HDU48" s="146"/>
      <c r="HDV48" s="147"/>
      <c r="HDW48" s="148"/>
      <c r="HDX48" s="140"/>
      <c r="HDY48" s="141"/>
      <c r="HDZ48" s="142"/>
      <c r="HEA48" s="143"/>
      <c r="HEB48" s="144"/>
      <c r="HEC48" s="145"/>
      <c r="HED48" s="146"/>
      <c r="HEE48" s="147"/>
      <c r="HEF48" s="148"/>
      <c r="HEG48" s="140"/>
      <c r="HEH48" s="141"/>
      <c r="HEI48" s="142"/>
      <c r="HEJ48" s="143"/>
      <c r="HEK48" s="144"/>
      <c r="HEL48" s="145"/>
      <c r="HEM48" s="146"/>
      <c r="HEN48" s="147"/>
      <c r="HEO48" s="148"/>
      <c r="HEP48" s="140"/>
      <c r="HEQ48" s="141"/>
      <c r="HER48" s="142"/>
      <c r="HES48" s="143"/>
      <c r="HET48" s="144"/>
      <c r="HEU48" s="145"/>
      <c r="HEV48" s="146"/>
      <c r="HEW48" s="147"/>
      <c r="HEX48" s="148"/>
      <c r="HEY48" s="140"/>
      <c r="HEZ48" s="141"/>
      <c r="HFA48" s="142"/>
      <c r="HFB48" s="143"/>
      <c r="HFC48" s="144"/>
      <c r="HFD48" s="145"/>
      <c r="HFE48" s="146"/>
      <c r="HFF48" s="147"/>
      <c r="HFG48" s="148"/>
      <c r="HFH48" s="140"/>
      <c r="HFI48" s="141"/>
      <c r="HFJ48" s="142"/>
      <c r="HFK48" s="143"/>
      <c r="HFL48" s="144"/>
      <c r="HFM48" s="145"/>
      <c r="HFN48" s="146"/>
      <c r="HFO48" s="147"/>
      <c r="HFP48" s="148"/>
      <c r="HFQ48" s="140"/>
      <c r="HFR48" s="141"/>
      <c r="HFS48" s="142"/>
      <c r="HFT48" s="143"/>
      <c r="HFU48" s="144"/>
      <c r="HFV48" s="145"/>
      <c r="HFW48" s="146"/>
      <c r="HFX48" s="147"/>
      <c r="HFY48" s="148"/>
      <c r="HFZ48" s="140"/>
      <c r="HGA48" s="141"/>
      <c r="HGB48" s="142"/>
      <c r="HGC48" s="143"/>
      <c r="HGD48" s="144"/>
      <c r="HGE48" s="145"/>
      <c r="HGF48" s="146"/>
      <c r="HGG48" s="147"/>
      <c r="HGH48" s="148"/>
      <c r="HGI48" s="140"/>
      <c r="HGJ48" s="141"/>
      <c r="HGK48" s="142"/>
      <c r="HGL48" s="143"/>
      <c r="HGM48" s="144"/>
      <c r="HGN48" s="145"/>
      <c r="HGO48" s="146"/>
      <c r="HGP48" s="147"/>
      <c r="HGQ48" s="148"/>
      <c r="HGR48" s="140"/>
      <c r="HGS48" s="141"/>
      <c r="HGT48" s="142"/>
      <c r="HGU48" s="143"/>
      <c r="HGV48" s="144"/>
      <c r="HGW48" s="145"/>
      <c r="HGX48" s="146"/>
      <c r="HGY48" s="147"/>
      <c r="HGZ48" s="148"/>
      <c r="HHA48" s="140"/>
      <c r="HHB48" s="141"/>
      <c r="HHC48" s="142"/>
      <c r="HHD48" s="143"/>
      <c r="HHE48" s="144"/>
      <c r="HHF48" s="145"/>
      <c r="HHG48" s="146"/>
      <c r="HHH48" s="147"/>
      <c r="HHI48" s="148"/>
      <c r="HHJ48" s="140"/>
      <c r="HHK48" s="141"/>
      <c r="HHL48" s="142"/>
      <c r="HHM48" s="143"/>
      <c r="HHN48" s="144"/>
      <c r="HHO48" s="145"/>
      <c r="HHP48" s="146"/>
      <c r="HHQ48" s="147"/>
      <c r="HHR48" s="148"/>
      <c r="HHS48" s="140"/>
      <c r="HHT48" s="141"/>
      <c r="HHU48" s="142"/>
      <c r="HHV48" s="143"/>
      <c r="HHW48" s="144"/>
      <c r="HHX48" s="145"/>
      <c r="HHY48" s="146"/>
      <c r="HHZ48" s="147"/>
      <c r="HIA48" s="148"/>
      <c r="HIB48" s="140"/>
      <c r="HIC48" s="141"/>
      <c r="HID48" s="142"/>
      <c r="HIE48" s="143"/>
      <c r="HIF48" s="144"/>
      <c r="HIG48" s="145"/>
      <c r="HIH48" s="146"/>
      <c r="HII48" s="147"/>
      <c r="HIJ48" s="148"/>
      <c r="HIK48" s="140"/>
      <c r="HIL48" s="141"/>
      <c r="HIM48" s="142"/>
      <c r="HIN48" s="143"/>
      <c r="HIO48" s="144"/>
      <c r="HIP48" s="145"/>
      <c r="HIQ48" s="146"/>
      <c r="HIR48" s="147"/>
      <c r="HIS48" s="148"/>
      <c r="HIT48" s="140"/>
      <c r="HIU48" s="141"/>
      <c r="HIV48" s="142"/>
      <c r="HIW48" s="143"/>
      <c r="HIX48" s="144"/>
      <c r="HIY48" s="145"/>
      <c r="HIZ48" s="146"/>
      <c r="HJA48" s="147"/>
      <c r="HJB48" s="148"/>
      <c r="HJC48" s="140"/>
      <c r="HJD48" s="141"/>
      <c r="HJE48" s="142"/>
      <c r="HJF48" s="143"/>
      <c r="HJG48" s="144"/>
      <c r="HJH48" s="145"/>
      <c r="HJI48" s="146"/>
      <c r="HJJ48" s="147"/>
      <c r="HJK48" s="148"/>
      <c r="HJL48" s="140"/>
      <c r="HJM48" s="141"/>
      <c r="HJN48" s="142"/>
      <c r="HJO48" s="143"/>
      <c r="HJP48" s="144"/>
      <c r="HJQ48" s="145"/>
      <c r="HJR48" s="146"/>
      <c r="HJS48" s="147"/>
      <c r="HJT48" s="148"/>
      <c r="HJU48" s="140"/>
      <c r="HJV48" s="141"/>
      <c r="HJW48" s="142"/>
      <c r="HJX48" s="143"/>
      <c r="HJY48" s="144"/>
      <c r="HJZ48" s="145"/>
      <c r="HKA48" s="146"/>
      <c r="HKB48" s="147"/>
      <c r="HKC48" s="148"/>
      <c r="HKD48" s="140"/>
      <c r="HKE48" s="141"/>
      <c r="HKF48" s="142"/>
      <c r="HKG48" s="143"/>
      <c r="HKH48" s="144"/>
      <c r="HKI48" s="145"/>
      <c r="HKJ48" s="146"/>
      <c r="HKK48" s="147"/>
      <c r="HKL48" s="148"/>
      <c r="HKM48" s="140"/>
      <c r="HKN48" s="141"/>
      <c r="HKO48" s="142"/>
      <c r="HKP48" s="143"/>
      <c r="HKQ48" s="144"/>
      <c r="HKR48" s="145"/>
      <c r="HKS48" s="146"/>
      <c r="HKT48" s="147"/>
      <c r="HKU48" s="148"/>
      <c r="HKV48" s="140"/>
      <c r="HKW48" s="141"/>
      <c r="HKX48" s="142"/>
      <c r="HKY48" s="143"/>
      <c r="HKZ48" s="144"/>
      <c r="HLA48" s="145"/>
      <c r="HLB48" s="146"/>
      <c r="HLC48" s="147"/>
      <c r="HLD48" s="148"/>
      <c r="HLE48" s="140"/>
      <c r="HLF48" s="141"/>
      <c r="HLG48" s="142"/>
      <c r="HLH48" s="143"/>
      <c r="HLI48" s="144"/>
      <c r="HLJ48" s="145"/>
      <c r="HLK48" s="146"/>
      <c r="HLL48" s="147"/>
      <c r="HLM48" s="148"/>
      <c r="HLN48" s="140"/>
      <c r="HLO48" s="141"/>
      <c r="HLP48" s="142"/>
      <c r="HLQ48" s="143"/>
      <c r="HLR48" s="144"/>
      <c r="HLS48" s="145"/>
      <c r="HLT48" s="146"/>
      <c r="HLU48" s="147"/>
      <c r="HLV48" s="148"/>
      <c r="HLW48" s="140"/>
      <c r="HLX48" s="141"/>
      <c r="HLY48" s="142"/>
      <c r="HLZ48" s="143"/>
      <c r="HMA48" s="144"/>
      <c r="HMB48" s="145"/>
      <c r="HMC48" s="146"/>
      <c r="HMD48" s="147"/>
      <c r="HME48" s="148"/>
      <c r="HMF48" s="140"/>
      <c r="HMG48" s="141"/>
      <c r="HMH48" s="142"/>
      <c r="HMI48" s="143"/>
      <c r="HMJ48" s="144"/>
      <c r="HMK48" s="145"/>
      <c r="HML48" s="146"/>
      <c r="HMM48" s="147"/>
      <c r="HMN48" s="148"/>
      <c r="HMO48" s="140"/>
      <c r="HMP48" s="141"/>
      <c r="HMQ48" s="142"/>
      <c r="HMR48" s="143"/>
      <c r="HMS48" s="144"/>
      <c r="HMT48" s="145"/>
      <c r="HMU48" s="146"/>
      <c r="HMV48" s="147"/>
      <c r="HMW48" s="148"/>
      <c r="HMX48" s="140"/>
      <c r="HMY48" s="141"/>
      <c r="HMZ48" s="142"/>
      <c r="HNA48" s="143"/>
      <c r="HNB48" s="144"/>
      <c r="HNC48" s="145"/>
      <c r="HND48" s="146"/>
      <c r="HNE48" s="147"/>
      <c r="HNF48" s="148"/>
      <c r="HNG48" s="140"/>
      <c r="HNH48" s="141"/>
      <c r="HNI48" s="142"/>
      <c r="HNJ48" s="143"/>
      <c r="HNK48" s="144"/>
      <c r="HNL48" s="145"/>
      <c r="HNM48" s="146"/>
      <c r="HNN48" s="147"/>
      <c r="HNO48" s="148"/>
      <c r="HNP48" s="140"/>
      <c r="HNQ48" s="141"/>
      <c r="HNR48" s="142"/>
      <c r="HNS48" s="143"/>
      <c r="HNT48" s="144"/>
      <c r="HNU48" s="145"/>
      <c r="HNV48" s="146"/>
      <c r="HNW48" s="147"/>
      <c r="HNX48" s="148"/>
      <c r="HNY48" s="140"/>
      <c r="HNZ48" s="141"/>
      <c r="HOA48" s="142"/>
      <c r="HOB48" s="143"/>
      <c r="HOC48" s="144"/>
      <c r="HOD48" s="145"/>
      <c r="HOE48" s="146"/>
      <c r="HOF48" s="147"/>
      <c r="HOG48" s="148"/>
      <c r="HOH48" s="140"/>
      <c r="HOI48" s="141"/>
      <c r="HOJ48" s="142"/>
      <c r="HOK48" s="143"/>
      <c r="HOL48" s="144"/>
      <c r="HOM48" s="145"/>
      <c r="HON48" s="146"/>
      <c r="HOO48" s="147"/>
      <c r="HOP48" s="148"/>
      <c r="HOQ48" s="140"/>
      <c r="HOR48" s="141"/>
      <c r="HOS48" s="142"/>
      <c r="HOT48" s="143"/>
      <c r="HOU48" s="144"/>
      <c r="HOV48" s="145"/>
      <c r="HOW48" s="146"/>
      <c r="HOX48" s="147"/>
      <c r="HOY48" s="148"/>
      <c r="HOZ48" s="140"/>
      <c r="HPA48" s="141"/>
      <c r="HPB48" s="142"/>
      <c r="HPC48" s="143"/>
      <c r="HPD48" s="144"/>
      <c r="HPE48" s="145"/>
      <c r="HPF48" s="146"/>
      <c r="HPG48" s="147"/>
      <c r="HPH48" s="148"/>
      <c r="HPI48" s="140"/>
      <c r="HPJ48" s="141"/>
      <c r="HPK48" s="142"/>
      <c r="HPL48" s="143"/>
      <c r="HPM48" s="144"/>
      <c r="HPN48" s="145"/>
      <c r="HPO48" s="146"/>
      <c r="HPP48" s="147"/>
      <c r="HPQ48" s="148"/>
      <c r="HPR48" s="140"/>
      <c r="HPS48" s="141"/>
      <c r="HPT48" s="142"/>
      <c r="HPU48" s="143"/>
      <c r="HPV48" s="144"/>
      <c r="HPW48" s="145"/>
      <c r="HPX48" s="146"/>
      <c r="HPY48" s="147"/>
      <c r="HPZ48" s="148"/>
      <c r="HQA48" s="140"/>
      <c r="HQB48" s="141"/>
      <c r="HQC48" s="142"/>
      <c r="HQD48" s="143"/>
      <c r="HQE48" s="144"/>
      <c r="HQF48" s="145"/>
      <c r="HQG48" s="146"/>
      <c r="HQH48" s="147"/>
      <c r="HQI48" s="148"/>
      <c r="HQJ48" s="140"/>
      <c r="HQK48" s="141"/>
      <c r="HQL48" s="142"/>
      <c r="HQM48" s="143"/>
      <c r="HQN48" s="144"/>
      <c r="HQO48" s="145"/>
      <c r="HQP48" s="146"/>
      <c r="HQQ48" s="147"/>
      <c r="HQR48" s="148"/>
      <c r="HQS48" s="140"/>
      <c r="HQT48" s="141"/>
      <c r="HQU48" s="142"/>
      <c r="HQV48" s="143"/>
      <c r="HQW48" s="144"/>
      <c r="HQX48" s="145"/>
      <c r="HQY48" s="146"/>
      <c r="HQZ48" s="147"/>
      <c r="HRA48" s="148"/>
      <c r="HRB48" s="140"/>
      <c r="HRC48" s="141"/>
      <c r="HRD48" s="142"/>
      <c r="HRE48" s="143"/>
      <c r="HRF48" s="144"/>
      <c r="HRG48" s="145"/>
      <c r="HRH48" s="146"/>
      <c r="HRI48" s="147"/>
      <c r="HRJ48" s="148"/>
      <c r="HRK48" s="140"/>
      <c r="HRL48" s="141"/>
      <c r="HRM48" s="142"/>
      <c r="HRN48" s="143"/>
      <c r="HRO48" s="144"/>
      <c r="HRP48" s="145"/>
      <c r="HRQ48" s="146"/>
      <c r="HRR48" s="147"/>
      <c r="HRS48" s="148"/>
      <c r="HRT48" s="140"/>
      <c r="HRU48" s="141"/>
      <c r="HRV48" s="142"/>
      <c r="HRW48" s="143"/>
      <c r="HRX48" s="144"/>
      <c r="HRY48" s="145"/>
      <c r="HRZ48" s="146"/>
      <c r="HSA48" s="147"/>
      <c r="HSB48" s="148"/>
      <c r="HSC48" s="140"/>
      <c r="HSD48" s="141"/>
      <c r="HSE48" s="142"/>
      <c r="HSF48" s="143"/>
      <c r="HSG48" s="144"/>
      <c r="HSH48" s="145"/>
      <c r="HSI48" s="146"/>
      <c r="HSJ48" s="147"/>
      <c r="HSK48" s="148"/>
      <c r="HSL48" s="140"/>
      <c r="HSM48" s="141"/>
      <c r="HSN48" s="142"/>
      <c r="HSO48" s="143"/>
      <c r="HSP48" s="144"/>
      <c r="HSQ48" s="145"/>
      <c r="HSR48" s="146"/>
      <c r="HSS48" s="147"/>
      <c r="HST48" s="148"/>
      <c r="HSU48" s="140"/>
      <c r="HSV48" s="141"/>
      <c r="HSW48" s="142"/>
      <c r="HSX48" s="143"/>
      <c r="HSY48" s="144"/>
      <c r="HSZ48" s="145"/>
      <c r="HTA48" s="146"/>
      <c r="HTB48" s="147"/>
      <c r="HTC48" s="148"/>
      <c r="HTD48" s="140"/>
      <c r="HTE48" s="141"/>
      <c r="HTF48" s="142"/>
      <c r="HTG48" s="143"/>
      <c r="HTH48" s="144"/>
      <c r="HTI48" s="145"/>
      <c r="HTJ48" s="146"/>
      <c r="HTK48" s="147"/>
      <c r="HTL48" s="148"/>
      <c r="HTM48" s="140"/>
      <c r="HTN48" s="141"/>
      <c r="HTO48" s="142"/>
      <c r="HTP48" s="143"/>
      <c r="HTQ48" s="144"/>
      <c r="HTR48" s="145"/>
      <c r="HTS48" s="146"/>
      <c r="HTT48" s="147"/>
      <c r="HTU48" s="148"/>
      <c r="HTV48" s="140"/>
      <c r="HTW48" s="141"/>
      <c r="HTX48" s="142"/>
      <c r="HTY48" s="143"/>
      <c r="HTZ48" s="144"/>
      <c r="HUA48" s="145"/>
      <c r="HUB48" s="146"/>
      <c r="HUC48" s="147"/>
      <c r="HUD48" s="148"/>
      <c r="HUE48" s="140"/>
      <c r="HUF48" s="141"/>
      <c r="HUG48" s="142"/>
      <c r="HUH48" s="143"/>
      <c r="HUI48" s="144"/>
      <c r="HUJ48" s="145"/>
      <c r="HUK48" s="146"/>
      <c r="HUL48" s="147"/>
      <c r="HUM48" s="148"/>
      <c r="HUN48" s="140"/>
      <c r="HUO48" s="141"/>
      <c r="HUP48" s="142"/>
      <c r="HUQ48" s="143"/>
      <c r="HUR48" s="144"/>
      <c r="HUS48" s="145"/>
      <c r="HUT48" s="146"/>
      <c r="HUU48" s="147"/>
      <c r="HUV48" s="148"/>
      <c r="HUW48" s="140"/>
      <c r="HUX48" s="141"/>
      <c r="HUY48" s="142"/>
      <c r="HUZ48" s="143"/>
      <c r="HVA48" s="144"/>
      <c r="HVB48" s="145"/>
      <c r="HVC48" s="146"/>
      <c r="HVD48" s="147"/>
      <c r="HVE48" s="148"/>
      <c r="HVF48" s="140"/>
      <c r="HVG48" s="141"/>
      <c r="HVH48" s="142"/>
      <c r="HVI48" s="143"/>
      <c r="HVJ48" s="144"/>
      <c r="HVK48" s="145"/>
      <c r="HVL48" s="146"/>
      <c r="HVM48" s="147"/>
      <c r="HVN48" s="148"/>
      <c r="HVO48" s="140"/>
      <c r="HVP48" s="141"/>
      <c r="HVQ48" s="142"/>
      <c r="HVR48" s="143"/>
      <c r="HVS48" s="144"/>
      <c r="HVT48" s="145"/>
      <c r="HVU48" s="146"/>
      <c r="HVV48" s="147"/>
      <c r="HVW48" s="148"/>
      <c r="HVX48" s="140"/>
      <c r="HVY48" s="141"/>
      <c r="HVZ48" s="142"/>
      <c r="HWA48" s="143"/>
      <c r="HWB48" s="144"/>
      <c r="HWC48" s="145"/>
      <c r="HWD48" s="146"/>
      <c r="HWE48" s="147"/>
      <c r="HWF48" s="148"/>
      <c r="HWG48" s="140"/>
      <c r="HWH48" s="141"/>
      <c r="HWI48" s="142"/>
      <c r="HWJ48" s="143"/>
      <c r="HWK48" s="144"/>
      <c r="HWL48" s="145"/>
      <c r="HWM48" s="146"/>
      <c r="HWN48" s="147"/>
      <c r="HWO48" s="148"/>
      <c r="HWP48" s="140"/>
      <c r="HWQ48" s="141"/>
      <c r="HWR48" s="142"/>
      <c r="HWS48" s="143"/>
      <c r="HWT48" s="144"/>
      <c r="HWU48" s="145"/>
      <c r="HWV48" s="146"/>
      <c r="HWW48" s="147"/>
      <c r="HWX48" s="148"/>
      <c r="HWY48" s="140"/>
      <c r="HWZ48" s="141"/>
      <c r="HXA48" s="142"/>
      <c r="HXB48" s="143"/>
      <c r="HXC48" s="144"/>
      <c r="HXD48" s="145"/>
      <c r="HXE48" s="146"/>
      <c r="HXF48" s="147"/>
      <c r="HXG48" s="148"/>
      <c r="HXH48" s="140"/>
      <c r="HXI48" s="141"/>
      <c r="HXJ48" s="142"/>
      <c r="HXK48" s="143"/>
      <c r="HXL48" s="144"/>
      <c r="HXM48" s="145"/>
      <c r="HXN48" s="146"/>
      <c r="HXO48" s="147"/>
      <c r="HXP48" s="148"/>
      <c r="HXQ48" s="140"/>
      <c r="HXR48" s="141"/>
      <c r="HXS48" s="142"/>
      <c r="HXT48" s="143"/>
      <c r="HXU48" s="144"/>
      <c r="HXV48" s="145"/>
      <c r="HXW48" s="146"/>
      <c r="HXX48" s="147"/>
      <c r="HXY48" s="148"/>
      <c r="HXZ48" s="140"/>
      <c r="HYA48" s="141"/>
      <c r="HYB48" s="142"/>
      <c r="HYC48" s="143"/>
      <c r="HYD48" s="144"/>
      <c r="HYE48" s="145"/>
      <c r="HYF48" s="146"/>
      <c r="HYG48" s="147"/>
      <c r="HYH48" s="148"/>
      <c r="HYI48" s="140"/>
      <c r="HYJ48" s="141"/>
      <c r="HYK48" s="142"/>
      <c r="HYL48" s="143"/>
      <c r="HYM48" s="144"/>
      <c r="HYN48" s="145"/>
      <c r="HYO48" s="146"/>
      <c r="HYP48" s="147"/>
      <c r="HYQ48" s="148"/>
      <c r="HYR48" s="140"/>
      <c r="HYS48" s="141"/>
      <c r="HYT48" s="142"/>
      <c r="HYU48" s="143"/>
      <c r="HYV48" s="144"/>
      <c r="HYW48" s="145"/>
      <c r="HYX48" s="146"/>
      <c r="HYY48" s="147"/>
      <c r="HYZ48" s="148"/>
      <c r="HZA48" s="140"/>
      <c r="HZB48" s="141"/>
      <c r="HZC48" s="142"/>
      <c r="HZD48" s="143"/>
      <c r="HZE48" s="144"/>
      <c r="HZF48" s="145"/>
      <c r="HZG48" s="146"/>
      <c r="HZH48" s="147"/>
      <c r="HZI48" s="148"/>
      <c r="HZJ48" s="140"/>
      <c r="HZK48" s="141"/>
      <c r="HZL48" s="142"/>
      <c r="HZM48" s="143"/>
      <c r="HZN48" s="144"/>
      <c r="HZO48" s="145"/>
      <c r="HZP48" s="146"/>
      <c r="HZQ48" s="147"/>
      <c r="HZR48" s="148"/>
      <c r="HZS48" s="140"/>
      <c r="HZT48" s="141"/>
      <c r="HZU48" s="142"/>
      <c r="HZV48" s="143"/>
      <c r="HZW48" s="144"/>
      <c r="HZX48" s="145"/>
      <c r="HZY48" s="146"/>
      <c r="HZZ48" s="147"/>
      <c r="IAA48" s="148"/>
      <c r="IAB48" s="140"/>
      <c r="IAC48" s="141"/>
      <c r="IAD48" s="142"/>
      <c r="IAE48" s="143"/>
      <c r="IAF48" s="144"/>
      <c r="IAG48" s="145"/>
      <c r="IAH48" s="146"/>
      <c r="IAI48" s="147"/>
      <c r="IAJ48" s="148"/>
      <c r="IAK48" s="140"/>
      <c r="IAL48" s="141"/>
      <c r="IAM48" s="142"/>
      <c r="IAN48" s="143"/>
      <c r="IAO48" s="144"/>
      <c r="IAP48" s="145"/>
      <c r="IAQ48" s="146"/>
      <c r="IAR48" s="147"/>
      <c r="IAS48" s="148"/>
      <c r="IAT48" s="140"/>
      <c r="IAU48" s="141"/>
      <c r="IAV48" s="142"/>
      <c r="IAW48" s="143"/>
      <c r="IAX48" s="144"/>
      <c r="IAY48" s="145"/>
      <c r="IAZ48" s="146"/>
      <c r="IBA48" s="147"/>
      <c r="IBB48" s="148"/>
      <c r="IBC48" s="140"/>
      <c r="IBD48" s="141"/>
      <c r="IBE48" s="142"/>
      <c r="IBF48" s="143"/>
      <c r="IBG48" s="144"/>
      <c r="IBH48" s="145"/>
      <c r="IBI48" s="146"/>
      <c r="IBJ48" s="147"/>
      <c r="IBK48" s="148"/>
      <c r="IBL48" s="140"/>
      <c r="IBM48" s="141"/>
      <c r="IBN48" s="142"/>
      <c r="IBO48" s="143"/>
      <c r="IBP48" s="144"/>
      <c r="IBQ48" s="145"/>
      <c r="IBR48" s="146"/>
      <c r="IBS48" s="147"/>
      <c r="IBT48" s="148"/>
      <c r="IBU48" s="140"/>
      <c r="IBV48" s="141"/>
      <c r="IBW48" s="142"/>
      <c r="IBX48" s="143"/>
      <c r="IBY48" s="144"/>
      <c r="IBZ48" s="145"/>
      <c r="ICA48" s="146"/>
      <c r="ICB48" s="147"/>
      <c r="ICC48" s="148"/>
      <c r="ICD48" s="140"/>
      <c r="ICE48" s="141"/>
      <c r="ICF48" s="142"/>
      <c r="ICG48" s="143"/>
      <c r="ICH48" s="144"/>
      <c r="ICI48" s="145"/>
      <c r="ICJ48" s="146"/>
      <c r="ICK48" s="147"/>
      <c r="ICL48" s="148"/>
      <c r="ICM48" s="140"/>
      <c r="ICN48" s="141"/>
      <c r="ICO48" s="142"/>
      <c r="ICP48" s="143"/>
      <c r="ICQ48" s="144"/>
      <c r="ICR48" s="145"/>
      <c r="ICS48" s="146"/>
      <c r="ICT48" s="147"/>
      <c r="ICU48" s="148"/>
      <c r="ICV48" s="140"/>
      <c r="ICW48" s="141"/>
      <c r="ICX48" s="142"/>
      <c r="ICY48" s="143"/>
      <c r="ICZ48" s="144"/>
      <c r="IDA48" s="145"/>
      <c r="IDB48" s="146"/>
      <c r="IDC48" s="147"/>
      <c r="IDD48" s="148"/>
      <c r="IDE48" s="140"/>
      <c r="IDF48" s="141"/>
      <c r="IDG48" s="142"/>
      <c r="IDH48" s="143"/>
      <c r="IDI48" s="144"/>
      <c r="IDJ48" s="145"/>
      <c r="IDK48" s="146"/>
      <c r="IDL48" s="147"/>
      <c r="IDM48" s="148"/>
      <c r="IDN48" s="140"/>
      <c r="IDO48" s="141"/>
      <c r="IDP48" s="142"/>
      <c r="IDQ48" s="143"/>
      <c r="IDR48" s="144"/>
      <c r="IDS48" s="145"/>
      <c r="IDT48" s="146"/>
      <c r="IDU48" s="147"/>
      <c r="IDV48" s="148"/>
      <c r="IDW48" s="140"/>
      <c r="IDX48" s="141"/>
      <c r="IDY48" s="142"/>
      <c r="IDZ48" s="143"/>
      <c r="IEA48" s="144"/>
      <c r="IEB48" s="145"/>
      <c r="IEC48" s="146"/>
      <c r="IED48" s="147"/>
      <c r="IEE48" s="148"/>
      <c r="IEF48" s="140"/>
      <c r="IEG48" s="141"/>
      <c r="IEH48" s="142"/>
      <c r="IEI48" s="143"/>
      <c r="IEJ48" s="144"/>
      <c r="IEK48" s="145"/>
      <c r="IEL48" s="146"/>
      <c r="IEM48" s="147"/>
      <c r="IEN48" s="148"/>
      <c r="IEO48" s="140"/>
      <c r="IEP48" s="141"/>
      <c r="IEQ48" s="142"/>
      <c r="IER48" s="143"/>
      <c r="IES48" s="144"/>
      <c r="IET48" s="145"/>
      <c r="IEU48" s="146"/>
      <c r="IEV48" s="147"/>
      <c r="IEW48" s="148"/>
      <c r="IEX48" s="140"/>
      <c r="IEY48" s="141"/>
      <c r="IEZ48" s="142"/>
      <c r="IFA48" s="143"/>
      <c r="IFB48" s="144"/>
      <c r="IFC48" s="145"/>
      <c r="IFD48" s="146"/>
      <c r="IFE48" s="147"/>
      <c r="IFF48" s="148"/>
      <c r="IFG48" s="140"/>
      <c r="IFH48" s="141"/>
      <c r="IFI48" s="142"/>
      <c r="IFJ48" s="143"/>
      <c r="IFK48" s="144"/>
      <c r="IFL48" s="145"/>
      <c r="IFM48" s="146"/>
      <c r="IFN48" s="147"/>
      <c r="IFO48" s="148"/>
      <c r="IFP48" s="140"/>
      <c r="IFQ48" s="141"/>
      <c r="IFR48" s="142"/>
      <c r="IFS48" s="143"/>
      <c r="IFT48" s="144"/>
      <c r="IFU48" s="145"/>
      <c r="IFV48" s="146"/>
      <c r="IFW48" s="147"/>
      <c r="IFX48" s="148"/>
      <c r="IFY48" s="140"/>
      <c r="IFZ48" s="141"/>
      <c r="IGA48" s="142"/>
      <c r="IGB48" s="143"/>
      <c r="IGC48" s="144"/>
      <c r="IGD48" s="145"/>
      <c r="IGE48" s="146"/>
      <c r="IGF48" s="147"/>
      <c r="IGG48" s="148"/>
      <c r="IGH48" s="140"/>
      <c r="IGI48" s="141"/>
      <c r="IGJ48" s="142"/>
      <c r="IGK48" s="143"/>
      <c r="IGL48" s="144"/>
      <c r="IGM48" s="145"/>
      <c r="IGN48" s="146"/>
      <c r="IGO48" s="147"/>
      <c r="IGP48" s="148"/>
      <c r="IGQ48" s="140"/>
      <c r="IGR48" s="141"/>
      <c r="IGS48" s="142"/>
      <c r="IGT48" s="143"/>
      <c r="IGU48" s="144"/>
      <c r="IGV48" s="145"/>
      <c r="IGW48" s="146"/>
      <c r="IGX48" s="147"/>
      <c r="IGY48" s="148"/>
      <c r="IGZ48" s="140"/>
      <c r="IHA48" s="141"/>
      <c r="IHB48" s="142"/>
      <c r="IHC48" s="143"/>
      <c r="IHD48" s="144"/>
      <c r="IHE48" s="145"/>
      <c r="IHF48" s="146"/>
      <c r="IHG48" s="147"/>
      <c r="IHH48" s="148"/>
      <c r="IHI48" s="140"/>
      <c r="IHJ48" s="141"/>
      <c r="IHK48" s="142"/>
      <c r="IHL48" s="143"/>
      <c r="IHM48" s="144"/>
      <c r="IHN48" s="145"/>
      <c r="IHO48" s="146"/>
      <c r="IHP48" s="147"/>
      <c r="IHQ48" s="148"/>
      <c r="IHR48" s="140"/>
      <c r="IHS48" s="141"/>
      <c r="IHT48" s="142"/>
      <c r="IHU48" s="143"/>
      <c r="IHV48" s="144"/>
      <c r="IHW48" s="145"/>
      <c r="IHX48" s="146"/>
      <c r="IHY48" s="147"/>
      <c r="IHZ48" s="148"/>
      <c r="IIA48" s="140"/>
      <c r="IIB48" s="141"/>
      <c r="IIC48" s="142"/>
      <c r="IID48" s="143"/>
      <c r="IIE48" s="144"/>
      <c r="IIF48" s="145"/>
      <c r="IIG48" s="146"/>
      <c r="IIH48" s="147"/>
      <c r="III48" s="148"/>
      <c r="IIJ48" s="140"/>
      <c r="IIK48" s="141"/>
      <c r="IIL48" s="142"/>
      <c r="IIM48" s="143"/>
      <c r="IIN48" s="144"/>
      <c r="IIO48" s="145"/>
      <c r="IIP48" s="146"/>
      <c r="IIQ48" s="147"/>
      <c r="IIR48" s="148"/>
      <c r="IIS48" s="140"/>
      <c r="IIT48" s="141"/>
      <c r="IIU48" s="142"/>
      <c r="IIV48" s="143"/>
      <c r="IIW48" s="144"/>
      <c r="IIX48" s="145"/>
      <c r="IIY48" s="146"/>
      <c r="IIZ48" s="147"/>
      <c r="IJA48" s="148"/>
      <c r="IJB48" s="140"/>
      <c r="IJC48" s="141"/>
      <c r="IJD48" s="142"/>
      <c r="IJE48" s="143"/>
      <c r="IJF48" s="144"/>
      <c r="IJG48" s="145"/>
      <c r="IJH48" s="146"/>
      <c r="IJI48" s="147"/>
      <c r="IJJ48" s="148"/>
      <c r="IJK48" s="140"/>
      <c r="IJL48" s="141"/>
      <c r="IJM48" s="142"/>
      <c r="IJN48" s="143"/>
      <c r="IJO48" s="144"/>
      <c r="IJP48" s="145"/>
      <c r="IJQ48" s="146"/>
      <c r="IJR48" s="147"/>
      <c r="IJS48" s="148"/>
      <c r="IJT48" s="140"/>
      <c r="IJU48" s="141"/>
      <c r="IJV48" s="142"/>
      <c r="IJW48" s="143"/>
      <c r="IJX48" s="144"/>
      <c r="IJY48" s="145"/>
      <c r="IJZ48" s="146"/>
      <c r="IKA48" s="147"/>
      <c r="IKB48" s="148"/>
      <c r="IKC48" s="140"/>
      <c r="IKD48" s="141"/>
      <c r="IKE48" s="142"/>
      <c r="IKF48" s="143"/>
      <c r="IKG48" s="144"/>
      <c r="IKH48" s="145"/>
      <c r="IKI48" s="146"/>
      <c r="IKJ48" s="147"/>
      <c r="IKK48" s="148"/>
      <c r="IKL48" s="140"/>
      <c r="IKM48" s="141"/>
      <c r="IKN48" s="142"/>
      <c r="IKO48" s="143"/>
      <c r="IKP48" s="144"/>
      <c r="IKQ48" s="145"/>
      <c r="IKR48" s="146"/>
      <c r="IKS48" s="147"/>
      <c r="IKT48" s="148"/>
      <c r="IKU48" s="140"/>
      <c r="IKV48" s="141"/>
      <c r="IKW48" s="142"/>
      <c r="IKX48" s="143"/>
      <c r="IKY48" s="144"/>
      <c r="IKZ48" s="145"/>
      <c r="ILA48" s="146"/>
      <c r="ILB48" s="147"/>
      <c r="ILC48" s="148"/>
      <c r="ILD48" s="140"/>
      <c r="ILE48" s="141"/>
      <c r="ILF48" s="142"/>
      <c r="ILG48" s="143"/>
      <c r="ILH48" s="144"/>
      <c r="ILI48" s="145"/>
      <c r="ILJ48" s="146"/>
      <c r="ILK48" s="147"/>
      <c r="ILL48" s="148"/>
      <c r="ILM48" s="140"/>
      <c r="ILN48" s="141"/>
      <c r="ILO48" s="142"/>
      <c r="ILP48" s="143"/>
      <c r="ILQ48" s="144"/>
      <c r="ILR48" s="145"/>
      <c r="ILS48" s="146"/>
      <c r="ILT48" s="147"/>
      <c r="ILU48" s="148"/>
      <c r="ILV48" s="140"/>
      <c r="ILW48" s="141"/>
      <c r="ILX48" s="142"/>
      <c r="ILY48" s="143"/>
      <c r="ILZ48" s="144"/>
      <c r="IMA48" s="145"/>
      <c r="IMB48" s="146"/>
      <c r="IMC48" s="147"/>
      <c r="IMD48" s="148"/>
      <c r="IME48" s="140"/>
      <c r="IMF48" s="141"/>
      <c r="IMG48" s="142"/>
      <c r="IMH48" s="143"/>
      <c r="IMI48" s="144"/>
      <c r="IMJ48" s="145"/>
      <c r="IMK48" s="146"/>
      <c r="IML48" s="147"/>
      <c r="IMM48" s="148"/>
      <c r="IMN48" s="140"/>
      <c r="IMO48" s="141"/>
      <c r="IMP48" s="142"/>
      <c r="IMQ48" s="143"/>
      <c r="IMR48" s="144"/>
      <c r="IMS48" s="145"/>
      <c r="IMT48" s="146"/>
      <c r="IMU48" s="147"/>
      <c r="IMV48" s="148"/>
      <c r="IMW48" s="140"/>
      <c r="IMX48" s="141"/>
      <c r="IMY48" s="142"/>
      <c r="IMZ48" s="143"/>
      <c r="INA48" s="144"/>
      <c r="INB48" s="145"/>
      <c r="INC48" s="146"/>
      <c r="IND48" s="147"/>
      <c r="INE48" s="148"/>
      <c r="INF48" s="140"/>
      <c r="ING48" s="141"/>
      <c r="INH48" s="142"/>
      <c r="INI48" s="143"/>
      <c r="INJ48" s="144"/>
      <c r="INK48" s="145"/>
      <c r="INL48" s="146"/>
      <c r="INM48" s="147"/>
      <c r="INN48" s="148"/>
      <c r="INO48" s="140"/>
      <c r="INP48" s="141"/>
      <c r="INQ48" s="142"/>
      <c r="INR48" s="143"/>
      <c r="INS48" s="144"/>
      <c r="INT48" s="145"/>
      <c r="INU48" s="146"/>
      <c r="INV48" s="147"/>
      <c r="INW48" s="148"/>
      <c r="INX48" s="140"/>
      <c r="INY48" s="141"/>
      <c r="INZ48" s="142"/>
      <c r="IOA48" s="143"/>
      <c r="IOB48" s="144"/>
      <c r="IOC48" s="145"/>
      <c r="IOD48" s="146"/>
      <c r="IOE48" s="147"/>
      <c r="IOF48" s="148"/>
      <c r="IOG48" s="140"/>
      <c r="IOH48" s="141"/>
      <c r="IOI48" s="142"/>
      <c r="IOJ48" s="143"/>
      <c r="IOK48" s="144"/>
      <c r="IOL48" s="145"/>
      <c r="IOM48" s="146"/>
      <c r="ION48" s="147"/>
      <c r="IOO48" s="148"/>
      <c r="IOP48" s="140"/>
      <c r="IOQ48" s="141"/>
      <c r="IOR48" s="142"/>
      <c r="IOS48" s="143"/>
      <c r="IOT48" s="144"/>
      <c r="IOU48" s="145"/>
      <c r="IOV48" s="146"/>
      <c r="IOW48" s="147"/>
      <c r="IOX48" s="148"/>
      <c r="IOY48" s="140"/>
      <c r="IOZ48" s="141"/>
      <c r="IPA48" s="142"/>
      <c r="IPB48" s="143"/>
      <c r="IPC48" s="144"/>
      <c r="IPD48" s="145"/>
      <c r="IPE48" s="146"/>
      <c r="IPF48" s="147"/>
      <c r="IPG48" s="148"/>
      <c r="IPH48" s="140"/>
      <c r="IPI48" s="141"/>
      <c r="IPJ48" s="142"/>
      <c r="IPK48" s="143"/>
      <c r="IPL48" s="144"/>
      <c r="IPM48" s="145"/>
      <c r="IPN48" s="146"/>
      <c r="IPO48" s="147"/>
      <c r="IPP48" s="148"/>
      <c r="IPQ48" s="140"/>
      <c r="IPR48" s="141"/>
      <c r="IPS48" s="142"/>
      <c r="IPT48" s="143"/>
      <c r="IPU48" s="144"/>
      <c r="IPV48" s="145"/>
      <c r="IPW48" s="146"/>
      <c r="IPX48" s="147"/>
      <c r="IPY48" s="148"/>
      <c r="IPZ48" s="140"/>
      <c r="IQA48" s="141"/>
      <c r="IQB48" s="142"/>
      <c r="IQC48" s="143"/>
      <c r="IQD48" s="144"/>
      <c r="IQE48" s="145"/>
      <c r="IQF48" s="146"/>
      <c r="IQG48" s="147"/>
      <c r="IQH48" s="148"/>
      <c r="IQI48" s="140"/>
      <c r="IQJ48" s="141"/>
      <c r="IQK48" s="142"/>
      <c r="IQL48" s="143"/>
      <c r="IQM48" s="144"/>
      <c r="IQN48" s="145"/>
      <c r="IQO48" s="146"/>
      <c r="IQP48" s="147"/>
      <c r="IQQ48" s="148"/>
      <c r="IQR48" s="140"/>
      <c r="IQS48" s="141"/>
      <c r="IQT48" s="142"/>
      <c r="IQU48" s="143"/>
      <c r="IQV48" s="144"/>
      <c r="IQW48" s="145"/>
      <c r="IQX48" s="146"/>
      <c r="IQY48" s="147"/>
      <c r="IQZ48" s="148"/>
      <c r="IRA48" s="140"/>
      <c r="IRB48" s="141"/>
      <c r="IRC48" s="142"/>
      <c r="IRD48" s="143"/>
      <c r="IRE48" s="144"/>
      <c r="IRF48" s="145"/>
      <c r="IRG48" s="146"/>
      <c r="IRH48" s="147"/>
      <c r="IRI48" s="148"/>
      <c r="IRJ48" s="140"/>
      <c r="IRK48" s="141"/>
      <c r="IRL48" s="142"/>
      <c r="IRM48" s="143"/>
      <c r="IRN48" s="144"/>
      <c r="IRO48" s="145"/>
      <c r="IRP48" s="146"/>
      <c r="IRQ48" s="147"/>
      <c r="IRR48" s="148"/>
      <c r="IRS48" s="140"/>
      <c r="IRT48" s="141"/>
      <c r="IRU48" s="142"/>
      <c r="IRV48" s="143"/>
      <c r="IRW48" s="144"/>
      <c r="IRX48" s="145"/>
      <c r="IRY48" s="146"/>
      <c r="IRZ48" s="147"/>
      <c r="ISA48" s="148"/>
      <c r="ISB48" s="140"/>
      <c r="ISC48" s="141"/>
      <c r="ISD48" s="142"/>
      <c r="ISE48" s="143"/>
      <c r="ISF48" s="144"/>
      <c r="ISG48" s="145"/>
      <c r="ISH48" s="146"/>
      <c r="ISI48" s="147"/>
      <c r="ISJ48" s="148"/>
      <c r="ISK48" s="140"/>
      <c r="ISL48" s="141"/>
      <c r="ISM48" s="142"/>
      <c r="ISN48" s="143"/>
      <c r="ISO48" s="144"/>
      <c r="ISP48" s="145"/>
      <c r="ISQ48" s="146"/>
      <c r="ISR48" s="147"/>
      <c r="ISS48" s="148"/>
      <c r="IST48" s="140"/>
      <c r="ISU48" s="141"/>
      <c r="ISV48" s="142"/>
      <c r="ISW48" s="143"/>
      <c r="ISX48" s="144"/>
      <c r="ISY48" s="145"/>
      <c r="ISZ48" s="146"/>
      <c r="ITA48" s="147"/>
      <c r="ITB48" s="148"/>
      <c r="ITC48" s="140"/>
      <c r="ITD48" s="141"/>
      <c r="ITE48" s="142"/>
      <c r="ITF48" s="143"/>
      <c r="ITG48" s="144"/>
      <c r="ITH48" s="145"/>
      <c r="ITI48" s="146"/>
      <c r="ITJ48" s="147"/>
      <c r="ITK48" s="148"/>
      <c r="ITL48" s="140"/>
      <c r="ITM48" s="141"/>
      <c r="ITN48" s="142"/>
      <c r="ITO48" s="143"/>
      <c r="ITP48" s="144"/>
      <c r="ITQ48" s="145"/>
      <c r="ITR48" s="146"/>
      <c r="ITS48" s="147"/>
      <c r="ITT48" s="148"/>
      <c r="ITU48" s="140"/>
      <c r="ITV48" s="141"/>
      <c r="ITW48" s="142"/>
      <c r="ITX48" s="143"/>
      <c r="ITY48" s="144"/>
      <c r="ITZ48" s="145"/>
      <c r="IUA48" s="146"/>
      <c r="IUB48" s="147"/>
      <c r="IUC48" s="148"/>
      <c r="IUD48" s="140"/>
      <c r="IUE48" s="141"/>
      <c r="IUF48" s="142"/>
      <c r="IUG48" s="143"/>
      <c r="IUH48" s="144"/>
      <c r="IUI48" s="145"/>
      <c r="IUJ48" s="146"/>
      <c r="IUK48" s="147"/>
      <c r="IUL48" s="148"/>
      <c r="IUM48" s="140"/>
      <c r="IUN48" s="141"/>
      <c r="IUO48" s="142"/>
      <c r="IUP48" s="143"/>
      <c r="IUQ48" s="144"/>
      <c r="IUR48" s="145"/>
      <c r="IUS48" s="146"/>
      <c r="IUT48" s="147"/>
      <c r="IUU48" s="148"/>
      <c r="IUV48" s="140"/>
      <c r="IUW48" s="141"/>
      <c r="IUX48" s="142"/>
      <c r="IUY48" s="143"/>
      <c r="IUZ48" s="144"/>
      <c r="IVA48" s="145"/>
      <c r="IVB48" s="146"/>
      <c r="IVC48" s="147"/>
      <c r="IVD48" s="148"/>
      <c r="IVE48" s="140"/>
      <c r="IVF48" s="141"/>
      <c r="IVG48" s="142"/>
      <c r="IVH48" s="143"/>
      <c r="IVI48" s="144"/>
      <c r="IVJ48" s="145"/>
      <c r="IVK48" s="146"/>
      <c r="IVL48" s="147"/>
      <c r="IVM48" s="148"/>
      <c r="IVN48" s="140"/>
      <c r="IVO48" s="141"/>
      <c r="IVP48" s="142"/>
      <c r="IVQ48" s="143"/>
      <c r="IVR48" s="144"/>
      <c r="IVS48" s="145"/>
      <c r="IVT48" s="146"/>
      <c r="IVU48" s="147"/>
      <c r="IVV48" s="148"/>
      <c r="IVW48" s="140"/>
      <c r="IVX48" s="141"/>
      <c r="IVY48" s="142"/>
      <c r="IVZ48" s="143"/>
      <c r="IWA48" s="144"/>
      <c r="IWB48" s="145"/>
      <c r="IWC48" s="146"/>
      <c r="IWD48" s="147"/>
      <c r="IWE48" s="148"/>
      <c r="IWF48" s="140"/>
      <c r="IWG48" s="141"/>
      <c r="IWH48" s="142"/>
      <c r="IWI48" s="143"/>
      <c r="IWJ48" s="144"/>
      <c r="IWK48" s="145"/>
      <c r="IWL48" s="146"/>
      <c r="IWM48" s="147"/>
      <c r="IWN48" s="148"/>
      <c r="IWO48" s="140"/>
      <c r="IWP48" s="141"/>
      <c r="IWQ48" s="142"/>
      <c r="IWR48" s="143"/>
      <c r="IWS48" s="144"/>
      <c r="IWT48" s="145"/>
      <c r="IWU48" s="146"/>
      <c r="IWV48" s="147"/>
      <c r="IWW48" s="148"/>
      <c r="IWX48" s="140"/>
      <c r="IWY48" s="141"/>
      <c r="IWZ48" s="142"/>
      <c r="IXA48" s="143"/>
      <c r="IXB48" s="144"/>
      <c r="IXC48" s="145"/>
      <c r="IXD48" s="146"/>
      <c r="IXE48" s="147"/>
      <c r="IXF48" s="148"/>
      <c r="IXG48" s="140"/>
      <c r="IXH48" s="141"/>
      <c r="IXI48" s="142"/>
      <c r="IXJ48" s="143"/>
      <c r="IXK48" s="144"/>
      <c r="IXL48" s="145"/>
      <c r="IXM48" s="146"/>
      <c r="IXN48" s="147"/>
      <c r="IXO48" s="148"/>
      <c r="IXP48" s="140"/>
      <c r="IXQ48" s="141"/>
      <c r="IXR48" s="142"/>
      <c r="IXS48" s="143"/>
      <c r="IXT48" s="144"/>
      <c r="IXU48" s="145"/>
      <c r="IXV48" s="146"/>
      <c r="IXW48" s="147"/>
      <c r="IXX48" s="148"/>
      <c r="IXY48" s="140"/>
      <c r="IXZ48" s="141"/>
      <c r="IYA48" s="142"/>
      <c r="IYB48" s="143"/>
      <c r="IYC48" s="144"/>
      <c r="IYD48" s="145"/>
      <c r="IYE48" s="146"/>
      <c r="IYF48" s="147"/>
      <c r="IYG48" s="148"/>
      <c r="IYH48" s="140"/>
      <c r="IYI48" s="141"/>
      <c r="IYJ48" s="142"/>
      <c r="IYK48" s="143"/>
      <c r="IYL48" s="144"/>
      <c r="IYM48" s="145"/>
      <c r="IYN48" s="146"/>
      <c r="IYO48" s="147"/>
      <c r="IYP48" s="148"/>
      <c r="IYQ48" s="140"/>
      <c r="IYR48" s="141"/>
      <c r="IYS48" s="142"/>
      <c r="IYT48" s="143"/>
      <c r="IYU48" s="144"/>
      <c r="IYV48" s="145"/>
      <c r="IYW48" s="146"/>
      <c r="IYX48" s="147"/>
      <c r="IYY48" s="148"/>
      <c r="IYZ48" s="140"/>
      <c r="IZA48" s="141"/>
      <c r="IZB48" s="142"/>
      <c r="IZC48" s="143"/>
      <c r="IZD48" s="144"/>
      <c r="IZE48" s="145"/>
      <c r="IZF48" s="146"/>
      <c r="IZG48" s="147"/>
      <c r="IZH48" s="148"/>
      <c r="IZI48" s="140"/>
      <c r="IZJ48" s="141"/>
      <c r="IZK48" s="142"/>
      <c r="IZL48" s="143"/>
      <c r="IZM48" s="144"/>
      <c r="IZN48" s="145"/>
      <c r="IZO48" s="146"/>
      <c r="IZP48" s="147"/>
      <c r="IZQ48" s="148"/>
      <c r="IZR48" s="140"/>
      <c r="IZS48" s="141"/>
      <c r="IZT48" s="142"/>
      <c r="IZU48" s="143"/>
      <c r="IZV48" s="144"/>
      <c r="IZW48" s="145"/>
      <c r="IZX48" s="146"/>
      <c r="IZY48" s="147"/>
      <c r="IZZ48" s="148"/>
      <c r="JAA48" s="140"/>
      <c r="JAB48" s="141"/>
      <c r="JAC48" s="142"/>
      <c r="JAD48" s="143"/>
      <c r="JAE48" s="144"/>
      <c r="JAF48" s="145"/>
      <c r="JAG48" s="146"/>
      <c r="JAH48" s="147"/>
      <c r="JAI48" s="148"/>
      <c r="JAJ48" s="140"/>
      <c r="JAK48" s="141"/>
      <c r="JAL48" s="142"/>
      <c r="JAM48" s="143"/>
      <c r="JAN48" s="144"/>
      <c r="JAO48" s="145"/>
      <c r="JAP48" s="146"/>
      <c r="JAQ48" s="147"/>
      <c r="JAR48" s="148"/>
      <c r="JAS48" s="140"/>
      <c r="JAT48" s="141"/>
      <c r="JAU48" s="142"/>
      <c r="JAV48" s="143"/>
      <c r="JAW48" s="144"/>
      <c r="JAX48" s="145"/>
      <c r="JAY48" s="146"/>
      <c r="JAZ48" s="147"/>
      <c r="JBA48" s="148"/>
      <c r="JBB48" s="140"/>
      <c r="JBC48" s="141"/>
      <c r="JBD48" s="142"/>
      <c r="JBE48" s="143"/>
      <c r="JBF48" s="144"/>
      <c r="JBG48" s="145"/>
      <c r="JBH48" s="146"/>
      <c r="JBI48" s="147"/>
      <c r="JBJ48" s="148"/>
      <c r="JBK48" s="140"/>
      <c r="JBL48" s="141"/>
      <c r="JBM48" s="142"/>
      <c r="JBN48" s="143"/>
      <c r="JBO48" s="144"/>
      <c r="JBP48" s="145"/>
      <c r="JBQ48" s="146"/>
      <c r="JBR48" s="147"/>
      <c r="JBS48" s="148"/>
      <c r="JBT48" s="140"/>
      <c r="JBU48" s="141"/>
      <c r="JBV48" s="142"/>
      <c r="JBW48" s="143"/>
      <c r="JBX48" s="144"/>
      <c r="JBY48" s="145"/>
      <c r="JBZ48" s="146"/>
      <c r="JCA48" s="147"/>
      <c r="JCB48" s="148"/>
      <c r="JCC48" s="140"/>
      <c r="JCD48" s="141"/>
      <c r="JCE48" s="142"/>
      <c r="JCF48" s="143"/>
      <c r="JCG48" s="144"/>
      <c r="JCH48" s="145"/>
      <c r="JCI48" s="146"/>
      <c r="JCJ48" s="147"/>
      <c r="JCK48" s="148"/>
      <c r="JCL48" s="140"/>
      <c r="JCM48" s="141"/>
      <c r="JCN48" s="142"/>
      <c r="JCO48" s="143"/>
      <c r="JCP48" s="144"/>
      <c r="JCQ48" s="145"/>
      <c r="JCR48" s="146"/>
      <c r="JCS48" s="147"/>
      <c r="JCT48" s="148"/>
      <c r="JCU48" s="140"/>
      <c r="JCV48" s="141"/>
      <c r="JCW48" s="142"/>
      <c r="JCX48" s="143"/>
      <c r="JCY48" s="144"/>
      <c r="JCZ48" s="145"/>
      <c r="JDA48" s="146"/>
      <c r="JDB48" s="147"/>
      <c r="JDC48" s="148"/>
      <c r="JDD48" s="140"/>
      <c r="JDE48" s="141"/>
      <c r="JDF48" s="142"/>
      <c r="JDG48" s="143"/>
      <c r="JDH48" s="144"/>
      <c r="JDI48" s="145"/>
      <c r="JDJ48" s="146"/>
      <c r="JDK48" s="147"/>
      <c r="JDL48" s="148"/>
      <c r="JDM48" s="140"/>
      <c r="JDN48" s="141"/>
      <c r="JDO48" s="142"/>
      <c r="JDP48" s="143"/>
      <c r="JDQ48" s="144"/>
      <c r="JDR48" s="145"/>
      <c r="JDS48" s="146"/>
      <c r="JDT48" s="147"/>
      <c r="JDU48" s="148"/>
      <c r="JDV48" s="140"/>
      <c r="JDW48" s="141"/>
      <c r="JDX48" s="142"/>
      <c r="JDY48" s="143"/>
      <c r="JDZ48" s="144"/>
      <c r="JEA48" s="145"/>
      <c r="JEB48" s="146"/>
      <c r="JEC48" s="147"/>
      <c r="JED48" s="148"/>
      <c r="JEE48" s="140"/>
      <c r="JEF48" s="141"/>
      <c r="JEG48" s="142"/>
      <c r="JEH48" s="143"/>
      <c r="JEI48" s="144"/>
      <c r="JEJ48" s="145"/>
      <c r="JEK48" s="146"/>
      <c r="JEL48" s="147"/>
      <c r="JEM48" s="148"/>
      <c r="JEN48" s="140"/>
      <c r="JEO48" s="141"/>
      <c r="JEP48" s="142"/>
      <c r="JEQ48" s="143"/>
      <c r="JER48" s="144"/>
      <c r="JES48" s="145"/>
      <c r="JET48" s="146"/>
      <c r="JEU48" s="147"/>
      <c r="JEV48" s="148"/>
      <c r="JEW48" s="140"/>
      <c r="JEX48" s="141"/>
      <c r="JEY48" s="142"/>
      <c r="JEZ48" s="143"/>
      <c r="JFA48" s="144"/>
      <c r="JFB48" s="145"/>
      <c r="JFC48" s="146"/>
      <c r="JFD48" s="147"/>
      <c r="JFE48" s="148"/>
      <c r="JFF48" s="140"/>
      <c r="JFG48" s="141"/>
      <c r="JFH48" s="142"/>
      <c r="JFI48" s="143"/>
      <c r="JFJ48" s="144"/>
      <c r="JFK48" s="145"/>
      <c r="JFL48" s="146"/>
      <c r="JFM48" s="147"/>
      <c r="JFN48" s="148"/>
      <c r="JFO48" s="140"/>
      <c r="JFP48" s="141"/>
      <c r="JFQ48" s="142"/>
      <c r="JFR48" s="143"/>
      <c r="JFS48" s="144"/>
      <c r="JFT48" s="145"/>
      <c r="JFU48" s="146"/>
      <c r="JFV48" s="147"/>
      <c r="JFW48" s="148"/>
      <c r="JFX48" s="140"/>
      <c r="JFY48" s="141"/>
      <c r="JFZ48" s="142"/>
      <c r="JGA48" s="143"/>
      <c r="JGB48" s="144"/>
      <c r="JGC48" s="145"/>
      <c r="JGD48" s="146"/>
      <c r="JGE48" s="147"/>
      <c r="JGF48" s="148"/>
      <c r="JGG48" s="140"/>
      <c r="JGH48" s="141"/>
      <c r="JGI48" s="142"/>
      <c r="JGJ48" s="143"/>
      <c r="JGK48" s="144"/>
      <c r="JGL48" s="145"/>
      <c r="JGM48" s="146"/>
      <c r="JGN48" s="147"/>
      <c r="JGO48" s="148"/>
      <c r="JGP48" s="140"/>
      <c r="JGQ48" s="141"/>
      <c r="JGR48" s="142"/>
      <c r="JGS48" s="143"/>
      <c r="JGT48" s="144"/>
      <c r="JGU48" s="145"/>
      <c r="JGV48" s="146"/>
      <c r="JGW48" s="147"/>
      <c r="JGX48" s="148"/>
      <c r="JGY48" s="140"/>
      <c r="JGZ48" s="141"/>
      <c r="JHA48" s="142"/>
      <c r="JHB48" s="143"/>
      <c r="JHC48" s="144"/>
      <c r="JHD48" s="145"/>
      <c r="JHE48" s="146"/>
      <c r="JHF48" s="147"/>
      <c r="JHG48" s="148"/>
      <c r="JHH48" s="140"/>
      <c r="JHI48" s="141"/>
      <c r="JHJ48" s="142"/>
      <c r="JHK48" s="143"/>
      <c r="JHL48" s="144"/>
      <c r="JHM48" s="145"/>
      <c r="JHN48" s="146"/>
      <c r="JHO48" s="147"/>
      <c r="JHP48" s="148"/>
      <c r="JHQ48" s="140"/>
      <c r="JHR48" s="141"/>
      <c r="JHS48" s="142"/>
      <c r="JHT48" s="143"/>
      <c r="JHU48" s="144"/>
      <c r="JHV48" s="145"/>
      <c r="JHW48" s="146"/>
      <c r="JHX48" s="147"/>
      <c r="JHY48" s="148"/>
      <c r="JHZ48" s="140"/>
      <c r="JIA48" s="141"/>
      <c r="JIB48" s="142"/>
      <c r="JIC48" s="143"/>
      <c r="JID48" s="144"/>
      <c r="JIE48" s="145"/>
      <c r="JIF48" s="146"/>
      <c r="JIG48" s="147"/>
      <c r="JIH48" s="148"/>
      <c r="JII48" s="140"/>
      <c r="JIJ48" s="141"/>
      <c r="JIK48" s="142"/>
      <c r="JIL48" s="143"/>
      <c r="JIM48" s="144"/>
      <c r="JIN48" s="145"/>
      <c r="JIO48" s="146"/>
      <c r="JIP48" s="147"/>
      <c r="JIQ48" s="148"/>
      <c r="JIR48" s="140"/>
      <c r="JIS48" s="141"/>
      <c r="JIT48" s="142"/>
      <c r="JIU48" s="143"/>
      <c r="JIV48" s="144"/>
      <c r="JIW48" s="145"/>
      <c r="JIX48" s="146"/>
      <c r="JIY48" s="147"/>
      <c r="JIZ48" s="148"/>
      <c r="JJA48" s="140"/>
      <c r="JJB48" s="141"/>
      <c r="JJC48" s="142"/>
      <c r="JJD48" s="143"/>
      <c r="JJE48" s="144"/>
      <c r="JJF48" s="145"/>
      <c r="JJG48" s="146"/>
      <c r="JJH48" s="147"/>
      <c r="JJI48" s="148"/>
      <c r="JJJ48" s="140"/>
      <c r="JJK48" s="141"/>
      <c r="JJL48" s="142"/>
      <c r="JJM48" s="143"/>
      <c r="JJN48" s="144"/>
      <c r="JJO48" s="145"/>
      <c r="JJP48" s="146"/>
      <c r="JJQ48" s="147"/>
      <c r="JJR48" s="148"/>
      <c r="JJS48" s="140"/>
      <c r="JJT48" s="141"/>
      <c r="JJU48" s="142"/>
      <c r="JJV48" s="143"/>
      <c r="JJW48" s="144"/>
      <c r="JJX48" s="145"/>
      <c r="JJY48" s="146"/>
      <c r="JJZ48" s="147"/>
      <c r="JKA48" s="148"/>
      <c r="JKB48" s="140"/>
      <c r="JKC48" s="141"/>
      <c r="JKD48" s="142"/>
      <c r="JKE48" s="143"/>
      <c r="JKF48" s="144"/>
      <c r="JKG48" s="145"/>
      <c r="JKH48" s="146"/>
      <c r="JKI48" s="147"/>
      <c r="JKJ48" s="148"/>
      <c r="JKK48" s="140"/>
      <c r="JKL48" s="141"/>
      <c r="JKM48" s="142"/>
      <c r="JKN48" s="143"/>
      <c r="JKO48" s="144"/>
      <c r="JKP48" s="145"/>
      <c r="JKQ48" s="146"/>
      <c r="JKR48" s="147"/>
      <c r="JKS48" s="148"/>
      <c r="JKT48" s="140"/>
      <c r="JKU48" s="141"/>
      <c r="JKV48" s="142"/>
      <c r="JKW48" s="143"/>
      <c r="JKX48" s="144"/>
      <c r="JKY48" s="145"/>
      <c r="JKZ48" s="146"/>
      <c r="JLA48" s="147"/>
      <c r="JLB48" s="148"/>
      <c r="JLC48" s="140"/>
      <c r="JLD48" s="141"/>
      <c r="JLE48" s="142"/>
      <c r="JLF48" s="143"/>
      <c r="JLG48" s="144"/>
      <c r="JLH48" s="145"/>
      <c r="JLI48" s="146"/>
      <c r="JLJ48" s="147"/>
      <c r="JLK48" s="148"/>
      <c r="JLL48" s="140"/>
      <c r="JLM48" s="141"/>
      <c r="JLN48" s="142"/>
      <c r="JLO48" s="143"/>
      <c r="JLP48" s="144"/>
      <c r="JLQ48" s="145"/>
      <c r="JLR48" s="146"/>
      <c r="JLS48" s="147"/>
      <c r="JLT48" s="148"/>
      <c r="JLU48" s="140"/>
      <c r="JLV48" s="141"/>
      <c r="JLW48" s="142"/>
      <c r="JLX48" s="143"/>
      <c r="JLY48" s="144"/>
      <c r="JLZ48" s="145"/>
      <c r="JMA48" s="146"/>
      <c r="JMB48" s="147"/>
      <c r="JMC48" s="148"/>
      <c r="JMD48" s="140"/>
      <c r="JME48" s="141"/>
      <c r="JMF48" s="142"/>
      <c r="JMG48" s="143"/>
      <c r="JMH48" s="144"/>
      <c r="JMI48" s="145"/>
      <c r="JMJ48" s="146"/>
      <c r="JMK48" s="147"/>
      <c r="JML48" s="148"/>
      <c r="JMM48" s="140"/>
      <c r="JMN48" s="141"/>
      <c r="JMO48" s="142"/>
      <c r="JMP48" s="143"/>
      <c r="JMQ48" s="144"/>
      <c r="JMR48" s="145"/>
      <c r="JMS48" s="146"/>
      <c r="JMT48" s="147"/>
      <c r="JMU48" s="148"/>
      <c r="JMV48" s="140"/>
      <c r="JMW48" s="141"/>
      <c r="JMX48" s="142"/>
      <c r="JMY48" s="143"/>
      <c r="JMZ48" s="144"/>
      <c r="JNA48" s="145"/>
      <c r="JNB48" s="146"/>
      <c r="JNC48" s="147"/>
      <c r="JND48" s="148"/>
      <c r="JNE48" s="140"/>
      <c r="JNF48" s="141"/>
      <c r="JNG48" s="142"/>
      <c r="JNH48" s="143"/>
      <c r="JNI48" s="144"/>
      <c r="JNJ48" s="145"/>
      <c r="JNK48" s="146"/>
      <c r="JNL48" s="147"/>
      <c r="JNM48" s="148"/>
      <c r="JNN48" s="140"/>
      <c r="JNO48" s="141"/>
      <c r="JNP48" s="142"/>
      <c r="JNQ48" s="143"/>
      <c r="JNR48" s="144"/>
      <c r="JNS48" s="145"/>
      <c r="JNT48" s="146"/>
      <c r="JNU48" s="147"/>
      <c r="JNV48" s="148"/>
      <c r="JNW48" s="140"/>
      <c r="JNX48" s="141"/>
      <c r="JNY48" s="142"/>
      <c r="JNZ48" s="143"/>
      <c r="JOA48" s="144"/>
      <c r="JOB48" s="145"/>
      <c r="JOC48" s="146"/>
      <c r="JOD48" s="147"/>
      <c r="JOE48" s="148"/>
      <c r="JOF48" s="140"/>
      <c r="JOG48" s="141"/>
      <c r="JOH48" s="142"/>
      <c r="JOI48" s="143"/>
      <c r="JOJ48" s="144"/>
      <c r="JOK48" s="145"/>
      <c r="JOL48" s="146"/>
      <c r="JOM48" s="147"/>
      <c r="JON48" s="148"/>
      <c r="JOO48" s="140"/>
      <c r="JOP48" s="141"/>
      <c r="JOQ48" s="142"/>
      <c r="JOR48" s="143"/>
      <c r="JOS48" s="144"/>
      <c r="JOT48" s="145"/>
      <c r="JOU48" s="146"/>
      <c r="JOV48" s="147"/>
      <c r="JOW48" s="148"/>
      <c r="JOX48" s="140"/>
      <c r="JOY48" s="141"/>
      <c r="JOZ48" s="142"/>
      <c r="JPA48" s="143"/>
      <c r="JPB48" s="144"/>
      <c r="JPC48" s="145"/>
      <c r="JPD48" s="146"/>
      <c r="JPE48" s="147"/>
      <c r="JPF48" s="148"/>
      <c r="JPG48" s="140"/>
      <c r="JPH48" s="141"/>
      <c r="JPI48" s="142"/>
      <c r="JPJ48" s="143"/>
      <c r="JPK48" s="144"/>
      <c r="JPL48" s="145"/>
      <c r="JPM48" s="146"/>
      <c r="JPN48" s="147"/>
      <c r="JPO48" s="148"/>
      <c r="JPP48" s="140"/>
      <c r="JPQ48" s="141"/>
      <c r="JPR48" s="142"/>
      <c r="JPS48" s="143"/>
      <c r="JPT48" s="144"/>
      <c r="JPU48" s="145"/>
      <c r="JPV48" s="146"/>
      <c r="JPW48" s="147"/>
      <c r="JPX48" s="148"/>
      <c r="JPY48" s="140"/>
      <c r="JPZ48" s="141"/>
      <c r="JQA48" s="142"/>
      <c r="JQB48" s="143"/>
      <c r="JQC48" s="144"/>
      <c r="JQD48" s="145"/>
      <c r="JQE48" s="146"/>
      <c r="JQF48" s="147"/>
      <c r="JQG48" s="148"/>
      <c r="JQH48" s="140"/>
      <c r="JQI48" s="141"/>
      <c r="JQJ48" s="142"/>
      <c r="JQK48" s="143"/>
      <c r="JQL48" s="144"/>
      <c r="JQM48" s="145"/>
      <c r="JQN48" s="146"/>
      <c r="JQO48" s="147"/>
      <c r="JQP48" s="148"/>
      <c r="JQQ48" s="140"/>
      <c r="JQR48" s="141"/>
      <c r="JQS48" s="142"/>
      <c r="JQT48" s="143"/>
      <c r="JQU48" s="144"/>
      <c r="JQV48" s="145"/>
      <c r="JQW48" s="146"/>
      <c r="JQX48" s="147"/>
      <c r="JQY48" s="148"/>
      <c r="JQZ48" s="140"/>
      <c r="JRA48" s="141"/>
      <c r="JRB48" s="142"/>
      <c r="JRC48" s="143"/>
      <c r="JRD48" s="144"/>
      <c r="JRE48" s="145"/>
      <c r="JRF48" s="146"/>
      <c r="JRG48" s="147"/>
      <c r="JRH48" s="148"/>
      <c r="JRI48" s="140"/>
      <c r="JRJ48" s="141"/>
      <c r="JRK48" s="142"/>
      <c r="JRL48" s="143"/>
      <c r="JRM48" s="144"/>
      <c r="JRN48" s="145"/>
      <c r="JRO48" s="146"/>
      <c r="JRP48" s="147"/>
      <c r="JRQ48" s="148"/>
      <c r="JRR48" s="140"/>
      <c r="JRS48" s="141"/>
      <c r="JRT48" s="142"/>
      <c r="JRU48" s="143"/>
      <c r="JRV48" s="144"/>
      <c r="JRW48" s="145"/>
      <c r="JRX48" s="146"/>
      <c r="JRY48" s="147"/>
      <c r="JRZ48" s="148"/>
      <c r="JSA48" s="140"/>
      <c r="JSB48" s="141"/>
      <c r="JSC48" s="142"/>
      <c r="JSD48" s="143"/>
      <c r="JSE48" s="144"/>
      <c r="JSF48" s="145"/>
      <c r="JSG48" s="146"/>
      <c r="JSH48" s="147"/>
      <c r="JSI48" s="148"/>
      <c r="JSJ48" s="140"/>
      <c r="JSK48" s="141"/>
      <c r="JSL48" s="142"/>
      <c r="JSM48" s="143"/>
      <c r="JSN48" s="144"/>
      <c r="JSO48" s="145"/>
      <c r="JSP48" s="146"/>
      <c r="JSQ48" s="147"/>
      <c r="JSR48" s="148"/>
      <c r="JSS48" s="140"/>
      <c r="JST48" s="141"/>
      <c r="JSU48" s="142"/>
      <c r="JSV48" s="143"/>
      <c r="JSW48" s="144"/>
      <c r="JSX48" s="145"/>
      <c r="JSY48" s="146"/>
      <c r="JSZ48" s="147"/>
      <c r="JTA48" s="148"/>
      <c r="JTB48" s="140"/>
      <c r="JTC48" s="141"/>
      <c r="JTD48" s="142"/>
      <c r="JTE48" s="143"/>
      <c r="JTF48" s="144"/>
      <c r="JTG48" s="145"/>
      <c r="JTH48" s="146"/>
      <c r="JTI48" s="147"/>
      <c r="JTJ48" s="148"/>
      <c r="JTK48" s="140"/>
      <c r="JTL48" s="141"/>
      <c r="JTM48" s="142"/>
      <c r="JTN48" s="143"/>
      <c r="JTO48" s="144"/>
      <c r="JTP48" s="145"/>
      <c r="JTQ48" s="146"/>
      <c r="JTR48" s="147"/>
      <c r="JTS48" s="148"/>
      <c r="JTT48" s="140"/>
      <c r="JTU48" s="141"/>
      <c r="JTV48" s="142"/>
      <c r="JTW48" s="143"/>
      <c r="JTX48" s="144"/>
      <c r="JTY48" s="145"/>
      <c r="JTZ48" s="146"/>
      <c r="JUA48" s="147"/>
      <c r="JUB48" s="148"/>
      <c r="JUC48" s="140"/>
      <c r="JUD48" s="141"/>
      <c r="JUE48" s="142"/>
      <c r="JUF48" s="143"/>
      <c r="JUG48" s="144"/>
      <c r="JUH48" s="145"/>
      <c r="JUI48" s="146"/>
      <c r="JUJ48" s="147"/>
      <c r="JUK48" s="148"/>
      <c r="JUL48" s="140"/>
      <c r="JUM48" s="141"/>
      <c r="JUN48" s="142"/>
      <c r="JUO48" s="143"/>
      <c r="JUP48" s="144"/>
      <c r="JUQ48" s="145"/>
      <c r="JUR48" s="146"/>
      <c r="JUS48" s="147"/>
      <c r="JUT48" s="148"/>
      <c r="JUU48" s="140"/>
      <c r="JUV48" s="141"/>
      <c r="JUW48" s="142"/>
      <c r="JUX48" s="143"/>
      <c r="JUY48" s="144"/>
      <c r="JUZ48" s="145"/>
      <c r="JVA48" s="146"/>
      <c r="JVB48" s="147"/>
      <c r="JVC48" s="148"/>
      <c r="JVD48" s="140"/>
      <c r="JVE48" s="141"/>
      <c r="JVF48" s="142"/>
      <c r="JVG48" s="143"/>
      <c r="JVH48" s="144"/>
      <c r="JVI48" s="145"/>
      <c r="JVJ48" s="146"/>
      <c r="JVK48" s="147"/>
      <c r="JVL48" s="148"/>
      <c r="JVM48" s="140"/>
      <c r="JVN48" s="141"/>
      <c r="JVO48" s="142"/>
      <c r="JVP48" s="143"/>
      <c r="JVQ48" s="144"/>
      <c r="JVR48" s="145"/>
      <c r="JVS48" s="146"/>
      <c r="JVT48" s="147"/>
      <c r="JVU48" s="148"/>
      <c r="JVV48" s="140"/>
      <c r="JVW48" s="141"/>
      <c r="JVX48" s="142"/>
      <c r="JVY48" s="143"/>
      <c r="JVZ48" s="144"/>
      <c r="JWA48" s="145"/>
      <c r="JWB48" s="146"/>
      <c r="JWC48" s="147"/>
      <c r="JWD48" s="148"/>
      <c r="JWE48" s="140"/>
      <c r="JWF48" s="141"/>
      <c r="JWG48" s="142"/>
      <c r="JWH48" s="143"/>
      <c r="JWI48" s="144"/>
      <c r="JWJ48" s="145"/>
      <c r="JWK48" s="146"/>
      <c r="JWL48" s="147"/>
      <c r="JWM48" s="148"/>
      <c r="JWN48" s="140"/>
      <c r="JWO48" s="141"/>
      <c r="JWP48" s="142"/>
      <c r="JWQ48" s="143"/>
      <c r="JWR48" s="144"/>
      <c r="JWS48" s="145"/>
      <c r="JWT48" s="146"/>
      <c r="JWU48" s="147"/>
      <c r="JWV48" s="148"/>
      <c r="JWW48" s="140"/>
      <c r="JWX48" s="141"/>
      <c r="JWY48" s="142"/>
      <c r="JWZ48" s="143"/>
      <c r="JXA48" s="144"/>
      <c r="JXB48" s="145"/>
      <c r="JXC48" s="146"/>
      <c r="JXD48" s="147"/>
      <c r="JXE48" s="148"/>
      <c r="JXF48" s="140"/>
      <c r="JXG48" s="141"/>
      <c r="JXH48" s="142"/>
      <c r="JXI48" s="143"/>
      <c r="JXJ48" s="144"/>
      <c r="JXK48" s="145"/>
      <c r="JXL48" s="146"/>
      <c r="JXM48" s="147"/>
      <c r="JXN48" s="148"/>
      <c r="JXO48" s="140"/>
      <c r="JXP48" s="141"/>
      <c r="JXQ48" s="142"/>
      <c r="JXR48" s="143"/>
      <c r="JXS48" s="144"/>
      <c r="JXT48" s="145"/>
      <c r="JXU48" s="146"/>
      <c r="JXV48" s="147"/>
      <c r="JXW48" s="148"/>
      <c r="JXX48" s="140"/>
      <c r="JXY48" s="141"/>
      <c r="JXZ48" s="142"/>
      <c r="JYA48" s="143"/>
      <c r="JYB48" s="144"/>
      <c r="JYC48" s="145"/>
      <c r="JYD48" s="146"/>
      <c r="JYE48" s="147"/>
      <c r="JYF48" s="148"/>
      <c r="JYG48" s="140"/>
      <c r="JYH48" s="141"/>
      <c r="JYI48" s="142"/>
      <c r="JYJ48" s="143"/>
      <c r="JYK48" s="144"/>
      <c r="JYL48" s="145"/>
      <c r="JYM48" s="146"/>
      <c r="JYN48" s="147"/>
      <c r="JYO48" s="148"/>
      <c r="JYP48" s="140"/>
      <c r="JYQ48" s="141"/>
      <c r="JYR48" s="142"/>
      <c r="JYS48" s="143"/>
      <c r="JYT48" s="144"/>
      <c r="JYU48" s="145"/>
      <c r="JYV48" s="146"/>
      <c r="JYW48" s="147"/>
      <c r="JYX48" s="148"/>
      <c r="JYY48" s="140"/>
      <c r="JYZ48" s="141"/>
      <c r="JZA48" s="142"/>
      <c r="JZB48" s="143"/>
      <c r="JZC48" s="144"/>
      <c r="JZD48" s="145"/>
      <c r="JZE48" s="146"/>
      <c r="JZF48" s="147"/>
      <c r="JZG48" s="148"/>
      <c r="JZH48" s="140"/>
      <c r="JZI48" s="141"/>
      <c r="JZJ48" s="142"/>
      <c r="JZK48" s="143"/>
      <c r="JZL48" s="144"/>
      <c r="JZM48" s="145"/>
      <c r="JZN48" s="146"/>
      <c r="JZO48" s="147"/>
      <c r="JZP48" s="148"/>
      <c r="JZQ48" s="140"/>
      <c r="JZR48" s="141"/>
      <c r="JZS48" s="142"/>
      <c r="JZT48" s="143"/>
      <c r="JZU48" s="144"/>
      <c r="JZV48" s="145"/>
      <c r="JZW48" s="146"/>
      <c r="JZX48" s="147"/>
      <c r="JZY48" s="148"/>
      <c r="JZZ48" s="140"/>
      <c r="KAA48" s="141"/>
      <c r="KAB48" s="142"/>
      <c r="KAC48" s="143"/>
      <c r="KAD48" s="144"/>
      <c r="KAE48" s="145"/>
      <c r="KAF48" s="146"/>
      <c r="KAG48" s="147"/>
      <c r="KAH48" s="148"/>
      <c r="KAI48" s="140"/>
      <c r="KAJ48" s="141"/>
      <c r="KAK48" s="142"/>
      <c r="KAL48" s="143"/>
      <c r="KAM48" s="144"/>
      <c r="KAN48" s="145"/>
      <c r="KAO48" s="146"/>
      <c r="KAP48" s="147"/>
      <c r="KAQ48" s="148"/>
      <c r="KAR48" s="140"/>
      <c r="KAS48" s="141"/>
      <c r="KAT48" s="142"/>
      <c r="KAU48" s="143"/>
      <c r="KAV48" s="144"/>
      <c r="KAW48" s="145"/>
      <c r="KAX48" s="146"/>
      <c r="KAY48" s="147"/>
      <c r="KAZ48" s="148"/>
      <c r="KBA48" s="140"/>
      <c r="KBB48" s="141"/>
      <c r="KBC48" s="142"/>
      <c r="KBD48" s="143"/>
      <c r="KBE48" s="144"/>
      <c r="KBF48" s="145"/>
      <c r="KBG48" s="146"/>
      <c r="KBH48" s="147"/>
      <c r="KBI48" s="148"/>
      <c r="KBJ48" s="140"/>
      <c r="KBK48" s="141"/>
      <c r="KBL48" s="142"/>
      <c r="KBM48" s="143"/>
      <c r="KBN48" s="144"/>
      <c r="KBO48" s="145"/>
      <c r="KBP48" s="146"/>
      <c r="KBQ48" s="147"/>
      <c r="KBR48" s="148"/>
      <c r="KBS48" s="140"/>
      <c r="KBT48" s="141"/>
      <c r="KBU48" s="142"/>
      <c r="KBV48" s="143"/>
      <c r="KBW48" s="144"/>
      <c r="KBX48" s="145"/>
      <c r="KBY48" s="146"/>
      <c r="KBZ48" s="147"/>
      <c r="KCA48" s="148"/>
      <c r="KCB48" s="140"/>
      <c r="KCC48" s="141"/>
      <c r="KCD48" s="142"/>
      <c r="KCE48" s="143"/>
      <c r="KCF48" s="144"/>
      <c r="KCG48" s="145"/>
      <c r="KCH48" s="146"/>
      <c r="KCI48" s="147"/>
      <c r="KCJ48" s="148"/>
      <c r="KCK48" s="140"/>
      <c r="KCL48" s="141"/>
      <c r="KCM48" s="142"/>
      <c r="KCN48" s="143"/>
      <c r="KCO48" s="144"/>
      <c r="KCP48" s="145"/>
      <c r="KCQ48" s="146"/>
      <c r="KCR48" s="147"/>
      <c r="KCS48" s="148"/>
      <c r="KCT48" s="140"/>
      <c r="KCU48" s="141"/>
      <c r="KCV48" s="142"/>
      <c r="KCW48" s="143"/>
      <c r="KCX48" s="144"/>
      <c r="KCY48" s="145"/>
      <c r="KCZ48" s="146"/>
      <c r="KDA48" s="147"/>
      <c r="KDB48" s="148"/>
      <c r="KDC48" s="140"/>
      <c r="KDD48" s="141"/>
      <c r="KDE48" s="142"/>
      <c r="KDF48" s="143"/>
      <c r="KDG48" s="144"/>
      <c r="KDH48" s="145"/>
      <c r="KDI48" s="146"/>
      <c r="KDJ48" s="147"/>
      <c r="KDK48" s="148"/>
      <c r="KDL48" s="140"/>
      <c r="KDM48" s="141"/>
      <c r="KDN48" s="142"/>
      <c r="KDO48" s="143"/>
      <c r="KDP48" s="144"/>
      <c r="KDQ48" s="145"/>
      <c r="KDR48" s="146"/>
      <c r="KDS48" s="147"/>
      <c r="KDT48" s="148"/>
      <c r="KDU48" s="140"/>
      <c r="KDV48" s="141"/>
      <c r="KDW48" s="142"/>
      <c r="KDX48" s="143"/>
      <c r="KDY48" s="144"/>
      <c r="KDZ48" s="145"/>
      <c r="KEA48" s="146"/>
      <c r="KEB48" s="147"/>
      <c r="KEC48" s="148"/>
      <c r="KED48" s="140"/>
      <c r="KEE48" s="141"/>
      <c r="KEF48" s="142"/>
      <c r="KEG48" s="143"/>
      <c r="KEH48" s="144"/>
      <c r="KEI48" s="145"/>
      <c r="KEJ48" s="146"/>
      <c r="KEK48" s="147"/>
      <c r="KEL48" s="148"/>
      <c r="KEM48" s="140"/>
      <c r="KEN48" s="141"/>
      <c r="KEO48" s="142"/>
      <c r="KEP48" s="143"/>
      <c r="KEQ48" s="144"/>
      <c r="KER48" s="145"/>
      <c r="KES48" s="146"/>
      <c r="KET48" s="147"/>
      <c r="KEU48" s="148"/>
      <c r="KEV48" s="140"/>
      <c r="KEW48" s="141"/>
      <c r="KEX48" s="142"/>
      <c r="KEY48" s="143"/>
      <c r="KEZ48" s="144"/>
      <c r="KFA48" s="145"/>
      <c r="KFB48" s="146"/>
      <c r="KFC48" s="147"/>
      <c r="KFD48" s="148"/>
      <c r="KFE48" s="140"/>
      <c r="KFF48" s="141"/>
      <c r="KFG48" s="142"/>
      <c r="KFH48" s="143"/>
      <c r="KFI48" s="144"/>
      <c r="KFJ48" s="145"/>
      <c r="KFK48" s="146"/>
      <c r="KFL48" s="147"/>
      <c r="KFM48" s="148"/>
      <c r="KFN48" s="140"/>
      <c r="KFO48" s="141"/>
      <c r="KFP48" s="142"/>
      <c r="KFQ48" s="143"/>
      <c r="KFR48" s="144"/>
      <c r="KFS48" s="145"/>
      <c r="KFT48" s="146"/>
      <c r="KFU48" s="147"/>
      <c r="KFV48" s="148"/>
      <c r="KFW48" s="140"/>
      <c r="KFX48" s="141"/>
      <c r="KFY48" s="142"/>
      <c r="KFZ48" s="143"/>
      <c r="KGA48" s="144"/>
      <c r="KGB48" s="145"/>
      <c r="KGC48" s="146"/>
      <c r="KGD48" s="147"/>
      <c r="KGE48" s="148"/>
      <c r="KGF48" s="140"/>
      <c r="KGG48" s="141"/>
      <c r="KGH48" s="142"/>
      <c r="KGI48" s="143"/>
      <c r="KGJ48" s="144"/>
      <c r="KGK48" s="145"/>
      <c r="KGL48" s="146"/>
      <c r="KGM48" s="147"/>
      <c r="KGN48" s="148"/>
      <c r="KGO48" s="140"/>
      <c r="KGP48" s="141"/>
      <c r="KGQ48" s="142"/>
      <c r="KGR48" s="143"/>
      <c r="KGS48" s="144"/>
      <c r="KGT48" s="145"/>
      <c r="KGU48" s="146"/>
      <c r="KGV48" s="147"/>
      <c r="KGW48" s="148"/>
      <c r="KGX48" s="140"/>
      <c r="KGY48" s="141"/>
      <c r="KGZ48" s="142"/>
      <c r="KHA48" s="143"/>
      <c r="KHB48" s="144"/>
      <c r="KHC48" s="145"/>
      <c r="KHD48" s="146"/>
      <c r="KHE48" s="147"/>
      <c r="KHF48" s="148"/>
      <c r="KHG48" s="140"/>
      <c r="KHH48" s="141"/>
      <c r="KHI48" s="142"/>
      <c r="KHJ48" s="143"/>
      <c r="KHK48" s="144"/>
      <c r="KHL48" s="145"/>
      <c r="KHM48" s="146"/>
      <c r="KHN48" s="147"/>
      <c r="KHO48" s="148"/>
      <c r="KHP48" s="140"/>
      <c r="KHQ48" s="141"/>
      <c r="KHR48" s="142"/>
      <c r="KHS48" s="143"/>
      <c r="KHT48" s="144"/>
      <c r="KHU48" s="145"/>
      <c r="KHV48" s="146"/>
      <c r="KHW48" s="147"/>
      <c r="KHX48" s="148"/>
      <c r="KHY48" s="140"/>
      <c r="KHZ48" s="141"/>
      <c r="KIA48" s="142"/>
      <c r="KIB48" s="143"/>
      <c r="KIC48" s="144"/>
      <c r="KID48" s="145"/>
      <c r="KIE48" s="146"/>
      <c r="KIF48" s="147"/>
      <c r="KIG48" s="148"/>
      <c r="KIH48" s="140"/>
      <c r="KII48" s="141"/>
      <c r="KIJ48" s="142"/>
      <c r="KIK48" s="143"/>
      <c r="KIL48" s="144"/>
      <c r="KIM48" s="145"/>
      <c r="KIN48" s="146"/>
      <c r="KIO48" s="147"/>
      <c r="KIP48" s="148"/>
      <c r="KIQ48" s="140"/>
      <c r="KIR48" s="141"/>
      <c r="KIS48" s="142"/>
      <c r="KIT48" s="143"/>
      <c r="KIU48" s="144"/>
      <c r="KIV48" s="145"/>
      <c r="KIW48" s="146"/>
      <c r="KIX48" s="147"/>
      <c r="KIY48" s="148"/>
      <c r="KIZ48" s="140"/>
      <c r="KJA48" s="141"/>
      <c r="KJB48" s="142"/>
      <c r="KJC48" s="143"/>
      <c r="KJD48" s="144"/>
      <c r="KJE48" s="145"/>
      <c r="KJF48" s="146"/>
      <c r="KJG48" s="147"/>
      <c r="KJH48" s="148"/>
      <c r="KJI48" s="140"/>
      <c r="KJJ48" s="141"/>
      <c r="KJK48" s="142"/>
      <c r="KJL48" s="143"/>
      <c r="KJM48" s="144"/>
      <c r="KJN48" s="145"/>
      <c r="KJO48" s="146"/>
      <c r="KJP48" s="147"/>
      <c r="KJQ48" s="148"/>
      <c r="KJR48" s="140"/>
      <c r="KJS48" s="141"/>
      <c r="KJT48" s="142"/>
      <c r="KJU48" s="143"/>
      <c r="KJV48" s="144"/>
      <c r="KJW48" s="145"/>
      <c r="KJX48" s="146"/>
      <c r="KJY48" s="147"/>
      <c r="KJZ48" s="148"/>
      <c r="KKA48" s="140"/>
      <c r="KKB48" s="141"/>
      <c r="KKC48" s="142"/>
      <c r="KKD48" s="143"/>
      <c r="KKE48" s="144"/>
      <c r="KKF48" s="145"/>
      <c r="KKG48" s="146"/>
      <c r="KKH48" s="147"/>
      <c r="KKI48" s="148"/>
      <c r="KKJ48" s="140"/>
      <c r="KKK48" s="141"/>
      <c r="KKL48" s="142"/>
      <c r="KKM48" s="143"/>
      <c r="KKN48" s="144"/>
      <c r="KKO48" s="145"/>
      <c r="KKP48" s="146"/>
      <c r="KKQ48" s="147"/>
      <c r="KKR48" s="148"/>
      <c r="KKS48" s="140"/>
      <c r="KKT48" s="141"/>
      <c r="KKU48" s="142"/>
      <c r="KKV48" s="143"/>
      <c r="KKW48" s="144"/>
      <c r="KKX48" s="145"/>
      <c r="KKY48" s="146"/>
      <c r="KKZ48" s="147"/>
      <c r="KLA48" s="148"/>
      <c r="KLB48" s="140"/>
      <c r="KLC48" s="141"/>
      <c r="KLD48" s="142"/>
      <c r="KLE48" s="143"/>
      <c r="KLF48" s="144"/>
      <c r="KLG48" s="145"/>
      <c r="KLH48" s="146"/>
      <c r="KLI48" s="147"/>
      <c r="KLJ48" s="148"/>
      <c r="KLK48" s="140"/>
      <c r="KLL48" s="141"/>
      <c r="KLM48" s="142"/>
      <c r="KLN48" s="143"/>
      <c r="KLO48" s="144"/>
      <c r="KLP48" s="145"/>
      <c r="KLQ48" s="146"/>
      <c r="KLR48" s="147"/>
      <c r="KLS48" s="148"/>
      <c r="KLT48" s="140"/>
      <c r="KLU48" s="141"/>
      <c r="KLV48" s="142"/>
      <c r="KLW48" s="143"/>
      <c r="KLX48" s="144"/>
      <c r="KLY48" s="145"/>
      <c r="KLZ48" s="146"/>
      <c r="KMA48" s="147"/>
      <c r="KMB48" s="148"/>
      <c r="KMC48" s="140"/>
      <c r="KMD48" s="141"/>
      <c r="KME48" s="142"/>
      <c r="KMF48" s="143"/>
      <c r="KMG48" s="144"/>
      <c r="KMH48" s="145"/>
      <c r="KMI48" s="146"/>
      <c r="KMJ48" s="147"/>
      <c r="KMK48" s="148"/>
      <c r="KML48" s="140"/>
      <c r="KMM48" s="141"/>
      <c r="KMN48" s="142"/>
      <c r="KMO48" s="143"/>
      <c r="KMP48" s="144"/>
      <c r="KMQ48" s="145"/>
      <c r="KMR48" s="146"/>
      <c r="KMS48" s="147"/>
      <c r="KMT48" s="148"/>
      <c r="KMU48" s="140"/>
      <c r="KMV48" s="141"/>
      <c r="KMW48" s="142"/>
      <c r="KMX48" s="143"/>
      <c r="KMY48" s="144"/>
      <c r="KMZ48" s="145"/>
      <c r="KNA48" s="146"/>
      <c r="KNB48" s="147"/>
      <c r="KNC48" s="148"/>
      <c r="KND48" s="140"/>
      <c r="KNE48" s="141"/>
      <c r="KNF48" s="142"/>
      <c r="KNG48" s="143"/>
      <c r="KNH48" s="144"/>
      <c r="KNI48" s="145"/>
      <c r="KNJ48" s="146"/>
      <c r="KNK48" s="147"/>
      <c r="KNL48" s="148"/>
      <c r="KNM48" s="140"/>
      <c r="KNN48" s="141"/>
      <c r="KNO48" s="142"/>
      <c r="KNP48" s="143"/>
      <c r="KNQ48" s="144"/>
      <c r="KNR48" s="145"/>
      <c r="KNS48" s="146"/>
      <c r="KNT48" s="147"/>
      <c r="KNU48" s="148"/>
      <c r="KNV48" s="140"/>
      <c r="KNW48" s="141"/>
      <c r="KNX48" s="142"/>
      <c r="KNY48" s="143"/>
      <c r="KNZ48" s="144"/>
      <c r="KOA48" s="145"/>
      <c r="KOB48" s="146"/>
      <c r="KOC48" s="147"/>
      <c r="KOD48" s="148"/>
      <c r="KOE48" s="140"/>
      <c r="KOF48" s="141"/>
      <c r="KOG48" s="142"/>
      <c r="KOH48" s="143"/>
      <c r="KOI48" s="144"/>
      <c r="KOJ48" s="145"/>
      <c r="KOK48" s="146"/>
      <c r="KOL48" s="147"/>
      <c r="KOM48" s="148"/>
      <c r="KON48" s="140"/>
      <c r="KOO48" s="141"/>
      <c r="KOP48" s="142"/>
      <c r="KOQ48" s="143"/>
      <c r="KOR48" s="144"/>
      <c r="KOS48" s="145"/>
      <c r="KOT48" s="146"/>
      <c r="KOU48" s="147"/>
      <c r="KOV48" s="148"/>
      <c r="KOW48" s="140"/>
      <c r="KOX48" s="141"/>
      <c r="KOY48" s="142"/>
      <c r="KOZ48" s="143"/>
      <c r="KPA48" s="144"/>
      <c r="KPB48" s="145"/>
      <c r="KPC48" s="146"/>
      <c r="KPD48" s="147"/>
      <c r="KPE48" s="148"/>
      <c r="KPF48" s="140"/>
      <c r="KPG48" s="141"/>
      <c r="KPH48" s="142"/>
      <c r="KPI48" s="143"/>
      <c r="KPJ48" s="144"/>
      <c r="KPK48" s="145"/>
      <c r="KPL48" s="146"/>
      <c r="KPM48" s="147"/>
      <c r="KPN48" s="148"/>
      <c r="KPO48" s="140"/>
      <c r="KPP48" s="141"/>
      <c r="KPQ48" s="142"/>
      <c r="KPR48" s="143"/>
      <c r="KPS48" s="144"/>
      <c r="KPT48" s="145"/>
      <c r="KPU48" s="146"/>
      <c r="KPV48" s="147"/>
      <c r="KPW48" s="148"/>
      <c r="KPX48" s="140"/>
      <c r="KPY48" s="141"/>
      <c r="KPZ48" s="142"/>
      <c r="KQA48" s="143"/>
      <c r="KQB48" s="144"/>
      <c r="KQC48" s="145"/>
      <c r="KQD48" s="146"/>
      <c r="KQE48" s="147"/>
      <c r="KQF48" s="148"/>
      <c r="KQG48" s="140"/>
      <c r="KQH48" s="141"/>
      <c r="KQI48" s="142"/>
      <c r="KQJ48" s="143"/>
      <c r="KQK48" s="144"/>
      <c r="KQL48" s="145"/>
      <c r="KQM48" s="146"/>
      <c r="KQN48" s="147"/>
      <c r="KQO48" s="148"/>
      <c r="KQP48" s="140"/>
      <c r="KQQ48" s="141"/>
      <c r="KQR48" s="142"/>
      <c r="KQS48" s="143"/>
      <c r="KQT48" s="144"/>
      <c r="KQU48" s="145"/>
      <c r="KQV48" s="146"/>
      <c r="KQW48" s="147"/>
      <c r="KQX48" s="148"/>
      <c r="KQY48" s="140"/>
      <c r="KQZ48" s="141"/>
      <c r="KRA48" s="142"/>
      <c r="KRB48" s="143"/>
      <c r="KRC48" s="144"/>
      <c r="KRD48" s="145"/>
      <c r="KRE48" s="146"/>
      <c r="KRF48" s="147"/>
      <c r="KRG48" s="148"/>
      <c r="KRH48" s="140"/>
      <c r="KRI48" s="141"/>
      <c r="KRJ48" s="142"/>
      <c r="KRK48" s="143"/>
      <c r="KRL48" s="144"/>
      <c r="KRM48" s="145"/>
      <c r="KRN48" s="146"/>
      <c r="KRO48" s="147"/>
      <c r="KRP48" s="148"/>
      <c r="KRQ48" s="140"/>
      <c r="KRR48" s="141"/>
      <c r="KRS48" s="142"/>
      <c r="KRT48" s="143"/>
      <c r="KRU48" s="144"/>
      <c r="KRV48" s="145"/>
      <c r="KRW48" s="146"/>
      <c r="KRX48" s="147"/>
      <c r="KRY48" s="148"/>
      <c r="KRZ48" s="140"/>
      <c r="KSA48" s="141"/>
      <c r="KSB48" s="142"/>
      <c r="KSC48" s="143"/>
      <c r="KSD48" s="144"/>
      <c r="KSE48" s="145"/>
      <c r="KSF48" s="146"/>
      <c r="KSG48" s="147"/>
      <c r="KSH48" s="148"/>
      <c r="KSI48" s="140"/>
      <c r="KSJ48" s="141"/>
      <c r="KSK48" s="142"/>
      <c r="KSL48" s="143"/>
      <c r="KSM48" s="144"/>
      <c r="KSN48" s="145"/>
      <c r="KSO48" s="146"/>
      <c r="KSP48" s="147"/>
      <c r="KSQ48" s="148"/>
      <c r="KSR48" s="140"/>
      <c r="KSS48" s="141"/>
      <c r="KST48" s="142"/>
      <c r="KSU48" s="143"/>
      <c r="KSV48" s="144"/>
      <c r="KSW48" s="145"/>
      <c r="KSX48" s="146"/>
      <c r="KSY48" s="147"/>
      <c r="KSZ48" s="148"/>
      <c r="KTA48" s="140"/>
      <c r="KTB48" s="141"/>
      <c r="KTC48" s="142"/>
      <c r="KTD48" s="143"/>
      <c r="KTE48" s="144"/>
      <c r="KTF48" s="145"/>
      <c r="KTG48" s="146"/>
      <c r="KTH48" s="147"/>
      <c r="KTI48" s="148"/>
      <c r="KTJ48" s="140"/>
      <c r="KTK48" s="141"/>
      <c r="KTL48" s="142"/>
      <c r="KTM48" s="143"/>
      <c r="KTN48" s="144"/>
      <c r="KTO48" s="145"/>
      <c r="KTP48" s="146"/>
      <c r="KTQ48" s="147"/>
      <c r="KTR48" s="148"/>
      <c r="KTS48" s="140"/>
      <c r="KTT48" s="141"/>
      <c r="KTU48" s="142"/>
      <c r="KTV48" s="143"/>
      <c r="KTW48" s="144"/>
      <c r="KTX48" s="145"/>
      <c r="KTY48" s="146"/>
      <c r="KTZ48" s="147"/>
      <c r="KUA48" s="148"/>
      <c r="KUB48" s="140"/>
      <c r="KUC48" s="141"/>
      <c r="KUD48" s="142"/>
      <c r="KUE48" s="143"/>
      <c r="KUF48" s="144"/>
      <c r="KUG48" s="145"/>
      <c r="KUH48" s="146"/>
      <c r="KUI48" s="147"/>
      <c r="KUJ48" s="148"/>
      <c r="KUK48" s="140"/>
      <c r="KUL48" s="141"/>
      <c r="KUM48" s="142"/>
      <c r="KUN48" s="143"/>
      <c r="KUO48" s="144"/>
      <c r="KUP48" s="145"/>
      <c r="KUQ48" s="146"/>
      <c r="KUR48" s="147"/>
      <c r="KUS48" s="148"/>
      <c r="KUT48" s="140"/>
      <c r="KUU48" s="141"/>
      <c r="KUV48" s="142"/>
      <c r="KUW48" s="143"/>
      <c r="KUX48" s="144"/>
      <c r="KUY48" s="145"/>
      <c r="KUZ48" s="146"/>
      <c r="KVA48" s="147"/>
      <c r="KVB48" s="148"/>
      <c r="KVC48" s="140"/>
      <c r="KVD48" s="141"/>
      <c r="KVE48" s="142"/>
      <c r="KVF48" s="143"/>
      <c r="KVG48" s="144"/>
      <c r="KVH48" s="145"/>
      <c r="KVI48" s="146"/>
      <c r="KVJ48" s="147"/>
      <c r="KVK48" s="148"/>
      <c r="KVL48" s="140"/>
      <c r="KVM48" s="141"/>
      <c r="KVN48" s="142"/>
      <c r="KVO48" s="143"/>
      <c r="KVP48" s="144"/>
      <c r="KVQ48" s="145"/>
      <c r="KVR48" s="146"/>
      <c r="KVS48" s="147"/>
      <c r="KVT48" s="148"/>
      <c r="KVU48" s="140"/>
      <c r="KVV48" s="141"/>
      <c r="KVW48" s="142"/>
      <c r="KVX48" s="143"/>
      <c r="KVY48" s="144"/>
      <c r="KVZ48" s="145"/>
      <c r="KWA48" s="146"/>
      <c r="KWB48" s="147"/>
      <c r="KWC48" s="148"/>
      <c r="KWD48" s="140"/>
      <c r="KWE48" s="141"/>
      <c r="KWF48" s="142"/>
      <c r="KWG48" s="143"/>
      <c r="KWH48" s="144"/>
      <c r="KWI48" s="145"/>
      <c r="KWJ48" s="146"/>
      <c r="KWK48" s="147"/>
      <c r="KWL48" s="148"/>
      <c r="KWM48" s="140"/>
      <c r="KWN48" s="141"/>
      <c r="KWO48" s="142"/>
      <c r="KWP48" s="143"/>
      <c r="KWQ48" s="144"/>
      <c r="KWR48" s="145"/>
      <c r="KWS48" s="146"/>
      <c r="KWT48" s="147"/>
      <c r="KWU48" s="148"/>
      <c r="KWV48" s="140"/>
      <c r="KWW48" s="141"/>
      <c r="KWX48" s="142"/>
      <c r="KWY48" s="143"/>
      <c r="KWZ48" s="144"/>
      <c r="KXA48" s="145"/>
      <c r="KXB48" s="146"/>
      <c r="KXC48" s="147"/>
      <c r="KXD48" s="148"/>
      <c r="KXE48" s="140"/>
      <c r="KXF48" s="141"/>
      <c r="KXG48" s="142"/>
      <c r="KXH48" s="143"/>
      <c r="KXI48" s="144"/>
      <c r="KXJ48" s="145"/>
      <c r="KXK48" s="146"/>
      <c r="KXL48" s="147"/>
      <c r="KXM48" s="148"/>
      <c r="KXN48" s="140"/>
      <c r="KXO48" s="141"/>
      <c r="KXP48" s="142"/>
      <c r="KXQ48" s="143"/>
      <c r="KXR48" s="144"/>
      <c r="KXS48" s="145"/>
      <c r="KXT48" s="146"/>
      <c r="KXU48" s="147"/>
      <c r="KXV48" s="148"/>
      <c r="KXW48" s="140"/>
      <c r="KXX48" s="141"/>
      <c r="KXY48" s="142"/>
      <c r="KXZ48" s="143"/>
      <c r="KYA48" s="144"/>
      <c r="KYB48" s="145"/>
      <c r="KYC48" s="146"/>
      <c r="KYD48" s="147"/>
      <c r="KYE48" s="148"/>
      <c r="KYF48" s="140"/>
      <c r="KYG48" s="141"/>
      <c r="KYH48" s="142"/>
      <c r="KYI48" s="143"/>
      <c r="KYJ48" s="144"/>
      <c r="KYK48" s="145"/>
      <c r="KYL48" s="146"/>
      <c r="KYM48" s="147"/>
      <c r="KYN48" s="148"/>
      <c r="KYO48" s="140"/>
      <c r="KYP48" s="141"/>
      <c r="KYQ48" s="142"/>
      <c r="KYR48" s="143"/>
      <c r="KYS48" s="144"/>
      <c r="KYT48" s="145"/>
      <c r="KYU48" s="146"/>
      <c r="KYV48" s="147"/>
      <c r="KYW48" s="148"/>
      <c r="KYX48" s="140"/>
      <c r="KYY48" s="141"/>
      <c r="KYZ48" s="142"/>
      <c r="KZA48" s="143"/>
      <c r="KZB48" s="144"/>
      <c r="KZC48" s="145"/>
      <c r="KZD48" s="146"/>
      <c r="KZE48" s="147"/>
      <c r="KZF48" s="148"/>
      <c r="KZG48" s="140"/>
      <c r="KZH48" s="141"/>
      <c r="KZI48" s="142"/>
      <c r="KZJ48" s="143"/>
      <c r="KZK48" s="144"/>
      <c r="KZL48" s="145"/>
      <c r="KZM48" s="146"/>
      <c r="KZN48" s="147"/>
      <c r="KZO48" s="148"/>
      <c r="KZP48" s="140"/>
      <c r="KZQ48" s="141"/>
      <c r="KZR48" s="142"/>
      <c r="KZS48" s="143"/>
      <c r="KZT48" s="144"/>
      <c r="KZU48" s="145"/>
      <c r="KZV48" s="146"/>
      <c r="KZW48" s="147"/>
      <c r="KZX48" s="148"/>
      <c r="KZY48" s="140"/>
      <c r="KZZ48" s="141"/>
      <c r="LAA48" s="142"/>
      <c r="LAB48" s="143"/>
      <c r="LAC48" s="144"/>
      <c r="LAD48" s="145"/>
      <c r="LAE48" s="146"/>
      <c r="LAF48" s="147"/>
      <c r="LAG48" s="148"/>
      <c r="LAH48" s="140"/>
      <c r="LAI48" s="141"/>
      <c r="LAJ48" s="142"/>
      <c r="LAK48" s="143"/>
      <c r="LAL48" s="144"/>
      <c r="LAM48" s="145"/>
      <c r="LAN48" s="146"/>
      <c r="LAO48" s="147"/>
      <c r="LAP48" s="148"/>
      <c r="LAQ48" s="140"/>
      <c r="LAR48" s="141"/>
      <c r="LAS48" s="142"/>
      <c r="LAT48" s="143"/>
      <c r="LAU48" s="144"/>
      <c r="LAV48" s="145"/>
      <c r="LAW48" s="146"/>
      <c r="LAX48" s="147"/>
      <c r="LAY48" s="148"/>
      <c r="LAZ48" s="140"/>
      <c r="LBA48" s="141"/>
      <c r="LBB48" s="142"/>
      <c r="LBC48" s="143"/>
      <c r="LBD48" s="144"/>
      <c r="LBE48" s="145"/>
      <c r="LBF48" s="146"/>
      <c r="LBG48" s="147"/>
      <c r="LBH48" s="148"/>
      <c r="LBI48" s="140"/>
      <c r="LBJ48" s="141"/>
      <c r="LBK48" s="142"/>
      <c r="LBL48" s="143"/>
      <c r="LBM48" s="144"/>
      <c r="LBN48" s="145"/>
      <c r="LBO48" s="146"/>
      <c r="LBP48" s="147"/>
      <c r="LBQ48" s="148"/>
      <c r="LBR48" s="140"/>
      <c r="LBS48" s="141"/>
      <c r="LBT48" s="142"/>
      <c r="LBU48" s="143"/>
      <c r="LBV48" s="144"/>
      <c r="LBW48" s="145"/>
      <c r="LBX48" s="146"/>
      <c r="LBY48" s="147"/>
      <c r="LBZ48" s="148"/>
      <c r="LCA48" s="140"/>
      <c r="LCB48" s="141"/>
      <c r="LCC48" s="142"/>
      <c r="LCD48" s="143"/>
      <c r="LCE48" s="144"/>
      <c r="LCF48" s="145"/>
      <c r="LCG48" s="146"/>
      <c r="LCH48" s="147"/>
      <c r="LCI48" s="148"/>
      <c r="LCJ48" s="140"/>
      <c r="LCK48" s="141"/>
      <c r="LCL48" s="142"/>
      <c r="LCM48" s="143"/>
      <c r="LCN48" s="144"/>
      <c r="LCO48" s="145"/>
      <c r="LCP48" s="146"/>
      <c r="LCQ48" s="147"/>
      <c r="LCR48" s="148"/>
      <c r="LCS48" s="140"/>
      <c r="LCT48" s="141"/>
      <c r="LCU48" s="142"/>
      <c r="LCV48" s="143"/>
      <c r="LCW48" s="144"/>
      <c r="LCX48" s="145"/>
      <c r="LCY48" s="146"/>
      <c r="LCZ48" s="147"/>
      <c r="LDA48" s="148"/>
      <c r="LDB48" s="140"/>
      <c r="LDC48" s="141"/>
      <c r="LDD48" s="142"/>
      <c r="LDE48" s="143"/>
      <c r="LDF48" s="144"/>
      <c r="LDG48" s="145"/>
      <c r="LDH48" s="146"/>
      <c r="LDI48" s="147"/>
      <c r="LDJ48" s="148"/>
      <c r="LDK48" s="140"/>
      <c r="LDL48" s="141"/>
      <c r="LDM48" s="142"/>
      <c r="LDN48" s="143"/>
      <c r="LDO48" s="144"/>
      <c r="LDP48" s="145"/>
      <c r="LDQ48" s="146"/>
      <c r="LDR48" s="147"/>
      <c r="LDS48" s="148"/>
      <c r="LDT48" s="140"/>
      <c r="LDU48" s="141"/>
      <c r="LDV48" s="142"/>
      <c r="LDW48" s="143"/>
      <c r="LDX48" s="144"/>
      <c r="LDY48" s="145"/>
      <c r="LDZ48" s="146"/>
      <c r="LEA48" s="147"/>
      <c r="LEB48" s="148"/>
      <c r="LEC48" s="140"/>
      <c r="LED48" s="141"/>
      <c r="LEE48" s="142"/>
      <c r="LEF48" s="143"/>
      <c r="LEG48" s="144"/>
      <c r="LEH48" s="145"/>
      <c r="LEI48" s="146"/>
      <c r="LEJ48" s="147"/>
      <c r="LEK48" s="148"/>
      <c r="LEL48" s="140"/>
      <c r="LEM48" s="141"/>
      <c r="LEN48" s="142"/>
      <c r="LEO48" s="143"/>
      <c r="LEP48" s="144"/>
      <c r="LEQ48" s="145"/>
      <c r="LER48" s="146"/>
      <c r="LES48" s="147"/>
      <c r="LET48" s="148"/>
      <c r="LEU48" s="140"/>
      <c r="LEV48" s="141"/>
      <c r="LEW48" s="142"/>
      <c r="LEX48" s="143"/>
      <c r="LEY48" s="144"/>
      <c r="LEZ48" s="145"/>
      <c r="LFA48" s="146"/>
      <c r="LFB48" s="147"/>
      <c r="LFC48" s="148"/>
      <c r="LFD48" s="140"/>
      <c r="LFE48" s="141"/>
      <c r="LFF48" s="142"/>
      <c r="LFG48" s="143"/>
      <c r="LFH48" s="144"/>
      <c r="LFI48" s="145"/>
      <c r="LFJ48" s="146"/>
      <c r="LFK48" s="147"/>
      <c r="LFL48" s="148"/>
      <c r="LFM48" s="140"/>
      <c r="LFN48" s="141"/>
      <c r="LFO48" s="142"/>
      <c r="LFP48" s="143"/>
      <c r="LFQ48" s="144"/>
      <c r="LFR48" s="145"/>
      <c r="LFS48" s="146"/>
      <c r="LFT48" s="147"/>
      <c r="LFU48" s="148"/>
      <c r="LFV48" s="140"/>
      <c r="LFW48" s="141"/>
      <c r="LFX48" s="142"/>
      <c r="LFY48" s="143"/>
      <c r="LFZ48" s="144"/>
      <c r="LGA48" s="145"/>
      <c r="LGB48" s="146"/>
      <c r="LGC48" s="147"/>
      <c r="LGD48" s="148"/>
      <c r="LGE48" s="140"/>
      <c r="LGF48" s="141"/>
      <c r="LGG48" s="142"/>
      <c r="LGH48" s="143"/>
      <c r="LGI48" s="144"/>
      <c r="LGJ48" s="145"/>
      <c r="LGK48" s="146"/>
      <c r="LGL48" s="147"/>
      <c r="LGM48" s="148"/>
      <c r="LGN48" s="140"/>
      <c r="LGO48" s="141"/>
      <c r="LGP48" s="142"/>
      <c r="LGQ48" s="143"/>
      <c r="LGR48" s="144"/>
      <c r="LGS48" s="145"/>
      <c r="LGT48" s="146"/>
      <c r="LGU48" s="147"/>
      <c r="LGV48" s="148"/>
      <c r="LGW48" s="140"/>
      <c r="LGX48" s="141"/>
      <c r="LGY48" s="142"/>
      <c r="LGZ48" s="143"/>
      <c r="LHA48" s="144"/>
      <c r="LHB48" s="145"/>
      <c r="LHC48" s="146"/>
      <c r="LHD48" s="147"/>
      <c r="LHE48" s="148"/>
      <c r="LHF48" s="140"/>
      <c r="LHG48" s="141"/>
      <c r="LHH48" s="142"/>
      <c r="LHI48" s="143"/>
      <c r="LHJ48" s="144"/>
      <c r="LHK48" s="145"/>
      <c r="LHL48" s="146"/>
      <c r="LHM48" s="147"/>
      <c r="LHN48" s="148"/>
      <c r="LHO48" s="140"/>
      <c r="LHP48" s="141"/>
      <c r="LHQ48" s="142"/>
      <c r="LHR48" s="143"/>
      <c r="LHS48" s="144"/>
      <c r="LHT48" s="145"/>
      <c r="LHU48" s="146"/>
      <c r="LHV48" s="147"/>
      <c r="LHW48" s="148"/>
      <c r="LHX48" s="140"/>
      <c r="LHY48" s="141"/>
      <c r="LHZ48" s="142"/>
      <c r="LIA48" s="143"/>
      <c r="LIB48" s="144"/>
      <c r="LIC48" s="145"/>
      <c r="LID48" s="146"/>
      <c r="LIE48" s="147"/>
      <c r="LIF48" s="148"/>
      <c r="LIG48" s="140"/>
      <c r="LIH48" s="141"/>
      <c r="LII48" s="142"/>
      <c r="LIJ48" s="143"/>
      <c r="LIK48" s="144"/>
      <c r="LIL48" s="145"/>
      <c r="LIM48" s="146"/>
      <c r="LIN48" s="147"/>
      <c r="LIO48" s="148"/>
      <c r="LIP48" s="140"/>
      <c r="LIQ48" s="141"/>
      <c r="LIR48" s="142"/>
      <c r="LIS48" s="143"/>
      <c r="LIT48" s="144"/>
      <c r="LIU48" s="145"/>
      <c r="LIV48" s="146"/>
      <c r="LIW48" s="147"/>
      <c r="LIX48" s="148"/>
      <c r="LIY48" s="140"/>
      <c r="LIZ48" s="141"/>
      <c r="LJA48" s="142"/>
      <c r="LJB48" s="143"/>
      <c r="LJC48" s="144"/>
      <c r="LJD48" s="145"/>
      <c r="LJE48" s="146"/>
      <c r="LJF48" s="147"/>
      <c r="LJG48" s="148"/>
      <c r="LJH48" s="140"/>
      <c r="LJI48" s="141"/>
      <c r="LJJ48" s="142"/>
      <c r="LJK48" s="143"/>
      <c r="LJL48" s="144"/>
      <c r="LJM48" s="145"/>
      <c r="LJN48" s="146"/>
      <c r="LJO48" s="147"/>
      <c r="LJP48" s="148"/>
      <c r="LJQ48" s="140"/>
      <c r="LJR48" s="141"/>
      <c r="LJS48" s="142"/>
      <c r="LJT48" s="143"/>
      <c r="LJU48" s="144"/>
      <c r="LJV48" s="145"/>
      <c r="LJW48" s="146"/>
      <c r="LJX48" s="147"/>
      <c r="LJY48" s="148"/>
      <c r="LJZ48" s="140"/>
      <c r="LKA48" s="141"/>
      <c r="LKB48" s="142"/>
      <c r="LKC48" s="143"/>
      <c r="LKD48" s="144"/>
      <c r="LKE48" s="145"/>
      <c r="LKF48" s="146"/>
      <c r="LKG48" s="147"/>
      <c r="LKH48" s="148"/>
      <c r="LKI48" s="140"/>
      <c r="LKJ48" s="141"/>
      <c r="LKK48" s="142"/>
      <c r="LKL48" s="143"/>
      <c r="LKM48" s="144"/>
      <c r="LKN48" s="145"/>
      <c r="LKO48" s="146"/>
      <c r="LKP48" s="147"/>
      <c r="LKQ48" s="148"/>
      <c r="LKR48" s="140"/>
      <c r="LKS48" s="141"/>
      <c r="LKT48" s="142"/>
      <c r="LKU48" s="143"/>
      <c r="LKV48" s="144"/>
      <c r="LKW48" s="145"/>
      <c r="LKX48" s="146"/>
      <c r="LKY48" s="147"/>
      <c r="LKZ48" s="148"/>
      <c r="LLA48" s="140"/>
      <c r="LLB48" s="141"/>
      <c r="LLC48" s="142"/>
      <c r="LLD48" s="143"/>
      <c r="LLE48" s="144"/>
      <c r="LLF48" s="145"/>
      <c r="LLG48" s="146"/>
      <c r="LLH48" s="147"/>
      <c r="LLI48" s="148"/>
      <c r="LLJ48" s="140"/>
      <c r="LLK48" s="141"/>
      <c r="LLL48" s="142"/>
      <c r="LLM48" s="143"/>
      <c r="LLN48" s="144"/>
      <c r="LLO48" s="145"/>
      <c r="LLP48" s="146"/>
      <c r="LLQ48" s="147"/>
      <c r="LLR48" s="148"/>
      <c r="LLS48" s="140"/>
      <c r="LLT48" s="141"/>
      <c r="LLU48" s="142"/>
      <c r="LLV48" s="143"/>
      <c r="LLW48" s="144"/>
      <c r="LLX48" s="145"/>
      <c r="LLY48" s="146"/>
      <c r="LLZ48" s="147"/>
      <c r="LMA48" s="148"/>
      <c r="LMB48" s="140"/>
      <c r="LMC48" s="141"/>
      <c r="LMD48" s="142"/>
      <c r="LME48" s="143"/>
      <c r="LMF48" s="144"/>
      <c r="LMG48" s="145"/>
      <c r="LMH48" s="146"/>
      <c r="LMI48" s="147"/>
      <c r="LMJ48" s="148"/>
      <c r="LMK48" s="140"/>
      <c r="LML48" s="141"/>
      <c r="LMM48" s="142"/>
      <c r="LMN48" s="143"/>
      <c r="LMO48" s="144"/>
      <c r="LMP48" s="145"/>
      <c r="LMQ48" s="146"/>
      <c r="LMR48" s="147"/>
      <c r="LMS48" s="148"/>
      <c r="LMT48" s="140"/>
      <c r="LMU48" s="141"/>
      <c r="LMV48" s="142"/>
      <c r="LMW48" s="143"/>
      <c r="LMX48" s="144"/>
      <c r="LMY48" s="145"/>
      <c r="LMZ48" s="146"/>
      <c r="LNA48" s="147"/>
      <c r="LNB48" s="148"/>
      <c r="LNC48" s="140"/>
      <c r="LND48" s="141"/>
      <c r="LNE48" s="142"/>
      <c r="LNF48" s="143"/>
      <c r="LNG48" s="144"/>
      <c r="LNH48" s="145"/>
      <c r="LNI48" s="146"/>
      <c r="LNJ48" s="147"/>
      <c r="LNK48" s="148"/>
      <c r="LNL48" s="140"/>
      <c r="LNM48" s="141"/>
      <c r="LNN48" s="142"/>
      <c r="LNO48" s="143"/>
      <c r="LNP48" s="144"/>
      <c r="LNQ48" s="145"/>
      <c r="LNR48" s="146"/>
      <c r="LNS48" s="147"/>
      <c r="LNT48" s="148"/>
      <c r="LNU48" s="140"/>
      <c r="LNV48" s="141"/>
      <c r="LNW48" s="142"/>
      <c r="LNX48" s="143"/>
      <c r="LNY48" s="144"/>
      <c r="LNZ48" s="145"/>
      <c r="LOA48" s="146"/>
      <c r="LOB48" s="147"/>
      <c r="LOC48" s="148"/>
      <c r="LOD48" s="140"/>
      <c r="LOE48" s="141"/>
      <c r="LOF48" s="142"/>
      <c r="LOG48" s="143"/>
      <c r="LOH48" s="144"/>
      <c r="LOI48" s="145"/>
      <c r="LOJ48" s="146"/>
      <c r="LOK48" s="147"/>
      <c r="LOL48" s="148"/>
      <c r="LOM48" s="140"/>
      <c r="LON48" s="141"/>
      <c r="LOO48" s="142"/>
      <c r="LOP48" s="143"/>
      <c r="LOQ48" s="144"/>
      <c r="LOR48" s="145"/>
      <c r="LOS48" s="146"/>
      <c r="LOT48" s="147"/>
      <c r="LOU48" s="148"/>
      <c r="LOV48" s="140"/>
      <c r="LOW48" s="141"/>
      <c r="LOX48" s="142"/>
      <c r="LOY48" s="143"/>
      <c r="LOZ48" s="144"/>
      <c r="LPA48" s="145"/>
      <c r="LPB48" s="146"/>
      <c r="LPC48" s="147"/>
      <c r="LPD48" s="148"/>
      <c r="LPE48" s="140"/>
      <c r="LPF48" s="141"/>
      <c r="LPG48" s="142"/>
      <c r="LPH48" s="143"/>
      <c r="LPI48" s="144"/>
      <c r="LPJ48" s="145"/>
      <c r="LPK48" s="146"/>
      <c r="LPL48" s="147"/>
      <c r="LPM48" s="148"/>
      <c r="LPN48" s="140"/>
      <c r="LPO48" s="141"/>
      <c r="LPP48" s="142"/>
      <c r="LPQ48" s="143"/>
      <c r="LPR48" s="144"/>
      <c r="LPS48" s="145"/>
      <c r="LPT48" s="146"/>
      <c r="LPU48" s="147"/>
      <c r="LPV48" s="148"/>
      <c r="LPW48" s="140"/>
      <c r="LPX48" s="141"/>
      <c r="LPY48" s="142"/>
      <c r="LPZ48" s="143"/>
      <c r="LQA48" s="144"/>
      <c r="LQB48" s="145"/>
      <c r="LQC48" s="146"/>
      <c r="LQD48" s="147"/>
      <c r="LQE48" s="148"/>
      <c r="LQF48" s="140"/>
      <c r="LQG48" s="141"/>
      <c r="LQH48" s="142"/>
      <c r="LQI48" s="143"/>
      <c r="LQJ48" s="144"/>
      <c r="LQK48" s="145"/>
      <c r="LQL48" s="146"/>
      <c r="LQM48" s="147"/>
      <c r="LQN48" s="148"/>
      <c r="LQO48" s="140"/>
      <c r="LQP48" s="141"/>
      <c r="LQQ48" s="142"/>
      <c r="LQR48" s="143"/>
      <c r="LQS48" s="144"/>
      <c r="LQT48" s="145"/>
      <c r="LQU48" s="146"/>
      <c r="LQV48" s="147"/>
      <c r="LQW48" s="148"/>
      <c r="LQX48" s="140"/>
      <c r="LQY48" s="141"/>
      <c r="LQZ48" s="142"/>
      <c r="LRA48" s="143"/>
      <c r="LRB48" s="144"/>
      <c r="LRC48" s="145"/>
      <c r="LRD48" s="146"/>
      <c r="LRE48" s="147"/>
      <c r="LRF48" s="148"/>
      <c r="LRG48" s="140"/>
      <c r="LRH48" s="141"/>
      <c r="LRI48" s="142"/>
      <c r="LRJ48" s="143"/>
      <c r="LRK48" s="144"/>
      <c r="LRL48" s="145"/>
      <c r="LRM48" s="146"/>
      <c r="LRN48" s="147"/>
      <c r="LRO48" s="148"/>
      <c r="LRP48" s="140"/>
      <c r="LRQ48" s="141"/>
      <c r="LRR48" s="142"/>
      <c r="LRS48" s="143"/>
      <c r="LRT48" s="144"/>
      <c r="LRU48" s="145"/>
      <c r="LRV48" s="146"/>
      <c r="LRW48" s="147"/>
      <c r="LRX48" s="148"/>
      <c r="LRY48" s="140"/>
      <c r="LRZ48" s="141"/>
      <c r="LSA48" s="142"/>
      <c r="LSB48" s="143"/>
      <c r="LSC48" s="144"/>
      <c r="LSD48" s="145"/>
      <c r="LSE48" s="146"/>
      <c r="LSF48" s="147"/>
      <c r="LSG48" s="148"/>
      <c r="LSH48" s="140"/>
      <c r="LSI48" s="141"/>
      <c r="LSJ48" s="142"/>
      <c r="LSK48" s="143"/>
      <c r="LSL48" s="144"/>
      <c r="LSM48" s="145"/>
      <c r="LSN48" s="146"/>
      <c r="LSO48" s="147"/>
      <c r="LSP48" s="148"/>
      <c r="LSQ48" s="140"/>
      <c r="LSR48" s="141"/>
      <c r="LSS48" s="142"/>
      <c r="LST48" s="143"/>
      <c r="LSU48" s="144"/>
      <c r="LSV48" s="145"/>
      <c r="LSW48" s="146"/>
      <c r="LSX48" s="147"/>
      <c r="LSY48" s="148"/>
      <c r="LSZ48" s="140"/>
      <c r="LTA48" s="141"/>
      <c r="LTB48" s="142"/>
      <c r="LTC48" s="143"/>
      <c r="LTD48" s="144"/>
      <c r="LTE48" s="145"/>
      <c r="LTF48" s="146"/>
      <c r="LTG48" s="147"/>
      <c r="LTH48" s="148"/>
      <c r="LTI48" s="140"/>
      <c r="LTJ48" s="141"/>
      <c r="LTK48" s="142"/>
      <c r="LTL48" s="143"/>
      <c r="LTM48" s="144"/>
      <c r="LTN48" s="145"/>
      <c r="LTO48" s="146"/>
      <c r="LTP48" s="147"/>
      <c r="LTQ48" s="148"/>
      <c r="LTR48" s="140"/>
      <c r="LTS48" s="141"/>
      <c r="LTT48" s="142"/>
      <c r="LTU48" s="143"/>
      <c r="LTV48" s="144"/>
      <c r="LTW48" s="145"/>
      <c r="LTX48" s="146"/>
      <c r="LTY48" s="147"/>
      <c r="LTZ48" s="148"/>
      <c r="LUA48" s="140"/>
      <c r="LUB48" s="141"/>
      <c r="LUC48" s="142"/>
      <c r="LUD48" s="143"/>
      <c r="LUE48" s="144"/>
      <c r="LUF48" s="145"/>
      <c r="LUG48" s="146"/>
      <c r="LUH48" s="147"/>
      <c r="LUI48" s="148"/>
      <c r="LUJ48" s="140"/>
      <c r="LUK48" s="141"/>
      <c r="LUL48" s="142"/>
      <c r="LUM48" s="143"/>
      <c r="LUN48" s="144"/>
      <c r="LUO48" s="145"/>
      <c r="LUP48" s="146"/>
      <c r="LUQ48" s="147"/>
      <c r="LUR48" s="148"/>
      <c r="LUS48" s="140"/>
      <c r="LUT48" s="141"/>
      <c r="LUU48" s="142"/>
      <c r="LUV48" s="143"/>
      <c r="LUW48" s="144"/>
      <c r="LUX48" s="145"/>
      <c r="LUY48" s="146"/>
      <c r="LUZ48" s="147"/>
      <c r="LVA48" s="148"/>
      <c r="LVB48" s="140"/>
      <c r="LVC48" s="141"/>
      <c r="LVD48" s="142"/>
      <c r="LVE48" s="143"/>
      <c r="LVF48" s="144"/>
      <c r="LVG48" s="145"/>
      <c r="LVH48" s="146"/>
      <c r="LVI48" s="147"/>
      <c r="LVJ48" s="148"/>
      <c r="LVK48" s="140"/>
      <c r="LVL48" s="141"/>
      <c r="LVM48" s="142"/>
      <c r="LVN48" s="143"/>
      <c r="LVO48" s="144"/>
      <c r="LVP48" s="145"/>
      <c r="LVQ48" s="146"/>
      <c r="LVR48" s="147"/>
      <c r="LVS48" s="148"/>
      <c r="LVT48" s="140"/>
      <c r="LVU48" s="141"/>
      <c r="LVV48" s="142"/>
      <c r="LVW48" s="143"/>
      <c r="LVX48" s="144"/>
      <c r="LVY48" s="145"/>
      <c r="LVZ48" s="146"/>
      <c r="LWA48" s="147"/>
      <c r="LWB48" s="148"/>
      <c r="LWC48" s="140"/>
      <c r="LWD48" s="141"/>
      <c r="LWE48" s="142"/>
      <c r="LWF48" s="143"/>
      <c r="LWG48" s="144"/>
      <c r="LWH48" s="145"/>
      <c r="LWI48" s="146"/>
      <c r="LWJ48" s="147"/>
      <c r="LWK48" s="148"/>
      <c r="LWL48" s="140"/>
      <c r="LWM48" s="141"/>
      <c r="LWN48" s="142"/>
      <c r="LWO48" s="143"/>
      <c r="LWP48" s="144"/>
      <c r="LWQ48" s="145"/>
      <c r="LWR48" s="146"/>
      <c r="LWS48" s="147"/>
      <c r="LWT48" s="148"/>
      <c r="LWU48" s="140"/>
      <c r="LWV48" s="141"/>
      <c r="LWW48" s="142"/>
      <c r="LWX48" s="143"/>
      <c r="LWY48" s="144"/>
      <c r="LWZ48" s="145"/>
      <c r="LXA48" s="146"/>
      <c r="LXB48" s="147"/>
      <c r="LXC48" s="148"/>
      <c r="LXD48" s="140"/>
      <c r="LXE48" s="141"/>
      <c r="LXF48" s="142"/>
      <c r="LXG48" s="143"/>
      <c r="LXH48" s="144"/>
      <c r="LXI48" s="145"/>
      <c r="LXJ48" s="146"/>
      <c r="LXK48" s="147"/>
      <c r="LXL48" s="148"/>
      <c r="LXM48" s="140"/>
      <c r="LXN48" s="141"/>
      <c r="LXO48" s="142"/>
      <c r="LXP48" s="143"/>
      <c r="LXQ48" s="144"/>
      <c r="LXR48" s="145"/>
      <c r="LXS48" s="146"/>
      <c r="LXT48" s="147"/>
      <c r="LXU48" s="148"/>
      <c r="LXV48" s="140"/>
      <c r="LXW48" s="141"/>
      <c r="LXX48" s="142"/>
      <c r="LXY48" s="143"/>
      <c r="LXZ48" s="144"/>
      <c r="LYA48" s="145"/>
      <c r="LYB48" s="146"/>
      <c r="LYC48" s="147"/>
      <c r="LYD48" s="148"/>
      <c r="LYE48" s="140"/>
      <c r="LYF48" s="141"/>
      <c r="LYG48" s="142"/>
      <c r="LYH48" s="143"/>
      <c r="LYI48" s="144"/>
      <c r="LYJ48" s="145"/>
      <c r="LYK48" s="146"/>
      <c r="LYL48" s="147"/>
      <c r="LYM48" s="148"/>
      <c r="LYN48" s="140"/>
      <c r="LYO48" s="141"/>
      <c r="LYP48" s="142"/>
      <c r="LYQ48" s="143"/>
      <c r="LYR48" s="144"/>
      <c r="LYS48" s="145"/>
      <c r="LYT48" s="146"/>
      <c r="LYU48" s="147"/>
      <c r="LYV48" s="148"/>
      <c r="LYW48" s="140"/>
      <c r="LYX48" s="141"/>
      <c r="LYY48" s="142"/>
      <c r="LYZ48" s="143"/>
      <c r="LZA48" s="144"/>
      <c r="LZB48" s="145"/>
      <c r="LZC48" s="146"/>
      <c r="LZD48" s="147"/>
      <c r="LZE48" s="148"/>
      <c r="LZF48" s="140"/>
      <c r="LZG48" s="141"/>
      <c r="LZH48" s="142"/>
      <c r="LZI48" s="143"/>
      <c r="LZJ48" s="144"/>
      <c r="LZK48" s="145"/>
      <c r="LZL48" s="146"/>
      <c r="LZM48" s="147"/>
      <c r="LZN48" s="148"/>
      <c r="LZO48" s="140"/>
      <c r="LZP48" s="141"/>
      <c r="LZQ48" s="142"/>
      <c r="LZR48" s="143"/>
      <c r="LZS48" s="144"/>
      <c r="LZT48" s="145"/>
      <c r="LZU48" s="146"/>
      <c r="LZV48" s="147"/>
      <c r="LZW48" s="148"/>
      <c r="LZX48" s="140"/>
      <c r="LZY48" s="141"/>
      <c r="LZZ48" s="142"/>
      <c r="MAA48" s="143"/>
      <c r="MAB48" s="144"/>
      <c r="MAC48" s="145"/>
      <c r="MAD48" s="146"/>
      <c r="MAE48" s="147"/>
      <c r="MAF48" s="148"/>
      <c r="MAG48" s="140"/>
      <c r="MAH48" s="141"/>
      <c r="MAI48" s="142"/>
      <c r="MAJ48" s="143"/>
      <c r="MAK48" s="144"/>
      <c r="MAL48" s="145"/>
      <c r="MAM48" s="146"/>
      <c r="MAN48" s="147"/>
      <c r="MAO48" s="148"/>
      <c r="MAP48" s="140"/>
      <c r="MAQ48" s="141"/>
      <c r="MAR48" s="142"/>
      <c r="MAS48" s="143"/>
      <c r="MAT48" s="144"/>
      <c r="MAU48" s="145"/>
      <c r="MAV48" s="146"/>
      <c r="MAW48" s="147"/>
      <c r="MAX48" s="148"/>
      <c r="MAY48" s="140"/>
      <c r="MAZ48" s="141"/>
      <c r="MBA48" s="142"/>
      <c r="MBB48" s="143"/>
      <c r="MBC48" s="144"/>
      <c r="MBD48" s="145"/>
      <c r="MBE48" s="146"/>
      <c r="MBF48" s="147"/>
      <c r="MBG48" s="148"/>
      <c r="MBH48" s="140"/>
      <c r="MBI48" s="141"/>
      <c r="MBJ48" s="142"/>
      <c r="MBK48" s="143"/>
      <c r="MBL48" s="144"/>
      <c r="MBM48" s="145"/>
      <c r="MBN48" s="146"/>
      <c r="MBO48" s="147"/>
      <c r="MBP48" s="148"/>
      <c r="MBQ48" s="140"/>
      <c r="MBR48" s="141"/>
      <c r="MBS48" s="142"/>
      <c r="MBT48" s="143"/>
      <c r="MBU48" s="144"/>
      <c r="MBV48" s="145"/>
      <c r="MBW48" s="146"/>
      <c r="MBX48" s="147"/>
      <c r="MBY48" s="148"/>
      <c r="MBZ48" s="140"/>
      <c r="MCA48" s="141"/>
      <c r="MCB48" s="142"/>
      <c r="MCC48" s="143"/>
      <c r="MCD48" s="144"/>
      <c r="MCE48" s="145"/>
      <c r="MCF48" s="146"/>
      <c r="MCG48" s="147"/>
      <c r="MCH48" s="148"/>
      <c r="MCI48" s="140"/>
      <c r="MCJ48" s="141"/>
      <c r="MCK48" s="142"/>
      <c r="MCL48" s="143"/>
      <c r="MCM48" s="144"/>
      <c r="MCN48" s="145"/>
      <c r="MCO48" s="146"/>
      <c r="MCP48" s="147"/>
      <c r="MCQ48" s="148"/>
      <c r="MCR48" s="140"/>
      <c r="MCS48" s="141"/>
      <c r="MCT48" s="142"/>
      <c r="MCU48" s="143"/>
      <c r="MCV48" s="144"/>
      <c r="MCW48" s="145"/>
      <c r="MCX48" s="146"/>
      <c r="MCY48" s="147"/>
      <c r="MCZ48" s="148"/>
      <c r="MDA48" s="140"/>
      <c r="MDB48" s="141"/>
      <c r="MDC48" s="142"/>
      <c r="MDD48" s="143"/>
      <c r="MDE48" s="144"/>
      <c r="MDF48" s="145"/>
      <c r="MDG48" s="146"/>
      <c r="MDH48" s="147"/>
      <c r="MDI48" s="148"/>
      <c r="MDJ48" s="140"/>
      <c r="MDK48" s="141"/>
      <c r="MDL48" s="142"/>
      <c r="MDM48" s="143"/>
      <c r="MDN48" s="144"/>
      <c r="MDO48" s="145"/>
      <c r="MDP48" s="146"/>
      <c r="MDQ48" s="147"/>
      <c r="MDR48" s="148"/>
      <c r="MDS48" s="140"/>
      <c r="MDT48" s="141"/>
      <c r="MDU48" s="142"/>
      <c r="MDV48" s="143"/>
      <c r="MDW48" s="144"/>
      <c r="MDX48" s="145"/>
      <c r="MDY48" s="146"/>
      <c r="MDZ48" s="147"/>
      <c r="MEA48" s="148"/>
      <c r="MEB48" s="140"/>
      <c r="MEC48" s="141"/>
      <c r="MED48" s="142"/>
      <c r="MEE48" s="143"/>
      <c r="MEF48" s="144"/>
      <c r="MEG48" s="145"/>
      <c r="MEH48" s="146"/>
      <c r="MEI48" s="147"/>
      <c r="MEJ48" s="148"/>
      <c r="MEK48" s="140"/>
      <c r="MEL48" s="141"/>
      <c r="MEM48" s="142"/>
      <c r="MEN48" s="143"/>
      <c r="MEO48" s="144"/>
      <c r="MEP48" s="145"/>
      <c r="MEQ48" s="146"/>
      <c r="MER48" s="147"/>
      <c r="MES48" s="148"/>
      <c r="MET48" s="140"/>
      <c r="MEU48" s="141"/>
      <c r="MEV48" s="142"/>
      <c r="MEW48" s="143"/>
      <c r="MEX48" s="144"/>
      <c r="MEY48" s="145"/>
      <c r="MEZ48" s="146"/>
      <c r="MFA48" s="147"/>
      <c r="MFB48" s="148"/>
      <c r="MFC48" s="140"/>
      <c r="MFD48" s="141"/>
      <c r="MFE48" s="142"/>
      <c r="MFF48" s="143"/>
      <c r="MFG48" s="144"/>
      <c r="MFH48" s="145"/>
      <c r="MFI48" s="146"/>
      <c r="MFJ48" s="147"/>
      <c r="MFK48" s="148"/>
      <c r="MFL48" s="140"/>
      <c r="MFM48" s="141"/>
      <c r="MFN48" s="142"/>
      <c r="MFO48" s="143"/>
      <c r="MFP48" s="144"/>
      <c r="MFQ48" s="145"/>
      <c r="MFR48" s="146"/>
      <c r="MFS48" s="147"/>
      <c r="MFT48" s="148"/>
      <c r="MFU48" s="140"/>
      <c r="MFV48" s="141"/>
      <c r="MFW48" s="142"/>
      <c r="MFX48" s="143"/>
      <c r="MFY48" s="144"/>
      <c r="MFZ48" s="145"/>
      <c r="MGA48" s="146"/>
      <c r="MGB48" s="147"/>
      <c r="MGC48" s="148"/>
      <c r="MGD48" s="140"/>
      <c r="MGE48" s="141"/>
      <c r="MGF48" s="142"/>
      <c r="MGG48" s="143"/>
      <c r="MGH48" s="144"/>
      <c r="MGI48" s="145"/>
      <c r="MGJ48" s="146"/>
      <c r="MGK48" s="147"/>
      <c r="MGL48" s="148"/>
      <c r="MGM48" s="140"/>
      <c r="MGN48" s="141"/>
      <c r="MGO48" s="142"/>
      <c r="MGP48" s="143"/>
      <c r="MGQ48" s="144"/>
      <c r="MGR48" s="145"/>
      <c r="MGS48" s="146"/>
      <c r="MGT48" s="147"/>
      <c r="MGU48" s="148"/>
      <c r="MGV48" s="140"/>
      <c r="MGW48" s="141"/>
      <c r="MGX48" s="142"/>
      <c r="MGY48" s="143"/>
      <c r="MGZ48" s="144"/>
      <c r="MHA48" s="145"/>
      <c r="MHB48" s="146"/>
      <c r="MHC48" s="147"/>
      <c r="MHD48" s="148"/>
      <c r="MHE48" s="140"/>
      <c r="MHF48" s="141"/>
      <c r="MHG48" s="142"/>
      <c r="MHH48" s="143"/>
      <c r="MHI48" s="144"/>
      <c r="MHJ48" s="145"/>
      <c r="MHK48" s="146"/>
      <c r="MHL48" s="147"/>
      <c r="MHM48" s="148"/>
      <c r="MHN48" s="140"/>
      <c r="MHO48" s="141"/>
      <c r="MHP48" s="142"/>
      <c r="MHQ48" s="143"/>
      <c r="MHR48" s="144"/>
      <c r="MHS48" s="145"/>
      <c r="MHT48" s="146"/>
      <c r="MHU48" s="147"/>
      <c r="MHV48" s="148"/>
      <c r="MHW48" s="140"/>
      <c r="MHX48" s="141"/>
      <c r="MHY48" s="142"/>
      <c r="MHZ48" s="143"/>
      <c r="MIA48" s="144"/>
      <c r="MIB48" s="145"/>
      <c r="MIC48" s="146"/>
      <c r="MID48" s="147"/>
      <c r="MIE48" s="148"/>
      <c r="MIF48" s="140"/>
      <c r="MIG48" s="141"/>
      <c r="MIH48" s="142"/>
      <c r="MII48" s="143"/>
      <c r="MIJ48" s="144"/>
      <c r="MIK48" s="145"/>
      <c r="MIL48" s="146"/>
      <c r="MIM48" s="147"/>
      <c r="MIN48" s="148"/>
      <c r="MIO48" s="140"/>
      <c r="MIP48" s="141"/>
      <c r="MIQ48" s="142"/>
      <c r="MIR48" s="143"/>
      <c r="MIS48" s="144"/>
      <c r="MIT48" s="145"/>
      <c r="MIU48" s="146"/>
      <c r="MIV48" s="147"/>
      <c r="MIW48" s="148"/>
      <c r="MIX48" s="140"/>
      <c r="MIY48" s="141"/>
      <c r="MIZ48" s="142"/>
      <c r="MJA48" s="143"/>
      <c r="MJB48" s="144"/>
      <c r="MJC48" s="145"/>
      <c r="MJD48" s="146"/>
      <c r="MJE48" s="147"/>
      <c r="MJF48" s="148"/>
      <c r="MJG48" s="140"/>
      <c r="MJH48" s="141"/>
      <c r="MJI48" s="142"/>
      <c r="MJJ48" s="143"/>
      <c r="MJK48" s="144"/>
      <c r="MJL48" s="145"/>
      <c r="MJM48" s="146"/>
      <c r="MJN48" s="147"/>
      <c r="MJO48" s="148"/>
      <c r="MJP48" s="140"/>
      <c r="MJQ48" s="141"/>
      <c r="MJR48" s="142"/>
      <c r="MJS48" s="143"/>
      <c r="MJT48" s="144"/>
      <c r="MJU48" s="145"/>
      <c r="MJV48" s="146"/>
      <c r="MJW48" s="147"/>
      <c r="MJX48" s="148"/>
      <c r="MJY48" s="140"/>
      <c r="MJZ48" s="141"/>
      <c r="MKA48" s="142"/>
      <c r="MKB48" s="143"/>
      <c r="MKC48" s="144"/>
      <c r="MKD48" s="145"/>
      <c r="MKE48" s="146"/>
      <c r="MKF48" s="147"/>
      <c r="MKG48" s="148"/>
      <c r="MKH48" s="140"/>
      <c r="MKI48" s="141"/>
      <c r="MKJ48" s="142"/>
      <c r="MKK48" s="143"/>
      <c r="MKL48" s="144"/>
      <c r="MKM48" s="145"/>
      <c r="MKN48" s="146"/>
      <c r="MKO48" s="147"/>
      <c r="MKP48" s="148"/>
      <c r="MKQ48" s="140"/>
      <c r="MKR48" s="141"/>
      <c r="MKS48" s="142"/>
      <c r="MKT48" s="143"/>
      <c r="MKU48" s="144"/>
      <c r="MKV48" s="145"/>
      <c r="MKW48" s="146"/>
      <c r="MKX48" s="147"/>
      <c r="MKY48" s="148"/>
      <c r="MKZ48" s="140"/>
      <c r="MLA48" s="141"/>
      <c r="MLB48" s="142"/>
      <c r="MLC48" s="143"/>
      <c r="MLD48" s="144"/>
      <c r="MLE48" s="145"/>
      <c r="MLF48" s="146"/>
      <c r="MLG48" s="147"/>
      <c r="MLH48" s="148"/>
      <c r="MLI48" s="140"/>
      <c r="MLJ48" s="141"/>
      <c r="MLK48" s="142"/>
      <c r="MLL48" s="143"/>
      <c r="MLM48" s="144"/>
      <c r="MLN48" s="145"/>
      <c r="MLO48" s="146"/>
      <c r="MLP48" s="147"/>
      <c r="MLQ48" s="148"/>
      <c r="MLR48" s="140"/>
      <c r="MLS48" s="141"/>
      <c r="MLT48" s="142"/>
      <c r="MLU48" s="143"/>
      <c r="MLV48" s="144"/>
      <c r="MLW48" s="145"/>
      <c r="MLX48" s="146"/>
      <c r="MLY48" s="147"/>
      <c r="MLZ48" s="148"/>
      <c r="MMA48" s="140"/>
      <c r="MMB48" s="141"/>
      <c r="MMC48" s="142"/>
      <c r="MMD48" s="143"/>
      <c r="MME48" s="144"/>
      <c r="MMF48" s="145"/>
      <c r="MMG48" s="146"/>
      <c r="MMH48" s="147"/>
      <c r="MMI48" s="148"/>
      <c r="MMJ48" s="140"/>
      <c r="MMK48" s="141"/>
      <c r="MML48" s="142"/>
      <c r="MMM48" s="143"/>
      <c r="MMN48" s="144"/>
      <c r="MMO48" s="145"/>
      <c r="MMP48" s="146"/>
      <c r="MMQ48" s="147"/>
      <c r="MMR48" s="148"/>
      <c r="MMS48" s="140"/>
      <c r="MMT48" s="141"/>
      <c r="MMU48" s="142"/>
      <c r="MMV48" s="143"/>
      <c r="MMW48" s="144"/>
      <c r="MMX48" s="145"/>
      <c r="MMY48" s="146"/>
      <c r="MMZ48" s="147"/>
      <c r="MNA48" s="148"/>
      <c r="MNB48" s="140"/>
      <c r="MNC48" s="141"/>
      <c r="MND48" s="142"/>
      <c r="MNE48" s="143"/>
      <c r="MNF48" s="144"/>
      <c r="MNG48" s="145"/>
      <c r="MNH48" s="146"/>
      <c r="MNI48" s="147"/>
      <c r="MNJ48" s="148"/>
      <c r="MNK48" s="140"/>
      <c r="MNL48" s="141"/>
      <c r="MNM48" s="142"/>
      <c r="MNN48" s="143"/>
      <c r="MNO48" s="144"/>
      <c r="MNP48" s="145"/>
      <c r="MNQ48" s="146"/>
      <c r="MNR48" s="147"/>
      <c r="MNS48" s="148"/>
      <c r="MNT48" s="140"/>
      <c r="MNU48" s="141"/>
      <c r="MNV48" s="142"/>
      <c r="MNW48" s="143"/>
      <c r="MNX48" s="144"/>
      <c r="MNY48" s="145"/>
      <c r="MNZ48" s="146"/>
      <c r="MOA48" s="147"/>
      <c r="MOB48" s="148"/>
      <c r="MOC48" s="140"/>
      <c r="MOD48" s="141"/>
      <c r="MOE48" s="142"/>
      <c r="MOF48" s="143"/>
      <c r="MOG48" s="144"/>
      <c r="MOH48" s="145"/>
      <c r="MOI48" s="146"/>
      <c r="MOJ48" s="147"/>
      <c r="MOK48" s="148"/>
      <c r="MOL48" s="140"/>
      <c r="MOM48" s="141"/>
      <c r="MON48" s="142"/>
      <c r="MOO48" s="143"/>
      <c r="MOP48" s="144"/>
      <c r="MOQ48" s="145"/>
      <c r="MOR48" s="146"/>
      <c r="MOS48" s="147"/>
      <c r="MOT48" s="148"/>
      <c r="MOU48" s="140"/>
      <c r="MOV48" s="141"/>
      <c r="MOW48" s="142"/>
      <c r="MOX48" s="143"/>
      <c r="MOY48" s="144"/>
      <c r="MOZ48" s="145"/>
      <c r="MPA48" s="146"/>
      <c r="MPB48" s="147"/>
      <c r="MPC48" s="148"/>
      <c r="MPD48" s="140"/>
      <c r="MPE48" s="141"/>
      <c r="MPF48" s="142"/>
      <c r="MPG48" s="143"/>
      <c r="MPH48" s="144"/>
      <c r="MPI48" s="145"/>
      <c r="MPJ48" s="146"/>
      <c r="MPK48" s="147"/>
      <c r="MPL48" s="148"/>
      <c r="MPM48" s="140"/>
      <c r="MPN48" s="141"/>
      <c r="MPO48" s="142"/>
      <c r="MPP48" s="143"/>
      <c r="MPQ48" s="144"/>
      <c r="MPR48" s="145"/>
      <c r="MPS48" s="146"/>
      <c r="MPT48" s="147"/>
      <c r="MPU48" s="148"/>
      <c r="MPV48" s="140"/>
      <c r="MPW48" s="141"/>
      <c r="MPX48" s="142"/>
      <c r="MPY48" s="143"/>
      <c r="MPZ48" s="144"/>
      <c r="MQA48" s="145"/>
      <c r="MQB48" s="146"/>
      <c r="MQC48" s="147"/>
      <c r="MQD48" s="148"/>
      <c r="MQE48" s="140"/>
      <c r="MQF48" s="141"/>
      <c r="MQG48" s="142"/>
      <c r="MQH48" s="143"/>
      <c r="MQI48" s="144"/>
      <c r="MQJ48" s="145"/>
      <c r="MQK48" s="146"/>
      <c r="MQL48" s="147"/>
      <c r="MQM48" s="148"/>
      <c r="MQN48" s="140"/>
      <c r="MQO48" s="141"/>
      <c r="MQP48" s="142"/>
      <c r="MQQ48" s="143"/>
      <c r="MQR48" s="144"/>
      <c r="MQS48" s="145"/>
      <c r="MQT48" s="146"/>
      <c r="MQU48" s="147"/>
      <c r="MQV48" s="148"/>
      <c r="MQW48" s="140"/>
      <c r="MQX48" s="141"/>
      <c r="MQY48" s="142"/>
      <c r="MQZ48" s="143"/>
      <c r="MRA48" s="144"/>
      <c r="MRB48" s="145"/>
      <c r="MRC48" s="146"/>
      <c r="MRD48" s="147"/>
      <c r="MRE48" s="148"/>
      <c r="MRF48" s="140"/>
      <c r="MRG48" s="141"/>
      <c r="MRH48" s="142"/>
      <c r="MRI48" s="143"/>
      <c r="MRJ48" s="144"/>
      <c r="MRK48" s="145"/>
      <c r="MRL48" s="146"/>
      <c r="MRM48" s="147"/>
      <c r="MRN48" s="148"/>
      <c r="MRO48" s="140"/>
      <c r="MRP48" s="141"/>
      <c r="MRQ48" s="142"/>
      <c r="MRR48" s="143"/>
      <c r="MRS48" s="144"/>
      <c r="MRT48" s="145"/>
      <c r="MRU48" s="146"/>
      <c r="MRV48" s="147"/>
      <c r="MRW48" s="148"/>
      <c r="MRX48" s="140"/>
      <c r="MRY48" s="141"/>
      <c r="MRZ48" s="142"/>
      <c r="MSA48" s="143"/>
      <c r="MSB48" s="144"/>
      <c r="MSC48" s="145"/>
      <c r="MSD48" s="146"/>
      <c r="MSE48" s="147"/>
      <c r="MSF48" s="148"/>
      <c r="MSG48" s="140"/>
      <c r="MSH48" s="141"/>
      <c r="MSI48" s="142"/>
      <c r="MSJ48" s="143"/>
      <c r="MSK48" s="144"/>
      <c r="MSL48" s="145"/>
      <c r="MSM48" s="146"/>
      <c r="MSN48" s="147"/>
      <c r="MSO48" s="148"/>
      <c r="MSP48" s="140"/>
      <c r="MSQ48" s="141"/>
      <c r="MSR48" s="142"/>
      <c r="MSS48" s="143"/>
      <c r="MST48" s="144"/>
      <c r="MSU48" s="145"/>
      <c r="MSV48" s="146"/>
      <c r="MSW48" s="147"/>
      <c r="MSX48" s="148"/>
      <c r="MSY48" s="140"/>
      <c r="MSZ48" s="141"/>
      <c r="MTA48" s="142"/>
      <c r="MTB48" s="143"/>
      <c r="MTC48" s="144"/>
      <c r="MTD48" s="145"/>
      <c r="MTE48" s="146"/>
      <c r="MTF48" s="147"/>
      <c r="MTG48" s="148"/>
      <c r="MTH48" s="140"/>
      <c r="MTI48" s="141"/>
      <c r="MTJ48" s="142"/>
      <c r="MTK48" s="143"/>
      <c r="MTL48" s="144"/>
      <c r="MTM48" s="145"/>
      <c r="MTN48" s="146"/>
      <c r="MTO48" s="147"/>
      <c r="MTP48" s="148"/>
      <c r="MTQ48" s="140"/>
      <c r="MTR48" s="141"/>
      <c r="MTS48" s="142"/>
      <c r="MTT48" s="143"/>
      <c r="MTU48" s="144"/>
      <c r="MTV48" s="145"/>
      <c r="MTW48" s="146"/>
      <c r="MTX48" s="147"/>
      <c r="MTY48" s="148"/>
      <c r="MTZ48" s="140"/>
      <c r="MUA48" s="141"/>
      <c r="MUB48" s="142"/>
      <c r="MUC48" s="143"/>
      <c r="MUD48" s="144"/>
      <c r="MUE48" s="145"/>
      <c r="MUF48" s="146"/>
      <c r="MUG48" s="147"/>
      <c r="MUH48" s="148"/>
      <c r="MUI48" s="140"/>
      <c r="MUJ48" s="141"/>
      <c r="MUK48" s="142"/>
      <c r="MUL48" s="143"/>
      <c r="MUM48" s="144"/>
      <c r="MUN48" s="145"/>
      <c r="MUO48" s="146"/>
      <c r="MUP48" s="147"/>
      <c r="MUQ48" s="148"/>
      <c r="MUR48" s="140"/>
      <c r="MUS48" s="141"/>
      <c r="MUT48" s="142"/>
      <c r="MUU48" s="143"/>
      <c r="MUV48" s="144"/>
      <c r="MUW48" s="145"/>
      <c r="MUX48" s="146"/>
      <c r="MUY48" s="147"/>
      <c r="MUZ48" s="148"/>
      <c r="MVA48" s="140"/>
      <c r="MVB48" s="141"/>
      <c r="MVC48" s="142"/>
      <c r="MVD48" s="143"/>
      <c r="MVE48" s="144"/>
      <c r="MVF48" s="145"/>
      <c r="MVG48" s="146"/>
      <c r="MVH48" s="147"/>
      <c r="MVI48" s="148"/>
      <c r="MVJ48" s="140"/>
      <c r="MVK48" s="141"/>
      <c r="MVL48" s="142"/>
      <c r="MVM48" s="143"/>
      <c r="MVN48" s="144"/>
      <c r="MVO48" s="145"/>
      <c r="MVP48" s="146"/>
      <c r="MVQ48" s="147"/>
      <c r="MVR48" s="148"/>
      <c r="MVS48" s="140"/>
      <c r="MVT48" s="141"/>
      <c r="MVU48" s="142"/>
      <c r="MVV48" s="143"/>
      <c r="MVW48" s="144"/>
      <c r="MVX48" s="145"/>
      <c r="MVY48" s="146"/>
      <c r="MVZ48" s="147"/>
      <c r="MWA48" s="148"/>
      <c r="MWB48" s="140"/>
      <c r="MWC48" s="141"/>
      <c r="MWD48" s="142"/>
      <c r="MWE48" s="143"/>
      <c r="MWF48" s="144"/>
      <c r="MWG48" s="145"/>
      <c r="MWH48" s="146"/>
      <c r="MWI48" s="147"/>
      <c r="MWJ48" s="148"/>
      <c r="MWK48" s="140"/>
      <c r="MWL48" s="141"/>
      <c r="MWM48" s="142"/>
      <c r="MWN48" s="143"/>
      <c r="MWO48" s="144"/>
      <c r="MWP48" s="145"/>
      <c r="MWQ48" s="146"/>
      <c r="MWR48" s="147"/>
      <c r="MWS48" s="148"/>
      <c r="MWT48" s="140"/>
      <c r="MWU48" s="141"/>
      <c r="MWV48" s="142"/>
      <c r="MWW48" s="143"/>
      <c r="MWX48" s="144"/>
      <c r="MWY48" s="145"/>
      <c r="MWZ48" s="146"/>
      <c r="MXA48" s="147"/>
      <c r="MXB48" s="148"/>
      <c r="MXC48" s="140"/>
      <c r="MXD48" s="141"/>
      <c r="MXE48" s="142"/>
      <c r="MXF48" s="143"/>
      <c r="MXG48" s="144"/>
      <c r="MXH48" s="145"/>
      <c r="MXI48" s="146"/>
      <c r="MXJ48" s="147"/>
      <c r="MXK48" s="148"/>
      <c r="MXL48" s="140"/>
      <c r="MXM48" s="141"/>
      <c r="MXN48" s="142"/>
      <c r="MXO48" s="143"/>
      <c r="MXP48" s="144"/>
      <c r="MXQ48" s="145"/>
      <c r="MXR48" s="146"/>
      <c r="MXS48" s="147"/>
      <c r="MXT48" s="148"/>
      <c r="MXU48" s="140"/>
      <c r="MXV48" s="141"/>
      <c r="MXW48" s="142"/>
      <c r="MXX48" s="143"/>
      <c r="MXY48" s="144"/>
      <c r="MXZ48" s="145"/>
      <c r="MYA48" s="146"/>
      <c r="MYB48" s="147"/>
      <c r="MYC48" s="148"/>
      <c r="MYD48" s="140"/>
      <c r="MYE48" s="141"/>
      <c r="MYF48" s="142"/>
      <c r="MYG48" s="143"/>
      <c r="MYH48" s="144"/>
      <c r="MYI48" s="145"/>
      <c r="MYJ48" s="146"/>
      <c r="MYK48" s="147"/>
      <c r="MYL48" s="148"/>
      <c r="MYM48" s="140"/>
      <c r="MYN48" s="141"/>
      <c r="MYO48" s="142"/>
      <c r="MYP48" s="143"/>
      <c r="MYQ48" s="144"/>
      <c r="MYR48" s="145"/>
      <c r="MYS48" s="146"/>
      <c r="MYT48" s="147"/>
      <c r="MYU48" s="148"/>
      <c r="MYV48" s="140"/>
      <c r="MYW48" s="141"/>
      <c r="MYX48" s="142"/>
      <c r="MYY48" s="143"/>
      <c r="MYZ48" s="144"/>
      <c r="MZA48" s="145"/>
      <c r="MZB48" s="146"/>
      <c r="MZC48" s="147"/>
      <c r="MZD48" s="148"/>
      <c r="MZE48" s="140"/>
      <c r="MZF48" s="141"/>
      <c r="MZG48" s="142"/>
      <c r="MZH48" s="143"/>
      <c r="MZI48" s="144"/>
      <c r="MZJ48" s="145"/>
      <c r="MZK48" s="146"/>
      <c r="MZL48" s="147"/>
      <c r="MZM48" s="148"/>
      <c r="MZN48" s="140"/>
      <c r="MZO48" s="141"/>
      <c r="MZP48" s="142"/>
      <c r="MZQ48" s="143"/>
      <c r="MZR48" s="144"/>
      <c r="MZS48" s="145"/>
      <c r="MZT48" s="146"/>
      <c r="MZU48" s="147"/>
      <c r="MZV48" s="148"/>
      <c r="MZW48" s="140"/>
      <c r="MZX48" s="141"/>
      <c r="MZY48" s="142"/>
      <c r="MZZ48" s="143"/>
      <c r="NAA48" s="144"/>
      <c r="NAB48" s="145"/>
      <c r="NAC48" s="146"/>
      <c r="NAD48" s="147"/>
      <c r="NAE48" s="148"/>
      <c r="NAF48" s="140"/>
      <c r="NAG48" s="141"/>
      <c r="NAH48" s="142"/>
      <c r="NAI48" s="143"/>
      <c r="NAJ48" s="144"/>
      <c r="NAK48" s="145"/>
      <c r="NAL48" s="146"/>
      <c r="NAM48" s="147"/>
      <c r="NAN48" s="148"/>
      <c r="NAO48" s="140"/>
      <c r="NAP48" s="141"/>
      <c r="NAQ48" s="142"/>
      <c r="NAR48" s="143"/>
      <c r="NAS48" s="144"/>
      <c r="NAT48" s="145"/>
      <c r="NAU48" s="146"/>
      <c r="NAV48" s="147"/>
      <c r="NAW48" s="148"/>
      <c r="NAX48" s="140"/>
      <c r="NAY48" s="141"/>
      <c r="NAZ48" s="142"/>
      <c r="NBA48" s="143"/>
      <c r="NBB48" s="144"/>
      <c r="NBC48" s="145"/>
      <c r="NBD48" s="146"/>
      <c r="NBE48" s="147"/>
      <c r="NBF48" s="148"/>
      <c r="NBG48" s="140"/>
      <c r="NBH48" s="141"/>
      <c r="NBI48" s="142"/>
      <c r="NBJ48" s="143"/>
      <c r="NBK48" s="144"/>
      <c r="NBL48" s="145"/>
      <c r="NBM48" s="146"/>
      <c r="NBN48" s="147"/>
      <c r="NBO48" s="148"/>
      <c r="NBP48" s="140"/>
      <c r="NBQ48" s="141"/>
      <c r="NBR48" s="142"/>
      <c r="NBS48" s="143"/>
      <c r="NBT48" s="144"/>
      <c r="NBU48" s="145"/>
      <c r="NBV48" s="146"/>
      <c r="NBW48" s="147"/>
      <c r="NBX48" s="148"/>
      <c r="NBY48" s="140"/>
      <c r="NBZ48" s="141"/>
      <c r="NCA48" s="142"/>
      <c r="NCB48" s="143"/>
      <c r="NCC48" s="144"/>
      <c r="NCD48" s="145"/>
      <c r="NCE48" s="146"/>
      <c r="NCF48" s="147"/>
      <c r="NCG48" s="148"/>
      <c r="NCH48" s="140"/>
      <c r="NCI48" s="141"/>
      <c r="NCJ48" s="142"/>
      <c r="NCK48" s="143"/>
      <c r="NCL48" s="144"/>
      <c r="NCM48" s="145"/>
      <c r="NCN48" s="146"/>
      <c r="NCO48" s="147"/>
      <c r="NCP48" s="148"/>
      <c r="NCQ48" s="140"/>
      <c r="NCR48" s="141"/>
      <c r="NCS48" s="142"/>
      <c r="NCT48" s="143"/>
      <c r="NCU48" s="144"/>
      <c r="NCV48" s="145"/>
      <c r="NCW48" s="146"/>
      <c r="NCX48" s="147"/>
      <c r="NCY48" s="148"/>
      <c r="NCZ48" s="140"/>
      <c r="NDA48" s="141"/>
      <c r="NDB48" s="142"/>
      <c r="NDC48" s="143"/>
      <c r="NDD48" s="144"/>
      <c r="NDE48" s="145"/>
      <c r="NDF48" s="146"/>
      <c r="NDG48" s="147"/>
      <c r="NDH48" s="148"/>
      <c r="NDI48" s="140"/>
      <c r="NDJ48" s="141"/>
      <c r="NDK48" s="142"/>
      <c r="NDL48" s="143"/>
      <c r="NDM48" s="144"/>
      <c r="NDN48" s="145"/>
      <c r="NDO48" s="146"/>
      <c r="NDP48" s="147"/>
      <c r="NDQ48" s="148"/>
      <c r="NDR48" s="140"/>
      <c r="NDS48" s="141"/>
      <c r="NDT48" s="142"/>
      <c r="NDU48" s="143"/>
      <c r="NDV48" s="144"/>
      <c r="NDW48" s="145"/>
      <c r="NDX48" s="146"/>
      <c r="NDY48" s="147"/>
      <c r="NDZ48" s="148"/>
      <c r="NEA48" s="140"/>
      <c r="NEB48" s="141"/>
      <c r="NEC48" s="142"/>
      <c r="NED48" s="143"/>
      <c r="NEE48" s="144"/>
      <c r="NEF48" s="145"/>
      <c r="NEG48" s="146"/>
      <c r="NEH48" s="147"/>
      <c r="NEI48" s="148"/>
      <c r="NEJ48" s="140"/>
      <c r="NEK48" s="141"/>
      <c r="NEL48" s="142"/>
      <c r="NEM48" s="143"/>
      <c r="NEN48" s="144"/>
      <c r="NEO48" s="145"/>
      <c r="NEP48" s="146"/>
      <c r="NEQ48" s="147"/>
      <c r="NER48" s="148"/>
      <c r="NES48" s="140"/>
      <c r="NET48" s="141"/>
      <c r="NEU48" s="142"/>
      <c r="NEV48" s="143"/>
      <c r="NEW48" s="144"/>
      <c r="NEX48" s="145"/>
      <c r="NEY48" s="146"/>
      <c r="NEZ48" s="147"/>
      <c r="NFA48" s="148"/>
      <c r="NFB48" s="140"/>
      <c r="NFC48" s="141"/>
      <c r="NFD48" s="142"/>
      <c r="NFE48" s="143"/>
      <c r="NFF48" s="144"/>
      <c r="NFG48" s="145"/>
      <c r="NFH48" s="146"/>
      <c r="NFI48" s="147"/>
      <c r="NFJ48" s="148"/>
      <c r="NFK48" s="140"/>
      <c r="NFL48" s="141"/>
      <c r="NFM48" s="142"/>
      <c r="NFN48" s="143"/>
      <c r="NFO48" s="144"/>
      <c r="NFP48" s="145"/>
      <c r="NFQ48" s="146"/>
      <c r="NFR48" s="147"/>
      <c r="NFS48" s="148"/>
      <c r="NFT48" s="140"/>
      <c r="NFU48" s="141"/>
      <c r="NFV48" s="142"/>
      <c r="NFW48" s="143"/>
      <c r="NFX48" s="144"/>
      <c r="NFY48" s="145"/>
      <c r="NFZ48" s="146"/>
      <c r="NGA48" s="147"/>
      <c r="NGB48" s="148"/>
      <c r="NGC48" s="140"/>
      <c r="NGD48" s="141"/>
      <c r="NGE48" s="142"/>
      <c r="NGF48" s="143"/>
      <c r="NGG48" s="144"/>
      <c r="NGH48" s="145"/>
      <c r="NGI48" s="146"/>
      <c r="NGJ48" s="147"/>
      <c r="NGK48" s="148"/>
      <c r="NGL48" s="140"/>
      <c r="NGM48" s="141"/>
      <c r="NGN48" s="142"/>
      <c r="NGO48" s="143"/>
      <c r="NGP48" s="144"/>
      <c r="NGQ48" s="145"/>
      <c r="NGR48" s="146"/>
      <c r="NGS48" s="147"/>
      <c r="NGT48" s="148"/>
      <c r="NGU48" s="140"/>
      <c r="NGV48" s="141"/>
      <c r="NGW48" s="142"/>
      <c r="NGX48" s="143"/>
      <c r="NGY48" s="144"/>
      <c r="NGZ48" s="145"/>
      <c r="NHA48" s="146"/>
      <c r="NHB48" s="147"/>
      <c r="NHC48" s="148"/>
      <c r="NHD48" s="140"/>
      <c r="NHE48" s="141"/>
      <c r="NHF48" s="142"/>
      <c r="NHG48" s="143"/>
      <c r="NHH48" s="144"/>
      <c r="NHI48" s="145"/>
      <c r="NHJ48" s="146"/>
      <c r="NHK48" s="147"/>
      <c r="NHL48" s="148"/>
      <c r="NHM48" s="140"/>
      <c r="NHN48" s="141"/>
      <c r="NHO48" s="142"/>
      <c r="NHP48" s="143"/>
      <c r="NHQ48" s="144"/>
      <c r="NHR48" s="145"/>
      <c r="NHS48" s="146"/>
      <c r="NHT48" s="147"/>
      <c r="NHU48" s="148"/>
      <c r="NHV48" s="140"/>
      <c r="NHW48" s="141"/>
      <c r="NHX48" s="142"/>
      <c r="NHY48" s="143"/>
      <c r="NHZ48" s="144"/>
      <c r="NIA48" s="145"/>
      <c r="NIB48" s="146"/>
      <c r="NIC48" s="147"/>
      <c r="NID48" s="148"/>
      <c r="NIE48" s="140"/>
      <c r="NIF48" s="141"/>
      <c r="NIG48" s="142"/>
      <c r="NIH48" s="143"/>
      <c r="NII48" s="144"/>
      <c r="NIJ48" s="145"/>
      <c r="NIK48" s="146"/>
      <c r="NIL48" s="147"/>
      <c r="NIM48" s="148"/>
      <c r="NIN48" s="140"/>
      <c r="NIO48" s="141"/>
      <c r="NIP48" s="142"/>
      <c r="NIQ48" s="143"/>
      <c r="NIR48" s="144"/>
      <c r="NIS48" s="145"/>
      <c r="NIT48" s="146"/>
      <c r="NIU48" s="147"/>
      <c r="NIV48" s="148"/>
      <c r="NIW48" s="140"/>
      <c r="NIX48" s="141"/>
      <c r="NIY48" s="142"/>
      <c r="NIZ48" s="143"/>
      <c r="NJA48" s="144"/>
      <c r="NJB48" s="145"/>
      <c r="NJC48" s="146"/>
      <c r="NJD48" s="147"/>
      <c r="NJE48" s="148"/>
      <c r="NJF48" s="140"/>
      <c r="NJG48" s="141"/>
      <c r="NJH48" s="142"/>
      <c r="NJI48" s="143"/>
      <c r="NJJ48" s="144"/>
      <c r="NJK48" s="145"/>
      <c r="NJL48" s="146"/>
      <c r="NJM48" s="147"/>
      <c r="NJN48" s="148"/>
      <c r="NJO48" s="140"/>
      <c r="NJP48" s="141"/>
      <c r="NJQ48" s="142"/>
      <c r="NJR48" s="143"/>
      <c r="NJS48" s="144"/>
      <c r="NJT48" s="145"/>
      <c r="NJU48" s="146"/>
      <c r="NJV48" s="147"/>
      <c r="NJW48" s="148"/>
      <c r="NJX48" s="140"/>
      <c r="NJY48" s="141"/>
      <c r="NJZ48" s="142"/>
      <c r="NKA48" s="143"/>
      <c r="NKB48" s="144"/>
      <c r="NKC48" s="145"/>
      <c r="NKD48" s="146"/>
      <c r="NKE48" s="147"/>
      <c r="NKF48" s="148"/>
      <c r="NKG48" s="140"/>
      <c r="NKH48" s="141"/>
      <c r="NKI48" s="142"/>
      <c r="NKJ48" s="143"/>
      <c r="NKK48" s="144"/>
      <c r="NKL48" s="145"/>
      <c r="NKM48" s="146"/>
      <c r="NKN48" s="147"/>
      <c r="NKO48" s="148"/>
      <c r="NKP48" s="140"/>
      <c r="NKQ48" s="141"/>
      <c r="NKR48" s="142"/>
      <c r="NKS48" s="143"/>
      <c r="NKT48" s="144"/>
      <c r="NKU48" s="145"/>
      <c r="NKV48" s="146"/>
      <c r="NKW48" s="147"/>
      <c r="NKX48" s="148"/>
      <c r="NKY48" s="140"/>
      <c r="NKZ48" s="141"/>
      <c r="NLA48" s="142"/>
      <c r="NLB48" s="143"/>
      <c r="NLC48" s="144"/>
      <c r="NLD48" s="145"/>
      <c r="NLE48" s="146"/>
      <c r="NLF48" s="147"/>
      <c r="NLG48" s="148"/>
      <c r="NLH48" s="140"/>
      <c r="NLI48" s="141"/>
      <c r="NLJ48" s="142"/>
      <c r="NLK48" s="143"/>
      <c r="NLL48" s="144"/>
      <c r="NLM48" s="145"/>
      <c r="NLN48" s="146"/>
      <c r="NLO48" s="147"/>
      <c r="NLP48" s="148"/>
      <c r="NLQ48" s="140"/>
      <c r="NLR48" s="141"/>
      <c r="NLS48" s="142"/>
      <c r="NLT48" s="143"/>
      <c r="NLU48" s="144"/>
      <c r="NLV48" s="145"/>
      <c r="NLW48" s="146"/>
      <c r="NLX48" s="147"/>
      <c r="NLY48" s="148"/>
      <c r="NLZ48" s="140"/>
      <c r="NMA48" s="141"/>
      <c r="NMB48" s="142"/>
      <c r="NMC48" s="143"/>
      <c r="NMD48" s="144"/>
      <c r="NME48" s="145"/>
      <c r="NMF48" s="146"/>
      <c r="NMG48" s="147"/>
      <c r="NMH48" s="148"/>
      <c r="NMI48" s="140"/>
      <c r="NMJ48" s="141"/>
      <c r="NMK48" s="142"/>
      <c r="NML48" s="143"/>
      <c r="NMM48" s="144"/>
      <c r="NMN48" s="145"/>
      <c r="NMO48" s="146"/>
      <c r="NMP48" s="147"/>
      <c r="NMQ48" s="148"/>
      <c r="NMR48" s="140"/>
      <c r="NMS48" s="141"/>
      <c r="NMT48" s="142"/>
      <c r="NMU48" s="143"/>
      <c r="NMV48" s="144"/>
      <c r="NMW48" s="145"/>
      <c r="NMX48" s="146"/>
      <c r="NMY48" s="147"/>
      <c r="NMZ48" s="148"/>
      <c r="NNA48" s="140"/>
      <c r="NNB48" s="141"/>
      <c r="NNC48" s="142"/>
      <c r="NND48" s="143"/>
      <c r="NNE48" s="144"/>
      <c r="NNF48" s="145"/>
      <c r="NNG48" s="146"/>
      <c r="NNH48" s="147"/>
      <c r="NNI48" s="148"/>
      <c r="NNJ48" s="140"/>
      <c r="NNK48" s="141"/>
      <c r="NNL48" s="142"/>
      <c r="NNM48" s="143"/>
      <c r="NNN48" s="144"/>
      <c r="NNO48" s="145"/>
      <c r="NNP48" s="146"/>
      <c r="NNQ48" s="147"/>
      <c r="NNR48" s="148"/>
      <c r="NNS48" s="140"/>
      <c r="NNT48" s="141"/>
      <c r="NNU48" s="142"/>
      <c r="NNV48" s="143"/>
      <c r="NNW48" s="144"/>
      <c r="NNX48" s="145"/>
      <c r="NNY48" s="146"/>
      <c r="NNZ48" s="147"/>
      <c r="NOA48" s="148"/>
      <c r="NOB48" s="140"/>
      <c r="NOC48" s="141"/>
      <c r="NOD48" s="142"/>
      <c r="NOE48" s="143"/>
      <c r="NOF48" s="144"/>
      <c r="NOG48" s="145"/>
      <c r="NOH48" s="146"/>
      <c r="NOI48" s="147"/>
      <c r="NOJ48" s="148"/>
      <c r="NOK48" s="140"/>
      <c r="NOL48" s="141"/>
      <c r="NOM48" s="142"/>
      <c r="NON48" s="143"/>
      <c r="NOO48" s="144"/>
      <c r="NOP48" s="145"/>
      <c r="NOQ48" s="146"/>
      <c r="NOR48" s="147"/>
      <c r="NOS48" s="148"/>
      <c r="NOT48" s="140"/>
      <c r="NOU48" s="141"/>
      <c r="NOV48" s="142"/>
      <c r="NOW48" s="143"/>
      <c r="NOX48" s="144"/>
      <c r="NOY48" s="145"/>
      <c r="NOZ48" s="146"/>
      <c r="NPA48" s="147"/>
      <c r="NPB48" s="148"/>
      <c r="NPC48" s="140"/>
      <c r="NPD48" s="141"/>
      <c r="NPE48" s="142"/>
      <c r="NPF48" s="143"/>
      <c r="NPG48" s="144"/>
      <c r="NPH48" s="145"/>
      <c r="NPI48" s="146"/>
      <c r="NPJ48" s="147"/>
      <c r="NPK48" s="148"/>
      <c r="NPL48" s="140"/>
      <c r="NPM48" s="141"/>
      <c r="NPN48" s="142"/>
      <c r="NPO48" s="143"/>
      <c r="NPP48" s="144"/>
      <c r="NPQ48" s="145"/>
      <c r="NPR48" s="146"/>
      <c r="NPS48" s="147"/>
      <c r="NPT48" s="148"/>
      <c r="NPU48" s="140"/>
      <c r="NPV48" s="141"/>
      <c r="NPW48" s="142"/>
      <c r="NPX48" s="143"/>
      <c r="NPY48" s="144"/>
      <c r="NPZ48" s="145"/>
      <c r="NQA48" s="146"/>
      <c r="NQB48" s="147"/>
      <c r="NQC48" s="148"/>
      <c r="NQD48" s="140"/>
      <c r="NQE48" s="141"/>
      <c r="NQF48" s="142"/>
      <c r="NQG48" s="143"/>
      <c r="NQH48" s="144"/>
      <c r="NQI48" s="145"/>
      <c r="NQJ48" s="146"/>
      <c r="NQK48" s="147"/>
      <c r="NQL48" s="148"/>
      <c r="NQM48" s="140"/>
      <c r="NQN48" s="141"/>
      <c r="NQO48" s="142"/>
      <c r="NQP48" s="143"/>
      <c r="NQQ48" s="144"/>
      <c r="NQR48" s="145"/>
      <c r="NQS48" s="146"/>
      <c r="NQT48" s="147"/>
      <c r="NQU48" s="148"/>
      <c r="NQV48" s="140"/>
      <c r="NQW48" s="141"/>
      <c r="NQX48" s="142"/>
      <c r="NQY48" s="143"/>
      <c r="NQZ48" s="144"/>
      <c r="NRA48" s="145"/>
      <c r="NRB48" s="146"/>
      <c r="NRC48" s="147"/>
      <c r="NRD48" s="148"/>
      <c r="NRE48" s="140"/>
      <c r="NRF48" s="141"/>
      <c r="NRG48" s="142"/>
      <c r="NRH48" s="143"/>
      <c r="NRI48" s="144"/>
      <c r="NRJ48" s="145"/>
      <c r="NRK48" s="146"/>
      <c r="NRL48" s="147"/>
      <c r="NRM48" s="148"/>
      <c r="NRN48" s="140"/>
      <c r="NRO48" s="141"/>
      <c r="NRP48" s="142"/>
      <c r="NRQ48" s="143"/>
      <c r="NRR48" s="144"/>
      <c r="NRS48" s="145"/>
      <c r="NRT48" s="146"/>
      <c r="NRU48" s="147"/>
      <c r="NRV48" s="148"/>
      <c r="NRW48" s="140"/>
      <c r="NRX48" s="141"/>
      <c r="NRY48" s="142"/>
      <c r="NRZ48" s="143"/>
      <c r="NSA48" s="144"/>
      <c r="NSB48" s="145"/>
      <c r="NSC48" s="146"/>
      <c r="NSD48" s="147"/>
      <c r="NSE48" s="148"/>
      <c r="NSF48" s="140"/>
      <c r="NSG48" s="141"/>
      <c r="NSH48" s="142"/>
      <c r="NSI48" s="143"/>
      <c r="NSJ48" s="144"/>
      <c r="NSK48" s="145"/>
      <c r="NSL48" s="146"/>
      <c r="NSM48" s="147"/>
      <c r="NSN48" s="148"/>
      <c r="NSO48" s="140"/>
      <c r="NSP48" s="141"/>
      <c r="NSQ48" s="142"/>
      <c r="NSR48" s="143"/>
      <c r="NSS48" s="144"/>
      <c r="NST48" s="145"/>
      <c r="NSU48" s="146"/>
      <c r="NSV48" s="147"/>
      <c r="NSW48" s="148"/>
      <c r="NSX48" s="140"/>
      <c r="NSY48" s="141"/>
      <c r="NSZ48" s="142"/>
      <c r="NTA48" s="143"/>
      <c r="NTB48" s="144"/>
      <c r="NTC48" s="145"/>
      <c r="NTD48" s="146"/>
      <c r="NTE48" s="147"/>
      <c r="NTF48" s="148"/>
      <c r="NTG48" s="140"/>
      <c r="NTH48" s="141"/>
      <c r="NTI48" s="142"/>
      <c r="NTJ48" s="143"/>
      <c r="NTK48" s="144"/>
      <c r="NTL48" s="145"/>
      <c r="NTM48" s="146"/>
      <c r="NTN48" s="147"/>
      <c r="NTO48" s="148"/>
      <c r="NTP48" s="140"/>
      <c r="NTQ48" s="141"/>
      <c r="NTR48" s="142"/>
      <c r="NTS48" s="143"/>
      <c r="NTT48" s="144"/>
      <c r="NTU48" s="145"/>
      <c r="NTV48" s="146"/>
      <c r="NTW48" s="147"/>
      <c r="NTX48" s="148"/>
      <c r="NTY48" s="140"/>
      <c r="NTZ48" s="141"/>
      <c r="NUA48" s="142"/>
      <c r="NUB48" s="143"/>
      <c r="NUC48" s="144"/>
      <c r="NUD48" s="145"/>
      <c r="NUE48" s="146"/>
      <c r="NUF48" s="147"/>
      <c r="NUG48" s="148"/>
      <c r="NUH48" s="140"/>
      <c r="NUI48" s="141"/>
      <c r="NUJ48" s="142"/>
      <c r="NUK48" s="143"/>
      <c r="NUL48" s="144"/>
      <c r="NUM48" s="145"/>
      <c r="NUN48" s="146"/>
      <c r="NUO48" s="147"/>
      <c r="NUP48" s="148"/>
      <c r="NUQ48" s="140"/>
      <c r="NUR48" s="141"/>
      <c r="NUS48" s="142"/>
      <c r="NUT48" s="143"/>
      <c r="NUU48" s="144"/>
      <c r="NUV48" s="145"/>
      <c r="NUW48" s="146"/>
      <c r="NUX48" s="147"/>
      <c r="NUY48" s="148"/>
      <c r="NUZ48" s="140"/>
      <c r="NVA48" s="141"/>
      <c r="NVB48" s="142"/>
      <c r="NVC48" s="143"/>
      <c r="NVD48" s="144"/>
      <c r="NVE48" s="145"/>
      <c r="NVF48" s="146"/>
      <c r="NVG48" s="147"/>
      <c r="NVH48" s="148"/>
      <c r="NVI48" s="140"/>
      <c r="NVJ48" s="141"/>
      <c r="NVK48" s="142"/>
      <c r="NVL48" s="143"/>
      <c r="NVM48" s="144"/>
      <c r="NVN48" s="145"/>
      <c r="NVO48" s="146"/>
      <c r="NVP48" s="147"/>
      <c r="NVQ48" s="148"/>
      <c r="NVR48" s="140"/>
      <c r="NVS48" s="141"/>
      <c r="NVT48" s="142"/>
      <c r="NVU48" s="143"/>
      <c r="NVV48" s="144"/>
      <c r="NVW48" s="145"/>
      <c r="NVX48" s="146"/>
      <c r="NVY48" s="147"/>
      <c r="NVZ48" s="148"/>
      <c r="NWA48" s="140"/>
      <c r="NWB48" s="141"/>
      <c r="NWC48" s="142"/>
      <c r="NWD48" s="143"/>
      <c r="NWE48" s="144"/>
      <c r="NWF48" s="145"/>
      <c r="NWG48" s="146"/>
      <c r="NWH48" s="147"/>
      <c r="NWI48" s="148"/>
      <c r="NWJ48" s="140"/>
      <c r="NWK48" s="141"/>
      <c r="NWL48" s="142"/>
      <c r="NWM48" s="143"/>
      <c r="NWN48" s="144"/>
      <c r="NWO48" s="145"/>
      <c r="NWP48" s="146"/>
      <c r="NWQ48" s="147"/>
      <c r="NWR48" s="148"/>
      <c r="NWS48" s="140"/>
      <c r="NWT48" s="141"/>
      <c r="NWU48" s="142"/>
      <c r="NWV48" s="143"/>
      <c r="NWW48" s="144"/>
      <c r="NWX48" s="145"/>
      <c r="NWY48" s="146"/>
      <c r="NWZ48" s="147"/>
      <c r="NXA48" s="148"/>
      <c r="NXB48" s="140"/>
      <c r="NXC48" s="141"/>
      <c r="NXD48" s="142"/>
      <c r="NXE48" s="143"/>
      <c r="NXF48" s="144"/>
      <c r="NXG48" s="145"/>
      <c r="NXH48" s="146"/>
      <c r="NXI48" s="147"/>
      <c r="NXJ48" s="148"/>
      <c r="NXK48" s="140"/>
      <c r="NXL48" s="141"/>
      <c r="NXM48" s="142"/>
      <c r="NXN48" s="143"/>
      <c r="NXO48" s="144"/>
      <c r="NXP48" s="145"/>
      <c r="NXQ48" s="146"/>
      <c r="NXR48" s="147"/>
      <c r="NXS48" s="148"/>
      <c r="NXT48" s="140"/>
      <c r="NXU48" s="141"/>
      <c r="NXV48" s="142"/>
      <c r="NXW48" s="143"/>
      <c r="NXX48" s="144"/>
      <c r="NXY48" s="145"/>
      <c r="NXZ48" s="146"/>
      <c r="NYA48" s="147"/>
      <c r="NYB48" s="148"/>
      <c r="NYC48" s="140"/>
      <c r="NYD48" s="141"/>
      <c r="NYE48" s="142"/>
      <c r="NYF48" s="143"/>
      <c r="NYG48" s="144"/>
      <c r="NYH48" s="145"/>
      <c r="NYI48" s="146"/>
      <c r="NYJ48" s="147"/>
      <c r="NYK48" s="148"/>
      <c r="NYL48" s="140"/>
      <c r="NYM48" s="141"/>
      <c r="NYN48" s="142"/>
      <c r="NYO48" s="143"/>
      <c r="NYP48" s="144"/>
      <c r="NYQ48" s="145"/>
      <c r="NYR48" s="146"/>
      <c r="NYS48" s="147"/>
      <c r="NYT48" s="148"/>
      <c r="NYU48" s="140"/>
      <c r="NYV48" s="141"/>
      <c r="NYW48" s="142"/>
      <c r="NYX48" s="143"/>
      <c r="NYY48" s="144"/>
      <c r="NYZ48" s="145"/>
      <c r="NZA48" s="146"/>
      <c r="NZB48" s="147"/>
      <c r="NZC48" s="148"/>
      <c r="NZD48" s="140"/>
      <c r="NZE48" s="141"/>
      <c r="NZF48" s="142"/>
      <c r="NZG48" s="143"/>
      <c r="NZH48" s="144"/>
      <c r="NZI48" s="145"/>
      <c r="NZJ48" s="146"/>
      <c r="NZK48" s="147"/>
      <c r="NZL48" s="148"/>
      <c r="NZM48" s="140"/>
      <c r="NZN48" s="141"/>
      <c r="NZO48" s="142"/>
      <c r="NZP48" s="143"/>
      <c r="NZQ48" s="144"/>
      <c r="NZR48" s="145"/>
      <c r="NZS48" s="146"/>
      <c r="NZT48" s="147"/>
      <c r="NZU48" s="148"/>
      <c r="NZV48" s="140"/>
      <c r="NZW48" s="141"/>
      <c r="NZX48" s="142"/>
      <c r="NZY48" s="143"/>
      <c r="NZZ48" s="144"/>
      <c r="OAA48" s="145"/>
      <c r="OAB48" s="146"/>
      <c r="OAC48" s="147"/>
      <c r="OAD48" s="148"/>
      <c r="OAE48" s="140"/>
      <c r="OAF48" s="141"/>
      <c r="OAG48" s="142"/>
      <c r="OAH48" s="143"/>
      <c r="OAI48" s="144"/>
      <c r="OAJ48" s="145"/>
      <c r="OAK48" s="146"/>
      <c r="OAL48" s="147"/>
      <c r="OAM48" s="148"/>
      <c r="OAN48" s="140"/>
      <c r="OAO48" s="141"/>
      <c r="OAP48" s="142"/>
      <c r="OAQ48" s="143"/>
      <c r="OAR48" s="144"/>
      <c r="OAS48" s="145"/>
      <c r="OAT48" s="146"/>
      <c r="OAU48" s="147"/>
      <c r="OAV48" s="148"/>
      <c r="OAW48" s="140"/>
      <c r="OAX48" s="141"/>
      <c r="OAY48" s="142"/>
      <c r="OAZ48" s="143"/>
      <c r="OBA48" s="144"/>
      <c r="OBB48" s="145"/>
      <c r="OBC48" s="146"/>
      <c r="OBD48" s="147"/>
      <c r="OBE48" s="148"/>
      <c r="OBF48" s="140"/>
      <c r="OBG48" s="141"/>
      <c r="OBH48" s="142"/>
      <c r="OBI48" s="143"/>
      <c r="OBJ48" s="144"/>
      <c r="OBK48" s="145"/>
      <c r="OBL48" s="146"/>
      <c r="OBM48" s="147"/>
      <c r="OBN48" s="148"/>
      <c r="OBO48" s="140"/>
      <c r="OBP48" s="141"/>
      <c r="OBQ48" s="142"/>
      <c r="OBR48" s="143"/>
      <c r="OBS48" s="144"/>
      <c r="OBT48" s="145"/>
      <c r="OBU48" s="146"/>
      <c r="OBV48" s="147"/>
      <c r="OBW48" s="148"/>
      <c r="OBX48" s="140"/>
      <c r="OBY48" s="141"/>
      <c r="OBZ48" s="142"/>
      <c r="OCA48" s="143"/>
      <c r="OCB48" s="144"/>
      <c r="OCC48" s="145"/>
      <c r="OCD48" s="146"/>
      <c r="OCE48" s="147"/>
      <c r="OCF48" s="148"/>
      <c r="OCG48" s="140"/>
      <c r="OCH48" s="141"/>
      <c r="OCI48" s="142"/>
      <c r="OCJ48" s="143"/>
      <c r="OCK48" s="144"/>
      <c r="OCL48" s="145"/>
      <c r="OCM48" s="146"/>
      <c r="OCN48" s="147"/>
      <c r="OCO48" s="148"/>
      <c r="OCP48" s="140"/>
      <c r="OCQ48" s="141"/>
      <c r="OCR48" s="142"/>
      <c r="OCS48" s="143"/>
      <c r="OCT48" s="144"/>
      <c r="OCU48" s="145"/>
      <c r="OCV48" s="146"/>
      <c r="OCW48" s="147"/>
      <c r="OCX48" s="148"/>
      <c r="OCY48" s="140"/>
      <c r="OCZ48" s="141"/>
      <c r="ODA48" s="142"/>
      <c r="ODB48" s="143"/>
      <c r="ODC48" s="144"/>
      <c r="ODD48" s="145"/>
      <c r="ODE48" s="146"/>
      <c r="ODF48" s="147"/>
      <c r="ODG48" s="148"/>
      <c r="ODH48" s="140"/>
      <c r="ODI48" s="141"/>
      <c r="ODJ48" s="142"/>
      <c r="ODK48" s="143"/>
      <c r="ODL48" s="144"/>
      <c r="ODM48" s="145"/>
      <c r="ODN48" s="146"/>
      <c r="ODO48" s="147"/>
      <c r="ODP48" s="148"/>
      <c r="ODQ48" s="140"/>
      <c r="ODR48" s="141"/>
      <c r="ODS48" s="142"/>
      <c r="ODT48" s="143"/>
      <c r="ODU48" s="144"/>
      <c r="ODV48" s="145"/>
      <c r="ODW48" s="146"/>
      <c r="ODX48" s="147"/>
      <c r="ODY48" s="148"/>
      <c r="ODZ48" s="140"/>
      <c r="OEA48" s="141"/>
      <c r="OEB48" s="142"/>
      <c r="OEC48" s="143"/>
      <c r="OED48" s="144"/>
      <c r="OEE48" s="145"/>
      <c r="OEF48" s="146"/>
      <c r="OEG48" s="147"/>
      <c r="OEH48" s="148"/>
      <c r="OEI48" s="140"/>
      <c r="OEJ48" s="141"/>
      <c r="OEK48" s="142"/>
      <c r="OEL48" s="143"/>
      <c r="OEM48" s="144"/>
      <c r="OEN48" s="145"/>
      <c r="OEO48" s="146"/>
      <c r="OEP48" s="147"/>
      <c r="OEQ48" s="148"/>
      <c r="OER48" s="140"/>
      <c r="OES48" s="141"/>
      <c r="OET48" s="142"/>
      <c r="OEU48" s="143"/>
      <c r="OEV48" s="144"/>
      <c r="OEW48" s="145"/>
      <c r="OEX48" s="146"/>
      <c r="OEY48" s="147"/>
      <c r="OEZ48" s="148"/>
      <c r="OFA48" s="140"/>
      <c r="OFB48" s="141"/>
      <c r="OFC48" s="142"/>
      <c r="OFD48" s="143"/>
      <c r="OFE48" s="144"/>
      <c r="OFF48" s="145"/>
      <c r="OFG48" s="146"/>
      <c r="OFH48" s="147"/>
      <c r="OFI48" s="148"/>
      <c r="OFJ48" s="140"/>
      <c r="OFK48" s="141"/>
      <c r="OFL48" s="142"/>
      <c r="OFM48" s="143"/>
      <c r="OFN48" s="144"/>
      <c r="OFO48" s="145"/>
      <c r="OFP48" s="146"/>
      <c r="OFQ48" s="147"/>
      <c r="OFR48" s="148"/>
      <c r="OFS48" s="140"/>
      <c r="OFT48" s="141"/>
      <c r="OFU48" s="142"/>
      <c r="OFV48" s="143"/>
      <c r="OFW48" s="144"/>
      <c r="OFX48" s="145"/>
      <c r="OFY48" s="146"/>
      <c r="OFZ48" s="147"/>
      <c r="OGA48" s="148"/>
      <c r="OGB48" s="140"/>
      <c r="OGC48" s="141"/>
      <c r="OGD48" s="142"/>
      <c r="OGE48" s="143"/>
      <c r="OGF48" s="144"/>
      <c r="OGG48" s="145"/>
      <c r="OGH48" s="146"/>
      <c r="OGI48" s="147"/>
      <c r="OGJ48" s="148"/>
      <c r="OGK48" s="140"/>
      <c r="OGL48" s="141"/>
      <c r="OGM48" s="142"/>
      <c r="OGN48" s="143"/>
      <c r="OGO48" s="144"/>
      <c r="OGP48" s="145"/>
      <c r="OGQ48" s="146"/>
      <c r="OGR48" s="147"/>
      <c r="OGS48" s="148"/>
      <c r="OGT48" s="140"/>
      <c r="OGU48" s="141"/>
      <c r="OGV48" s="142"/>
      <c r="OGW48" s="143"/>
      <c r="OGX48" s="144"/>
      <c r="OGY48" s="145"/>
      <c r="OGZ48" s="146"/>
      <c r="OHA48" s="147"/>
      <c r="OHB48" s="148"/>
      <c r="OHC48" s="140"/>
      <c r="OHD48" s="141"/>
      <c r="OHE48" s="142"/>
      <c r="OHF48" s="143"/>
      <c r="OHG48" s="144"/>
      <c r="OHH48" s="145"/>
      <c r="OHI48" s="146"/>
      <c r="OHJ48" s="147"/>
      <c r="OHK48" s="148"/>
      <c r="OHL48" s="140"/>
      <c r="OHM48" s="141"/>
      <c r="OHN48" s="142"/>
      <c r="OHO48" s="143"/>
      <c r="OHP48" s="144"/>
      <c r="OHQ48" s="145"/>
      <c r="OHR48" s="146"/>
      <c r="OHS48" s="147"/>
      <c r="OHT48" s="148"/>
      <c r="OHU48" s="140"/>
      <c r="OHV48" s="141"/>
      <c r="OHW48" s="142"/>
      <c r="OHX48" s="143"/>
      <c r="OHY48" s="144"/>
      <c r="OHZ48" s="145"/>
      <c r="OIA48" s="146"/>
      <c r="OIB48" s="147"/>
      <c r="OIC48" s="148"/>
      <c r="OID48" s="140"/>
      <c r="OIE48" s="141"/>
      <c r="OIF48" s="142"/>
      <c r="OIG48" s="143"/>
      <c r="OIH48" s="144"/>
      <c r="OII48" s="145"/>
      <c r="OIJ48" s="146"/>
      <c r="OIK48" s="147"/>
      <c r="OIL48" s="148"/>
      <c r="OIM48" s="140"/>
      <c r="OIN48" s="141"/>
      <c r="OIO48" s="142"/>
      <c r="OIP48" s="143"/>
      <c r="OIQ48" s="144"/>
      <c r="OIR48" s="145"/>
      <c r="OIS48" s="146"/>
      <c r="OIT48" s="147"/>
      <c r="OIU48" s="148"/>
      <c r="OIV48" s="140"/>
      <c r="OIW48" s="141"/>
      <c r="OIX48" s="142"/>
      <c r="OIY48" s="143"/>
      <c r="OIZ48" s="144"/>
      <c r="OJA48" s="145"/>
      <c r="OJB48" s="146"/>
      <c r="OJC48" s="147"/>
      <c r="OJD48" s="148"/>
      <c r="OJE48" s="140"/>
      <c r="OJF48" s="141"/>
      <c r="OJG48" s="142"/>
      <c r="OJH48" s="143"/>
      <c r="OJI48" s="144"/>
      <c r="OJJ48" s="145"/>
      <c r="OJK48" s="146"/>
      <c r="OJL48" s="147"/>
      <c r="OJM48" s="148"/>
      <c r="OJN48" s="140"/>
      <c r="OJO48" s="141"/>
      <c r="OJP48" s="142"/>
      <c r="OJQ48" s="143"/>
      <c r="OJR48" s="144"/>
      <c r="OJS48" s="145"/>
      <c r="OJT48" s="146"/>
      <c r="OJU48" s="147"/>
      <c r="OJV48" s="148"/>
      <c r="OJW48" s="140"/>
      <c r="OJX48" s="141"/>
      <c r="OJY48" s="142"/>
      <c r="OJZ48" s="143"/>
      <c r="OKA48" s="144"/>
      <c r="OKB48" s="145"/>
      <c r="OKC48" s="146"/>
      <c r="OKD48" s="147"/>
      <c r="OKE48" s="148"/>
      <c r="OKF48" s="140"/>
      <c r="OKG48" s="141"/>
      <c r="OKH48" s="142"/>
      <c r="OKI48" s="143"/>
      <c r="OKJ48" s="144"/>
      <c r="OKK48" s="145"/>
      <c r="OKL48" s="146"/>
      <c r="OKM48" s="147"/>
      <c r="OKN48" s="148"/>
      <c r="OKO48" s="140"/>
      <c r="OKP48" s="141"/>
      <c r="OKQ48" s="142"/>
      <c r="OKR48" s="143"/>
      <c r="OKS48" s="144"/>
      <c r="OKT48" s="145"/>
      <c r="OKU48" s="146"/>
      <c r="OKV48" s="147"/>
      <c r="OKW48" s="148"/>
      <c r="OKX48" s="140"/>
      <c r="OKY48" s="141"/>
      <c r="OKZ48" s="142"/>
      <c r="OLA48" s="143"/>
      <c r="OLB48" s="144"/>
      <c r="OLC48" s="145"/>
      <c r="OLD48" s="146"/>
      <c r="OLE48" s="147"/>
      <c r="OLF48" s="148"/>
      <c r="OLG48" s="140"/>
      <c r="OLH48" s="141"/>
      <c r="OLI48" s="142"/>
      <c r="OLJ48" s="143"/>
      <c r="OLK48" s="144"/>
      <c r="OLL48" s="145"/>
      <c r="OLM48" s="146"/>
      <c r="OLN48" s="147"/>
      <c r="OLO48" s="148"/>
      <c r="OLP48" s="140"/>
      <c r="OLQ48" s="141"/>
      <c r="OLR48" s="142"/>
      <c r="OLS48" s="143"/>
      <c r="OLT48" s="144"/>
      <c r="OLU48" s="145"/>
      <c r="OLV48" s="146"/>
      <c r="OLW48" s="147"/>
      <c r="OLX48" s="148"/>
      <c r="OLY48" s="140"/>
      <c r="OLZ48" s="141"/>
      <c r="OMA48" s="142"/>
      <c r="OMB48" s="143"/>
      <c r="OMC48" s="144"/>
      <c r="OMD48" s="145"/>
      <c r="OME48" s="146"/>
      <c r="OMF48" s="147"/>
      <c r="OMG48" s="148"/>
      <c r="OMH48" s="140"/>
      <c r="OMI48" s="141"/>
      <c r="OMJ48" s="142"/>
      <c r="OMK48" s="143"/>
      <c r="OML48" s="144"/>
      <c r="OMM48" s="145"/>
      <c r="OMN48" s="146"/>
      <c r="OMO48" s="147"/>
      <c r="OMP48" s="148"/>
      <c r="OMQ48" s="140"/>
      <c r="OMR48" s="141"/>
      <c r="OMS48" s="142"/>
      <c r="OMT48" s="143"/>
      <c r="OMU48" s="144"/>
      <c r="OMV48" s="145"/>
      <c r="OMW48" s="146"/>
      <c r="OMX48" s="147"/>
      <c r="OMY48" s="148"/>
      <c r="OMZ48" s="140"/>
      <c r="ONA48" s="141"/>
      <c r="ONB48" s="142"/>
      <c r="ONC48" s="143"/>
      <c r="OND48" s="144"/>
      <c r="ONE48" s="145"/>
      <c r="ONF48" s="146"/>
      <c r="ONG48" s="147"/>
      <c r="ONH48" s="148"/>
      <c r="ONI48" s="140"/>
      <c r="ONJ48" s="141"/>
      <c r="ONK48" s="142"/>
      <c r="ONL48" s="143"/>
      <c r="ONM48" s="144"/>
      <c r="ONN48" s="145"/>
      <c r="ONO48" s="146"/>
      <c r="ONP48" s="147"/>
      <c r="ONQ48" s="148"/>
      <c r="ONR48" s="140"/>
      <c r="ONS48" s="141"/>
      <c r="ONT48" s="142"/>
      <c r="ONU48" s="143"/>
      <c r="ONV48" s="144"/>
      <c r="ONW48" s="145"/>
      <c r="ONX48" s="146"/>
      <c r="ONY48" s="147"/>
      <c r="ONZ48" s="148"/>
      <c r="OOA48" s="140"/>
      <c r="OOB48" s="141"/>
      <c r="OOC48" s="142"/>
      <c r="OOD48" s="143"/>
      <c r="OOE48" s="144"/>
      <c r="OOF48" s="145"/>
      <c r="OOG48" s="146"/>
      <c r="OOH48" s="147"/>
      <c r="OOI48" s="148"/>
      <c r="OOJ48" s="140"/>
      <c r="OOK48" s="141"/>
      <c r="OOL48" s="142"/>
      <c r="OOM48" s="143"/>
      <c r="OON48" s="144"/>
      <c r="OOO48" s="145"/>
      <c r="OOP48" s="146"/>
      <c r="OOQ48" s="147"/>
      <c r="OOR48" s="148"/>
      <c r="OOS48" s="140"/>
      <c r="OOT48" s="141"/>
      <c r="OOU48" s="142"/>
      <c r="OOV48" s="143"/>
      <c r="OOW48" s="144"/>
      <c r="OOX48" s="145"/>
      <c r="OOY48" s="146"/>
      <c r="OOZ48" s="147"/>
      <c r="OPA48" s="148"/>
      <c r="OPB48" s="140"/>
      <c r="OPC48" s="141"/>
      <c r="OPD48" s="142"/>
      <c r="OPE48" s="143"/>
      <c r="OPF48" s="144"/>
      <c r="OPG48" s="145"/>
      <c r="OPH48" s="146"/>
      <c r="OPI48" s="147"/>
      <c r="OPJ48" s="148"/>
      <c r="OPK48" s="140"/>
      <c r="OPL48" s="141"/>
      <c r="OPM48" s="142"/>
      <c r="OPN48" s="143"/>
      <c r="OPO48" s="144"/>
      <c r="OPP48" s="145"/>
      <c r="OPQ48" s="146"/>
      <c r="OPR48" s="147"/>
      <c r="OPS48" s="148"/>
      <c r="OPT48" s="140"/>
      <c r="OPU48" s="141"/>
      <c r="OPV48" s="142"/>
      <c r="OPW48" s="143"/>
      <c r="OPX48" s="144"/>
      <c r="OPY48" s="145"/>
      <c r="OPZ48" s="146"/>
      <c r="OQA48" s="147"/>
      <c r="OQB48" s="148"/>
      <c r="OQC48" s="140"/>
      <c r="OQD48" s="141"/>
      <c r="OQE48" s="142"/>
      <c r="OQF48" s="143"/>
      <c r="OQG48" s="144"/>
      <c r="OQH48" s="145"/>
      <c r="OQI48" s="146"/>
      <c r="OQJ48" s="147"/>
      <c r="OQK48" s="148"/>
      <c r="OQL48" s="140"/>
      <c r="OQM48" s="141"/>
      <c r="OQN48" s="142"/>
      <c r="OQO48" s="143"/>
      <c r="OQP48" s="144"/>
      <c r="OQQ48" s="145"/>
      <c r="OQR48" s="146"/>
      <c r="OQS48" s="147"/>
      <c r="OQT48" s="148"/>
      <c r="OQU48" s="140"/>
      <c r="OQV48" s="141"/>
      <c r="OQW48" s="142"/>
      <c r="OQX48" s="143"/>
      <c r="OQY48" s="144"/>
      <c r="OQZ48" s="145"/>
      <c r="ORA48" s="146"/>
      <c r="ORB48" s="147"/>
      <c r="ORC48" s="148"/>
      <c r="ORD48" s="140"/>
      <c r="ORE48" s="141"/>
      <c r="ORF48" s="142"/>
      <c r="ORG48" s="143"/>
      <c r="ORH48" s="144"/>
      <c r="ORI48" s="145"/>
      <c r="ORJ48" s="146"/>
      <c r="ORK48" s="147"/>
      <c r="ORL48" s="148"/>
      <c r="ORM48" s="140"/>
      <c r="ORN48" s="141"/>
      <c r="ORO48" s="142"/>
      <c r="ORP48" s="143"/>
      <c r="ORQ48" s="144"/>
      <c r="ORR48" s="145"/>
      <c r="ORS48" s="146"/>
      <c r="ORT48" s="147"/>
      <c r="ORU48" s="148"/>
      <c r="ORV48" s="140"/>
      <c r="ORW48" s="141"/>
      <c r="ORX48" s="142"/>
      <c r="ORY48" s="143"/>
      <c r="ORZ48" s="144"/>
      <c r="OSA48" s="145"/>
      <c r="OSB48" s="146"/>
      <c r="OSC48" s="147"/>
      <c r="OSD48" s="148"/>
      <c r="OSE48" s="140"/>
      <c r="OSF48" s="141"/>
      <c r="OSG48" s="142"/>
      <c r="OSH48" s="143"/>
      <c r="OSI48" s="144"/>
      <c r="OSJ48" s="145"/>
      <c r="OSK48" s="146"/>
      <c r="OSL48" s="147"/>
      <c r="OSM48" s="148"/>
      <c r="OSN48" s="140"/>
      <c r="OSO48" s="141"/>
      <c r="OSP48" s="142"/>
      <c r="OSQ48" s="143"/>
      <c r="OSR48" s="144"/>
      <c r="OSS48" s="145"/>
      <c r="OST48" s="146"/>
      <c r="OSU48" s="147"/>
      <c r="OSV48" s="148"/>
      <c r="OSW48" s="140"/>
      <c r="OSX48" s="141"/>
      <c r="OSY48" s="142"/>
      <c r="OSZ48" s="143"/>
      <c r="OTA48" s="144"/>
      <c r="OTB48" s="145"/>
      <c r="OTC48" s="146"/>
      <c r="OTD48" s="147"/>
      <c r="OTE48" s="148"/>
      <c r="OTF48" s="140"/>
      <c r="OTG48" s="141"/>
      <c r="OTH48" s="142"/>
      <c r="OTI48" s="143"/>
      <c r="OTJ48" s="144"/>
      <c r="OTK48" s="145"/>
      <c r="OTL48" s="146"/>
      <c r="OTM48" s="147"/>
      <c r="OTN48" s="148"/>
      <c r="OTO48" s="140"/>
      <c r="OTP48" s="141"/>
      <c r="OTQ48" s="142"/>
      <c r="OTR48" s="143"/>
      <c r="OTS48" s="144"/>
      <c r="OTT48" s="145"/>
      <c r="OTU48" s="146"/>
      <c r="OTV48" s="147"/>
      <c r="OTW48" s="148"/>
      <c r="OTX48" s="140"/>
      <c r="OTY48" s="141"/>
      <c r="OTZ48" s="142"/>
      <c r="OUA48" s="143"/>
      <c r="OUB48" s="144"/>
      <c r="OUC48" s="145"/>
      <c r="OUD48" s="146"/>
      <c r="OUE48" s="147"/>
      <c r="OUF48" s="148"/>
      <c r="OUG48" s="140"/>
      <c r="OUH48" s="141"/>
      <c r="OUI48" s="142"/>
      <c r="OUJ48" s="143"/>
      <c r="OUK48" s="144"/>
      <c r="OUL48" s="145"/>
      <c r="OUM48" s="146"/>
      <c r="OUN48" s="147"/>
      <c r="OUO48" s="148"/>
      <c r="OUP48" s="140"/>
      <c r="OUQ48" s="141"/>
      <c r="OUR48" s="142"/>
      <c r="OUS48" s="143"/>
      <c r="OUT48" s="144"/>
      <c r="OUU48" s="145"/>
      <c r="OUV48" s="146"/>
      <c r="OUW48" s="147"/>
      <c r="OUX48" s="148"/>
      <c r="OUY48" s="140"/>
      <c r="OUZ48" s="141"/>
      <c r="OVA48" s="142"/>
      <c r="OVB48" s="143"/>
      <c r="OVC48" s="144"/>
      <c r="OVD48" s="145"/>
      <c r="OVE48" s="146"/>
      <c r="OVF48" s="147"/>
      <c r="OVG48" s="148"/>
      <c r="OVH48" s="140"/>
      <c r="OVI48" s="141"/>
      <c r="OVJ48" s="142"/>
      <c r="OVK48" s="143"/>
      <c r="OVL48" s="144"/>
      <c r="OVM48" s="145"/>
      <c r="OVN48" s="146"/>
      <c r="OVO48" s="147"/>
      <c r="OVP48" s="148"/>
      <c r="OVQ48" s="140"/>
      <c r="OVR48" s="141"/>
      <c r="OVS48" s="142"/>
      <c r="OVT48" s="143"/>
      <c r="OVU48" s="144"/>
      <c r="OVV48" s="145"/>
      <c r="OVW48" s="146"/>
      <c r="OVX48" s="147"/>
      <c r="OVY48" s="148"/>
      <c r="OVZ48" s="140"/>
      <c r="OWA48" s="141"/>
      <c r="OWB48" s="142"/>
      <c r="OWC48" s="143"/>
      <c r="OWD48" s="144"/>
      <c r="OWE48" s="145"/>
      <c r="OWF48" s="146"/>
      <c r="OWG48" s="147"/>
      <c r="OWH48" s="148"/>
      <c r="OWI48" s="140"/>
      <c r="OWJ48" s="141"/>
      <c r="OWK48" s="142"/>
      <c r="OWL48" s="143"/>
      <c r="OWM48" s="144"/>
      <c r="OWN48" s="145"/>
      <c r="OWO48" s="146"/>
      <c r="OWP48" s="147"/>
      <c r="OWQ48" s="148"/>
      <c r="OWR48" s="140"/>
      <c r="OWS48" s="141"/>
      <c r="OWT48" s="142"/>
      <c r="OWU48" s="143"/>
      <c r="OWV48" s="144"/>
      <c r="OWW48" s="145"/>
      <c r="OWX48" s="146"/>
      <c r="OWY48" s="147"/>
      <c r="OWZ48" s="148"/>
      <c r="OXA48" s="140"/>
      <c r="OXB48" s="141"/>
      <c r="OXC48" s="142"/>
      <c r="OXD48" s="143"/>
      <c r="OXE48" s="144"/>
      <c r="OXF48" s="145"/>
      <c r="OXG48" s="146"/>
      <c r="OXH48" s="147"/>
      <c r="OXI48" s="148"/>
      <c r="OXJ48" s="140"/>
      <c r="OXK48" s="141"/>
      <c r="OXL48" s="142"/>
      <c r="OXM48" s="143"/>
      <c r="OXN48" s="144"/>
      <c r="OXO48" s="145"/>
      <c r="OXP48" s="146"/>
      <c r="OXQ48" s="147"/>
      <c r="OXR48" s="148"/>
      <c r="OXS48" s="140"/>
      <c r="OXT48" s="141"/>
      <c r="OXU48" s="142"/>
      <c r="OXV48" s="143"/>
      <c r="OXW48" s="144"/>
      <c r="OXX48" s="145"/>
      <c r="OXY48" s="146"/>
      <c r="OXZ48" s="147"/>
      <c r="OYA48" s="148"/>
      <c r="OYB48" s="140"/>
      <c r="OYC48" s="141"/>
      <c r="OYD48" s="142"/>
      <c r="OYE48" s="143"/>
      <c r="OYF48" s="144"/>
      <c r="OYG48" s="145"/>
      <c r="OYH48" s="146"/>
      <c r="OYI48" s="147"/>
      <c r="OYJ48" s="148"/>
      <c r="OYK48" s="140"/>
      <c r="OYL48" s="141"/>
      <c r="OYM48" s="142"/>
      <c r="OYN48" s="143"/>
      <c r="OYO48" s="144"/>
      <c r="OYP48" s="145"/>
      <c r="OYQ48" s="146"/>
      <c r="OYR48" s="147"/>
      <c r="OYS48" s="148"/>
      <c r="OYT48" s="140"/>
      <c r="OYU48" s="141"/>
      <c r="OYV48" s="142"/>
      <c r="OYW48" s="143"/>
      <c r="OYX48" s="144"/>
      <c r="OYY48" s="145"/>
      <c r="OYZ48" s="146"/>
      <c r="OZA48" s="147"/>
      <c r="OZB48" s="148"/>
      <c r="OZC48" s="140"/>
      <c r="OZD48" s="141"/>
      <c r="OZE48" s="142"/>
      <c r="OZF48" s="143"/>
      <c r="OZG48" s="144"/>
      <c r="OZH48" s="145"/>
      <c r="OZI48" s="146"/>
      <c r="OZJ48" s="147"/>
      <c r="OZK48" s="148"/>
      <c r="OZL48" s="140"/>
      <c r="OZM48" s="141"/>
      <c r="OZN48" s="142"/>
      <c r="OZO48" s="143"/>
      <c r="OZP48" s="144"/>
      <c r="OZQ48" s="145"/>
      <c r="OZR48" s="146"/>
      <c r="OZS48" s="147"/>
      <c r="OZT48" s="148"/>
      <c r="OZU48" s="140"/>
      <c r="OZV48" s="141"/>
      <c r="OZW48" s="142"/>
      <c r="OZX48" s="143"/>
      <c r="OZY48" s="144"/>
      <c r="OZZ48" s="145"/>
      <c r="PAA48" s="146"/>
      <c r="PAB48" s="147"/>
      <c r="PAC48" s="148"/>
      <c r="PAD48" s="140"/>
      <c r="PAE48" s="141"/>
      <c r="PAF48" s="142"/>
      <c r="PAG48" s="143"/>
      <c r="PAH48" s="144"/>
      <c r="PAI48" s="145"/>
      <c r="PAJ48" s="146"/>
      <c r="PAK48" s="147"/>
      <c r="PAL48" s="148"/>
      <c r="PAM48" s="140"/>
      <c r="PAN48" s="141"/>
      <c r="PAO48" s="142"/>
      <c r="PAP48" s="143"/>
      <c r="PAQ48" s="144"/>
      <c r="PAR48" s="145"/>
      <c r="PAS48" s="146"/>
      <c r="PAT48" s="147"/>
      <c r="PAU48" s="148"/>
      <c r="PAV48" s="140"/>
      <c r="PAW48" s="141"/>
      <c r="PAX48" s="142"/>
      <c r="PAY48" s="143"/>
      <c r="PAZ48" s="144"/>
      <c r="PBA48" s="145"/>
      <c r="PBB48" s="146"/>
      <c r="PBC48" s="147"/>
      <c r="PBD48" s="148"/>
      <c r="PBE48" s="140"/>
      <c r="PBF48" s="141"/>
      <c r="PBG48" s="142"/>
      <c r="PBH48" s="143"/>
      <c r="PBI48" s="144"/>
      <c r="PBJ48" s="145"/>
      <c r="PBK48" s="146"/>
      <c r="PBL48" s="147"/>
      <c r="PBM48" s="148"/>
      <c r="PBN48" s="140"/>
      <c r="PBO48" s="141"/>
      <c r="PBP48" s="142"/>
      <c r="PBQ48" s="143"/>
      <c r="PBR48" s="144"/>
      <c r="PBS48" s="145"/>
      <c r="PBT48" s="146"/>
      <c r="PBU48" s="147"/>
      <c r="PBV48" s="148"/>
      <c r="PBW48" s="140"/>
      <c r="PBX48" s="141"/>
      <c r="PBY48" s="142"/>
      <c r="PBZ48" s="143"/>
      <c r="PCA48" s="144"/>
      <c r="PCB48" s="145"/>
      <c r="PCC48" s="146"/>
      <c r="PCD48" s="147"/>
      <c r="PCE48" s="148"/>
      <c r="PCF48" s="140"/>
      <c r="PCG48" s="141"/>
      <c r="PCH48" s="142"/>
      <c r="PCI48" s="143"/>
      <c r="PCJ48" s="144"/>
      <c r="PCK48" s="145"/>
      <c r="PCL48" s="146"/>
      <c r="PCM48" s="147"/>
      <c r="PCN48" s="148"/>
      <c r="PCO48" s="140"/>
      <c r="PCP48" s="141"/>
      <c r="PCQ48" s="142"/>
      <c r="PCR48" s="143"/>
      <c r="PCS48" s="144"/>
      <c r="PCT48" s="145"/>
      <c r="PCU48" s="146"/>
      <c r="PCV48" s="147"/>
      <c r="PCW48" s="148"/>
      <c r="PCX48" s="140"/>
      <c r="PCY48" s="141"/>
      <c r="PCZ48" s="142"/>
      <c r="PDA48" s="143"/>
      <c r="PDB48" s="144"/>
      <c r="PDC48" s="145"/>
      <c r="PDD48" s="146"/>
      <c r="PDE48" s="147"/>
      <c r="PDF48" s="148"/>
      <c r="PDG48" s="140"/>
      <c r="PDH48" s="141"/>
      <c r="PDI48" s="142"/>
      <c r="PDJ48" s="143"/>
      <c r="PDK48" s="144"/>
      <c r="PDL48" s="145"/>
      <c r="PDM48" s="146"/>
      <c r="PDN48" s="147"/>
      <c r="PDO48" s="148"/>
      <c r="PDP48" s="140"/>
      <c r="PDQ48" s="141"/>
      <c r="PDR48" s="142"/>
      <c r="PDS48" s="143"/>
      <c r="PDT48" s="144"/>
      <c r="PDU48" s="145"/>
      <c r="PDV48" s="146"/>
      <c r="PDW48" s="147"/>
      <c r="PDX48" s="148"/>
      <c r="PDY48" s="140"/>
      <c r="PDZ48" s="141"/>
      <c r="PEA48" s="142"/>
      <c r="PEB48" s="143"/>
      <c r="PEC48" s="144"/>
      <c r="PED48" s="145"/>
      <c r="PEE48" s="146"/>
      <c r="PEF48" s="147"/>
      <c r="PEG48" s="148"/>
      <c r="PEH48" s="140"/>
      <c r="PEI48" s="141"/>
      <c r="PEJ48" s="142"/>
      <c r="PEK48" s="143"/>
      <c r="PEL48" s="144"/>
      <c r="PEM48" s="145"/>
      <c r="PEN48" s="146"/>
      <c r="PEO48" s="147"/>
      <c r="PEP48" s="148"/>
      <c r="PEQ48" s="140"/>
      <c r="PER48" s="141"/>
      <c r="PES48" s="142"/>
      <c r="PET48" s="143"/>
      <c r="PEU48" s="144"/>
      <c r="PEV48" s="145"/>
      <c r="PEW48" s="146"/>
      <c r="PEX48" s="147"/>
      <c r="PEY48" s="148"/>
      <c r="PEZ48" s="140"/>
      <c r="PFA48" s="141"/>
      <c r="PFB48" s="142"/>
      <c r="PFC48" s="143"/>
      <c r="PFD48" s="144"/>
      <c r="PFE48" s="145"/>
      <c r="PFF48" s="146"/>
      <c r="PFG48" s="147"/>
      <c r="PFH48" s="148"/>
      <c r="PFI48" s="140"/>
      <c r="PFJ48" s="141"/>
      <c r="PFK48" s="142"/>
      <c r="PFL48" s="143"/>
      <c r="PFM48" s="144"/>
      <c r="PFN48" s="145"/>
      <c r="PFO48" s="146"/>
      <c r="PFP48" s="147"/>
      <c r="PFQ48" s="148"/>
      <c r="PFR48" s="140"/>
      <c r="PFS48" s="141"/>
      <c r="PFT48" s="142"/>
      <c r="PFU48" s="143"/>
      <c r="PFV48" s="144"/>
      <c r="PFW48" s="145"/>
      <c r="PFX48" s="146"/>
      <c r="PFY48" s="147"/>
      <c r="PFZ48" s="148"/>
      <c r="PGA48" s="140"/>
      <c r="PGB48" s="141"/>
      <c r="PGC48" s="142"/>
      <c r="PGD48" s="143"/>
      <c r="PGE48" s="144"/>
      <c r="PGF48" s="145"/>
      <c r="PGG48" s="146"/>
      <c r="PGH48" s="147"/>
      <c r="PGI48" s="148"/>
      <c r="PGJ48" s="140"/>
      <c r="PGK48" s="141"/>
      <c r="PGL48" s="142"/>
      <c r="PGM48" s="143"/>
      <c r="PGN48" s="144"/>
      <c r="PGO48" s="145"/>
      <c r="PGP48" s="146"/>
      <c r="PGQ48" s="147"/>
      <c r="PGR48" s="148"/>
      <c r="PGS48" s="140"/>
      <c r="PGT48" s="141"/>
      <c r="PGU48" s="142"/>
      <c r="PGV48" s="143"/>
      <c r="PGW48" s="144"/>
      <c r="PGX48" s="145"/>
      <c r="PGY48" s="146"/>
      <c r="PGZ48" s="147"/>
      <c r="PHA48" s="148"/>
      <c r="PHB48" s="140"/>
      <c r="PHC48" s="141"/>
      <c r="PHD48" s="142"/>
      <c r="PHE48" s="143"/>
      <c r="PHF48" s="144"/>
      <c r="PHG48" s="145"/>
      <c r="PHH48" s="146"/>
      <c r="PHI48" s="147"/>
      <c r="PHJ48" s="148"/>
      <c r="PHK48" s="140"/>
      <c r="PHL48" s="141"/>
      <c r="PHM48" s="142"/>
      <c r="PHN48" s="143"/>
      <c r="PHO48" s="144"/>
      <c r="PHP48" s="145"/>
      <c r="PHQ48" s="146"/>
      <c r="PHR48" s="147"/>
      <c r="PHS48" s="148"/>
      <c r="PHT48" s="140"/>
      <c r="PHU48" s="141"/>
      <c r="PHV48" s="142"/>
      <c r="PHW48" s="143"/>
      <c r="PHX48" s="144"/>
      <c r="PHY48" s="145"/>
      <c r="PHZ48" s="146"/>
      <c r="PIA48" s="147"/>
      <c r="PIB48" s="148"/>
      <c r="PIC48" s="140"/>
      <c r="PID48" s="141"/>
      <c r="PIE48" s="142"/>
      <c r="PIF48" s="143"/>
      <c r="PIG48" s="144"/>
      <c r="PIH48" s="145"/>
      <c r="PII48" s="146"/>
      <c r="PIJ48" s="147"/>
      <c r="PIK48" s="148"/>
      <c r="PIL48" s="140"/>
      <c r="PIM48" s="141"/>
      <c r="PIN48" s="142"/>
      <c r="PIO48" s="143"/>
      <c r="PIP48" s="144"/>
      <c r="PIQ48" s="145"/>
      <c r="PIR48" s="146"/>
      <c r="PIS48" s="147"/>
      <c r="PIT48" s="148"/>
      <c r="PIU48" s="140"/>
      <c r="PIV48" s="141"/>
      <c r="PIW48" s="142"/>
      <c r="PIX48" s="143"/>
      <c r="PIY48" s="144"/>
      <c r="PIZ48" s="145"/>
      <c r="PJA48" s="146"/>
      <c r="PJB48" s="147"/>
      <c r="PJC48" s="148"/>
      <c r="PJD48" s="140"/>
      <c r="PJE48" s="141"/>
      <c r="PJF48" s="142"/>
      <c r="PJG48" s="143"/>
      <c r="PJH48" s="144"/>
      <c r="PJI48" s="145"/>
      <c r="PJJ48" s="146"/>
      <c r="PJK48" s="147"/>
      <c r="PJL48" s="148"/>
      <c r="PJM48" s="140"/>
      <c r="PJN48" s="141"/>
      <c r="PJO48" s="142"/>
      <c r="PJP48" s="143"/>
      <c r="PJQ48" s="144"/>
      <c r="PJR48" s="145"/>
      <c r="PJS48" s="146"/>
      <c r="PJT48" s="147"/>
      <c r="PJU48" s="148"/>
      <c r="PJV48" s="140"/>
      <c r="PJW48" s="141"/>
      <c r="PJX48" s="142"/>
      <c r="PJY48" s="143"/>
      <c r="PJZ48" s="144"/>
      <c r="PKA48" s="145"/>
      <c r="PKB48" s="146"/>
      <c r="PKC48" s="147"/>
      <c r="PKD48" s="148"/>
      <c r="PKE48" s="140"/>
      <c r="PKF48" s="141"/>
      <c r="PKG48" s="142"/>
      <c r="PKH48" s="143"/>
      <c r="PKI48" s="144"/>
      <c r="PKJ48" s="145"/>
      <c r="PKK48" s="146"/>
      <c r="PKL48" s="147"/>
      <c r="PKM48" s="148"/>
      <c r="PKN48" s="140"/>
      <c r="PKO48" s="141"/>
      <c r="PKP48" s="142"/>
      <c r="PKQ48" s="143"/>
      <c r="PKR48" s="144"/>
      <c r="PKS48" s="145"/>
      <c r="PKT48" s="146"/>
      <c r="PKU48" s="147"/>
      <c r="PKV48" s="148"/>
      <c r="PKW48" s="140"/>
      <c r="PKX48" s="141"/>
      <c r="PKY48" s="142"/>
      <c r="PKZ48" s="143"/>
      <c r="PLA48" s="144"/>
      <c r="PLB48" s="145"/>
      <c r="PLC48" s="146"/>
      <c r="PLD48" s="147"/>
      <c r="PLE48" s="148"/>
      <c r="PLF48" s="140"/>
      <c r="PLG48" s="141"/>
      <c r="PLH48" s="142"/>
      <c r="PLI48" s="143"/>
      <c r="PLJ48" s="144"/>
      <c r="PLK48" s="145"/>
      <c r="PLL48" s="146"/>
      <c r="PLM48" s="147"/>
      <c r="PLN48" s="148"/>
      <c r="PLO48" s="140"/>
      <c r="PLP48" s="141"/>
      <c r="PLQ48" s="142"/>
      <c r="PLR48" s="143"/>
      <c r="PLS48" s="144"/>
      <c r="PLT48" s="145"/>
      <c r="PLU48" s="146"/>
      <c r="PLV48" s="147"/>
      <c r="PLW48" s="148"/>
      <c r="PLX48" s="140"/>
      <c r="PLY48" s="141"/>
      <c r="PLZ48" s="142"/>
      <c r="PMA48" s="143"/>
      <c r="PMB48" s="144"/>
      <c r="PMC48" s="145"/>
      <c r="PMD48" s="146"/>
      <c r="PME48" s="147"/>
      <c r="PMF48" s="148"/>
      <c r="PMG48" s="140"/>
      <c r="PMH48" s="141"/>
      <c r="PMI48" s="142"/>
      <c r="PMJ48" s="143"/>
      <c r="PMK48" s="144"/>
      <c r="PML48" s="145"/>
      <c r="PMM48" s="146"/>
      <c r="PMN48" s="147"/>
      <c r="PMO48" s="148"/>
      <c r="PMP48" s="140"/>
      <c r="PMQ48" s="141"/>
      <c r="PMR48" s="142"/>
      <c r="PMS48" s="143"/>
      <c r="PMT48" s="144"/>
      <c r="PMU48" s="145"/>
      <c r="PMV48" s="146"/>
      <c r="PMW48" s="147"/>
      <c r="PMX48" s="148"/>
      <c r="PMY48" s="140"/>
      <c r="PMZ48" s="141"/>
      <c r="PNA48" s="142"/>
      <c r="PNB48" s="143"/>
      <c r="PNC48" s="144"/>
      <c r="PND48" s="145"/>
      <c r="PNE48" s="146"/>
      <c r="PNF48" s="147"/>
      <c r="PNG48" s="148"/>
      <c r="PNH48" s="140"/>
      <c r="PNI48" s="141"/>
      <c r="PNJ48" s="142"/>
      <c r="PNK48" s="143"/>
      <c r="PNL48" s="144"/>
      <c r="PNM48" s="145"/>
      <c r="PNN48" s="146"/>
      <c r="PNO48" s="147"/>
      <c r="PNP48" s="148"/>
      <c r="PNQ48" s="140"/>
      <c r="PNR48" s="141"/>
      <c r="PNS48" s="142"/>
      <c r="PNT48" s="143"/>
      <c r="PNU48" s="144"/>
      <c r="PNV48" s="145"/>
      <c r="PNW48" s="146"/>
      <c r="PNX48" s="147"/>
      <c r="PNY48" s="148"/>
      <c r="PNZ48" s="140"/>
      <c r="POA48" s="141"/>
      <c r="POB48" s="142"/>
      <c r="POC48" s="143"/>
      <c r="POD48" s="144"/>
      <c r="POE48" s="145"/>
      <c r="POF48" s="146"/>
      <c r="POG48" s="147"/>
      <c r="POH48" s="148"/>
      <c r="POI48" s="140"/>
      <c r="POJ48" s="141"/>
      <c r="POK48" s="142"/>
      <c r="POL48" s="143"/>
      <c r="POM48" s="144"/>
      <c r="PON48" s="145"/>
      <c r="POO48" s="146"/>
      <c r="POP48" s="147"/>
      <c r="POQ48" s="148"/>
      <c r="POR48" s="140"/>
      <c r="POS48" s="141"/>
      <c r="POT48" s="142"/>
      <c r="POU48" s="143"/>
      <c r="POV48" s="144"/>
      <c r="POW48" s="145"/>
      <c r="POX48" s="146"/>
      <c r="POY48" s="147"/>
      <c r="POZ48" s="148"/>
      <c r="PPA48" s="140"/>
      <c r="PPB48" s="141"/>
      <c r="PPC48" s="142"/>
      <c r="PPD48" s="143"/>
      <c r="PPE48" s="144"/>
      <c r="PPF48" s="145"/>
      <c r="PPG48" s="146"/>
      <c r="PPH48" s="147"/>
      <c r="PPI48" s="148"/>
      <c r="PPJ48" s="140"/>
      <c r="PPK48" s="141"/>
      <c r="PPL48" s="142"/>
      <c r="PPM48" s="143"/>
      <c r="PPN48" s="144"/>
      <c r="PPO48" s="145"/>
      <c r="PPP48" s="146"/>
      <c r="PPQ48" s="147"/>
      <c r="PPR48" s="148"/>
      <c r="PPS48" s="140"/>
      <c r="PPT48" s="141"/>
      <c r="PPU48" s="142"/>
      <c r="PPV48" s="143"/>
      <c r="PPW48" s="144"/>
      <c r="PPX48" s="145"/>
      <c r="PPY48" s="146"/>
      <c r="PPZ48" s="147"/>
      <c r="PQA48" s="148"/>
      <c r="PQB48" s="140"/>
      <c r="PQC48" s="141"/>
      <c r="PQD48" s="142"/>
      <c r="PQE48" s="143"/>
      <c r="PQF48" s="144"/>
      <c r="PQG48" s="145"/>
      <c r="PQH48" s="146"/>
      <c r="PQI48" s="147"/>
      <c r="PQJ48" s="148"/>
      <c r="PQK48" s="140"/>
      <c r="PQL48" s="141"/>
      <c r="PQM48" s="142"/>
      <c r="PQN48" s="143"/>
      <c r="PQO48" s="144"/>
      <c r="PQP48" s="145"/>
      <c r="PQQ48" s="146"/>
      <c r="PQR48" s="147"/>
      <c r="PQS48" s="148"/>
      <c r="PQT48" s="140"/>
      <c r="PQU48" s="141"/>
      <c r="PQV48" s="142"/>
      <c r="PQW48" s="143"/>
      <c r="PQX48" s="144"/>
      <c r="PQY48" s="145"/>
      <c r="PQZ48" s="146"/>
      <c r="PRA48" s="147"/>
      <c r="PRB48" s="148"/>
      <c r="PRC48" s="140"/>
      <c r="PRD48" s="141"/>
      <c r="PRE48" s="142"/>
      <c r="PRF48" s="143"/>
      <c r="PRG48" s="144"/>
      <c r="PRH48" s="145"/>
      <c r="PRI48" s="146"/>
      <c r="PRJ48" s="147"/>
      <c r="PRK48" s="148"/>
      <c r="PRL48" s="140"/>
      <c r="PRM48" s="141"/>
      <c r="PRN48" s="142"/>
      <c r="PRO48" s="143"/>
      <c r="PRP48" s="144"/>
      <c r="PRQ48" s="145"/>
      <c r="PRR48" s="146"/>
      <c r="PRS48" s="147"/>
      <c r="PRT48" s="148"/>
      <c r="PRU48" s="140"/>
      <c r="PRV48" s="141"/>
      <c r="PRW48" s="142"/>
      <c r="PRX48" s="143"/>
      <c r="PRY48" s="144"/>
      <c r="PRZ48" s="145"/>
      <c r="PSA48" s="146"/>
      <c r="PSB48" s="147"/>
      <c r="PSC48" s="148"/>
      <c r="PSD48" s="140"/>
      <c r="PSE48" s="141"/>
      <c r="PSF48" s="142"/>
      <c r="PSG48" s="143"/>
      <c r="PSH48" s="144"/>
      <c r="PSI48" s="145"/>
      <c r="PSJ48" s="146"/>
      <c r="PSK48" s="147"/>
      <c r="PSL48" s="148"/>
      <c r="PSM48" s="140"/>
      <c r="PSN48" s="141"/>
      <c r="PSO48" s="142"/>
      <c r="PSP48" s="143"/>
      <c r="PSQ48" s="144"/>
      <c r="PSR48" s="145"/>
      <c r="PSS48" s="146"/>
      <c r="PST48" s="147"/>
      <c r="PSU48" s="148"/>
      <c r="PSV48" s="140"/>
      <c r="PSW48" s="141"/>
      <c r="PSX48" s="142"/>
      <c r="PSY48" s="143"/>
      <c r="PSZ48" s="144"/>
      <c r="PTA48" s="145"/>
      <c r="PTB48" s="146"/>
      <c r="PTC48" s="147"/>
      <c r="PTD48" s="148"/>
      <c r="PTE48" s="140"/>
      <c r="PTF48" s="141"/>
      <c r="PTG48" s="142"/>
      <c r="PTH48" s="143"/>
      <c r="PTI48" s="144"/>
      <c r="PTJ48" s="145"/>
      <c r="PTK48" s="146"/>
      <c r="PTL48" s="147"/>
      <c r="PTM48" s="148"/>
      <c r="PTN48" s="140"/>
      <c r="PTO48" s="141"/>
      <c r="PTP48" s="142"/>
      <c r="PTQ48" s="143"/>
      <c r="PTR48" s="144"/>
      <c r="PTS48" s="145"/>
      <c r="PTT48" s="146"/>
      <c r="PTU48" s="147"/>
      <c r="PTV48" s="148"/>
      <c r="PTW48" s="140"/>
      <c r="PTX48" s="141"/>
      <c r="PTY48" s="142"/>
      <c r="PTZ48" s="143"/>
      <c r="PUA48" s="144"/>
      <c r="PUB48" s="145"/>
      <c r="PUC48" s="146"/>
      <c r="PUD48" s="147"/>
      <c r="PUE48" s="148"/>
      <c r="PUF48" s="140"/>
      <c r="PUG48" s="141"/>
      <c r="PUH48" s="142"/>
      <c r="PUI48" s="143"/>
      <c r="PUJ48" s="144"/>
      <c r="PUK48" s="145"/>
      <c r="PUL48" s="146"/>
      <c r="PUM48" s="147"/>
      <c r="PUN48" s="148"/>
      <c r="PUO48" s="140"/>
      <c r="PUP48" s="141"/>
      <c r="PUQ48" s="142"/>
      <c r="PUR48" s="143"/>
      <c r="PUS48" s="144"/>
      <c r="PUT48" s="145"/>
      <c r="PUU48" s="146"/>
      <c r="PUV48" s="147"/>
      <c r="PUW48" s="148"/>
      <c r="PUX48" s="140"/>
      <c r="PUY48" s="141"/>
      <c r="PUZ48" s="142"/>
      <c r="PVA48" s="143"/>
      <c r="PVB48" s="144"/>
      <c r="PVC48" s="145"/>
      <c r="PVD48" s="146"/>
      <c r="PVE48" s="147"/>
      <c r="PVF48" s="148"/>
      <c r="PVG48" s="140"/>
      <c r="PVH48" s="141"/>
      <c r="PVI48" s="142"/>
      <c r="PVJ48" s="143"/>
      <c r="PVK48" s="144"/>
      <c r="PVL48" s="145"/>
      <c r="PVM48" s="146"/>
      <c r="PVN48" s="147"/>
      <c r="PVO48" s="148"/>
      <c r="PVP48" s="140"/>
      <c r="PVQ48" s="141"/>
      <c r="PVR48" s="142"/>
      <c r="PVS48" s="143"/>
      <c r="PVT48" s="144"/>
      <c r="PVU48" s="145"/>
      <c r="PVV48" s="146"/>
      <c r="PVW48" s="147"/>
      <c r="PVX48" s="148"/>
      <c r="PVY48" s="140"/>
      <c r="PVZ48" s="141"/>
      <c r="PWA48" s="142"/>
      <c r="PWB48" s="143"/>
      <c r="PWC48" s="144"/>
      <c r="PWD48" s="145"/>
      <c r="PWE48" s="146"/>
      <c r="PWF48" s="147"/>
      <c r="PWG48" s="148"/>
      <c r="PWH48" s="140"/>
      <c r="PWI48" s="141"/>
      <c r="PWJ48" s="142"/>
      <c r="PWK48" s="143"/>
      <c r="PWL48" s="144"/>
      <c r="PWM48" s="145"/>
      <c r="PWN48" s="146"/>
      <c r="PWO48" s="147"/>
      <c r="PWP48" s="148"/>
      <c r="PWQ48" s="140"/>
      <c r="PWR48" s="141"/>
      <c r="PWS48" s="142"/>
      <c r="PWT48" s="143"/>
      <c r="PWU48" s="144"/>
      <c r="PWV48" s="145"/>
      <c r="PWW48" s="146"/>
      <c r="PWX48" s="147"/>
      <c r="PWY48" s="148"/>
      <c r="PWZ48" s="140"/>
      <c r="PXA48" s="141"/>
      <c r="PXB48" s="142"/>
      <c r="PXC48" s="143"/>
      <c r="PXD48" s="144"/>
      <c r="PXE48" s="145"/>
      <c r="PXF48" s="146"/>
      <c r="PXG48" s="147"/>
      <c r="PXH48" s="148"/>
      <c r="PXI48" s="140"/>
      <c r="PXJ48" s="141"/>
      <c r="PXK48" s="142"/>
      <c r="PXL48" s="143"/>
      <c r="PXM48" s="144"/>
      <c r="PXN48" s="145"/>
      <c r="PXO48" s="146"/>
      <c r="PXP48" s="147"/>
      <c r="PXQ48" s="148"/>
      <c r="PXR48" s="140"/>
      <c r="PXS48" s="141"/>
      <c r="PXT48" s="142"/>
      <c r="PXU48" s="143"/>
      <c r="PXV48" s="144"/>
      <c r="PXW48" s="145"/>
      <c r="PXX48" s="146"/>
      <c r="PXY48" s="147"/>
      <c r="PXZ48" s="148"/>
      <c r="PYA48" s="140"/>
      <c r="PYB48" s="141"/>
      <c r="PYC48" s="142"/>
      <c r="PYD48" s="143"/>
      <c r="PYE48" s="144"/>
      <c r="PYF48" s="145"/>
      <c r="PYG48" s="146"/>
      <c r="PYH48" s="147"/>
      <c r="PYI48" s="148"/>
      <c r="PYJ48" s="140"/>
      <c r="PYK48" s="141"/>
      <c r="PYL48" s="142"/>
      <c r="PYM48" s="143"/>
      <c r="PYN48" s="144"/>
      <c r="PYO48" s="145"/>
      <c r="PYP48" s="146"/>
      <c r="PYQ48" s="147"/>
      <c r="PYR48" s="148"/>
      <c r="PYS48" s="140"/>
      <c r="PYT48" s="141"/>
      <c r="PYU48" s="142"/>
      <c r="PYV48" s="143"/>
      <c r="PYW48" s="144"/>
      <c r="PYX48" s="145"/>
      <c r="PYY48" s="146"/>
      <c r="PYZ48" s="147"/>
      <c r="PZA48" s="148"/>
      <c r="PZB48" s="140"/>
      <c r="PZC48" s="141"/>
      <c r="PZD48" s="142"/>
      <c r="PZE48" s="143"/>
      <c r="PZF48" s="144"/>
      <c r="PZG48" s="145"/>
      <c r="PZH48" s="146"/>
      <c r="PZI48" s="147"/>
      <c r="PZJ48" s="148"/>
      <c r="PZK48" s="140"/>
      <c r="PZL48" s="141"/>
      <c r="PZM48" s="142"/>
      <c r="PZN48" s="143"/>
      <c r="PZO48" s="144"/>
      <c r="PZP48" s="145"/>
      <c r="PZQ48" s="146"/>
      <c r="PZR48" s="147"/>
      <c r="PZS48" s="148"/>
      <c r="PZT48" s="140"/>
      <c r="PZU48" s="141"/>
      <c r="PZV48" s="142"/>
      <c r="PZW48" s="143"/>
      <c r="PZX48" s="144"/>
      <c r="PZY48" s="145"/>
      <c r="PZZ48" s="146"/>
      <c r="QAA48" s="147"/>
      <c r="QAB48" s="148"/>
      <c r="QAC48" s="140"/>
      <c r="QAD48" s="141"/>
      <c r="QAE48" s="142"/>
      <c r="QAF48" s="143"/>
      <c r="QAG48" s="144"/>
      <c r="QAH48" s="145"/>
      <c r="QAI48" s="146"/>
      <c r="QAJ48" s="147"/>
      <c r="QAK48" s="148"/>
      <c r="QAL48" s="140"/>
      <c r="QAM48" s="141"/>
      <c r="QAN48" s="142"/>
      <c r="QAO48" s="143"/>
      <c r="QAP48" s="144"/>
      <c r="QAQ48" s="145"/>
      <c r="QAR48" s="146"/>
      <c r="QAS48" s="147"/>
      <c r="QAT48" s="148"/>
      <c r="QAU48" s="140"/>
      <c r="QAV48" s="141"/>
      <c r="QAW48" s="142"/>
      <c r="QAX48" s="143"/>
      <c r="QAY48" s="144"/>
      <c r="QAZ48" s="145"/>
      <c r="QBA48" s="146"/>
      <c r="QBB48" s="147"/>
      <c r="QBC48" s="148"/>
      <c r="QBD48" s="140"/>
      <c r="QBE48" s="141"/>
      <c r="QBF48" s="142"/>
      <c r="QBG48" s="143"/>
      <c r="QBH48" s="144"/>
      <c r="QBI48" s="145"/>
      <c r="QBJ48" s="146"/>
      <c r="QBK48" s="147"/>
      <c r="QBL48" s="148"/>
      <c r="QBM48" s="140"/>
      <c r="QBN48" s="141"/>
      <c r="QBO48" s="142"/>
      <c r="QBP48" s="143"/>
      <c r="QBQ48" s="144"/>
      <c r="QBR48" s="145"/>
      <c r="QBS48" s="146"/>
      <c r="QBT48" s="147"/>
      <c r="QBU48" s="148"/>
      <c r="QBV48" s="140"/>
      <c r="QBW48" s="141"/>
      <c r="QBX48" s="142"/>
      <c r="QBY48" s="143"/>
      <c r="QBZ48" s="144"/>
      <c r="QCA48" s="145"/>
      <c r="QCB48" s="146"/>
      <c r="QCC48" s="147"/>
      <c r="QCD48" s="148"/>
      <c r="QCE48" s="140"/>
      <c r="QCF48" s="141"/>
      <c r="QCG48" s="142"/>
      <c r="QCH48" s="143"/>
      <c r="QCI48" s="144"/>
      <c r="QCJ48" s="145"/>
      <c r="QCK48" s="146"/>
      <c r="QCL48" s="147"/>
      <c r="QCM48" s="148"/>
      <c r="QCN48" s="140"/>
      <c r="QCO48" s="141"/>
      <c r="QCP48" s="142"/>
      <c r="QCQ48" s="143"/>
      <c r="QCR48" s="144"/>
      <c r="QCS48" s="145"/>
      <c r="QCT48" s="146"/>
      <c r="QCU48" s="147"/>
      <c r="QCV48" s="148"/>
      <c r="QCW48" s="140"/>
      <c r="QCX48" s="141"/>
      <c r="QCY48" s="142"/>
      <c r="QCZ48" s="143"/>
      <c r="QDA48" s="144"/>
      <c r="QDB48" s="145"/>
      <c r="QDC48" s="146"/>
      <c r="QDD48" s="147"/>
      <c r="QDE48" s="148"/>
      <c r="QDF48" s="140"/>
      <c r="QDG48" s="141"/>
      <c r="QDH48" s="142"/>
      <c r="QDI48" s="143"/>
      <c r="QDJ48" s="144"/>
      <c r="QDK48" s="145"/>
      <c r="QDL48" s="146"/>
      <c r="QDM48" s="147"/>
      <c r="QDN48" s="148"/>
      <c r="QDO48" s="140"/>
      <c r="QDP48" s="141"/>
      <c r="QDQ48" s="142"/>
      <c r="QDR48" s="143"/>
      <c r="QDS48" s="144"/>
      <c r="QDT48" s="145"/>
      <c r="QDU48" s="146"/>
      <c r="QDV48" s="147"/>
      <c r="QDW48" s="148"/>
      <c r="QDX48" s="140"/>
      <c r="QDY48" s="141"/>
      <c r="QDZ48" s="142"/>
      <c r="QEA48" s="143"/>
      <c r="QEB48" s="144"/>
      <c r="QEC48" s="145"/>
      <c r="QED48" s="146"/>
      <c r="QEE48" s="147"/>
      <c r="QEF48" s="148"/>
      <c r="QEG48" s="140"/>
      <c r="QEH48" s="141"/>
      <c r="QEI48" s="142"/>
      <c r="QEJ48" s="143"/>
      <c r="QEK48" s="144"/>
      <c r="QEL48" s="145"/>
      <c r="QEM48" s="146"/>
      <c r="QEN48" s="147"/>
      <c r="QEO48" s="148"/>
      <c r="QEP48" s="140"/>
      <c r="QEQ48" s="141"/>
      <c r="QER48" s="142"/>
      <c r="QES48" s="143"/>
      <c r="QET48" s="144"/>
      <c r="QEU48" s="145"/>
      <c r="QEV48" s="146"/>
      <c r="QEW48" s="147"/>
      <c r="QEX48" s="148"/>
      <c r="QEY48" s="140"/>
      <c r="QEZ48" s="141"/>
      <c r="QFA48" s="142"/>
      <c r="QFB48" s="143"/>
      <c r="QFC48" s="144"/>
      <c r="QFD48" s="145"/>
      <c r="QFE48" s="146"/>
      <c r="QFF48" s="147"/>
      <c r="QFG48" s="148"/>
      <c r="QFH48" s="140"/>
      <c r="QFI48" s="141"/>
      <c r="QFJ48" s="142"/>
      <c r="QFK48" s="143"/>
      <c r="QFL48" s="144"/>
      <c r="QFM48" s="145"/>
      <c r="QFN48" s="146"/>
      <c r="QFO48" s="147"/>
      <c r="QFP48" s="148"/>
      <c r="QFQ48" s="140"/>
      <c r="QFR48" s="141"/>
      <c r="QFS48" s="142"/>
      <c r="QFT48" s="143"/>
      <c r="QFU48" s="144"/>
      <c r="QFV48" s="145"/>
      <c r="QFW48" s="146"/>
      <c r="QFX48" s="147"/>
      <c r="QFY48" s="148"/>
      <c r="QFZ48" s="140"/>
      <c r="QGA48" s="141"/>
      <c r="QGB48" s="142"/>
      <c r="QGC48" s="143"/>
      <c r="QGD48" s="144"/>
      <c r="QGE48" s="145"/>
      <c r="QGF48" s="146"/>
      <c r="QGG48" s="147"/>
      <c r="QGH48" s="148"/>
      <c r="QGI48" s="140"/>
      <c r="QGJ48" s="141"/>
      <c r="QGK48" s="142"/>
      <c r="QGL48" s="143"/>
      <c r="QGM48" s="144"/>
      <c r="QGN48" s="145"/>
      <c r="QGO48" s="146"/>
      <c r="QGP48" s="147"/>
      <c r="QGQ48" s="148"/>
      <c r="QGR48" s="140"/>
      <c r="QGS48" s="141"/>
      <c r="QGT48" s="142"/>
      <c r="QGU48" s="143"/>
      <c r="QGV48" s="144"/>
      <c r="QGW48" s="145"/>
      <c r="QGX48" s="146"/>
      <c r="QGY48" s="147"/>
      <c r="QGZ48" s="148"/>
      <c r="QHA48" s="140"/>
      <c r="QHB48" s="141"/>
      <c r="QHC48" s="142"/>
      <c r="QHD48" s="143"/>
      <c r="QHE48" s="144"/>
      <c r="QHF48" s="145"/>
      <c r="QHG48" s="146"/>
      <c r="QHH48" s="147"/>
      <c r="QHI48" s="148"/>
      <c r="QHJ48" s="140"/>
      <c r="QHK48" s="141"/>
      <c r="QHL48" s="142"/>
      <c r="QHM48" s="143"/>
      <c r="QHN48" s="144"/>
      <c r="QHO48" s="145"/>
      <c r="QHP48" s="146"/>
      <c r="QHQ48" s="147"/>
      <c r="QHR48" s="148"/>
      <c r="QHS48" s="140"/>
      <c r="QHT48" s="141"/>
      <c r="QHU48" s="142"/>
      <c r="QHV48" s="143"/>
      <c r="QHW48" s="144"/>
      <c r="QHX48" s="145"/>
      <c r="QHY48" s="146"/>
      <c r="QHZ48" s="147"/>
      <c r="QIA48" s="148"/>
      <c r="QIB48" s="140"/>
      <c r="QIC48" s="141"/>
      <c r="QID48" s="142"/>
      <c r="QIE48" s="143"/>
      <c r="QIF48" s="144"/>
      <c r="QIG48" s="145"/>
      <c r="QIH48" s="146"/>
      <c r="QII48" s="147"/>
      <c r="QIJ48" s="148"/>
      <c r="QIK48" s="140"/>
      <c r="QIL48" s="141"/>
      <c r="QIM48" s="142"/>
      <c r="QIN48" s="143"/>
      <c r="QIO48" s="144"/>
      <c r="QIP48" s="145"/>
      <c r="QIQ48" s="146"/>
      <c r="QIR48" s="147"/>
      <c r="QIS48" s="148"/>
      <c r="QIT48" s="140"/>
      <c r="QIU48" s="141"/>
      <c r="QIV48" s="142"/>
      <c r="QIW48" s="143"/>
      <c r="QIX48" s="144"/>
      <c r="QIY48" s="145"/>
      <c r="QIZ48" s="146"/>
      <c r="QJA48" s="147"/>
      <c r="QJB48" s="148"/>
      <c r="QJC48" s="140"/>
      <c r="QJD48" s="141"/>
      <c r="QJE48" s="142"/>
      <c r="QJF48" s="143"/>
      <c r="QJG48" s="144"/>
      <c r="QJH48" s="145"/>
      <c r="QJI48" s="146"/>
      <c r="QJJ48" s="147"/>
      <c r="QJK48" s="148"/>
      <c r="QJL48" s="140"/>
      <c r="QJM48" s="141"/>
      <c r="QJN48" s="142"/>
      <c r="QJO48" s="143"/>
      <c r="QJP48" s="144"/>
      <c r="QJQ48" s="145"/>
      <c r="QJR48" s="146"/>
      <c r="QJS48" s="147"/>
      <c r="QJT48" s="148"/>
      <c r="QJU48" s="140"/>
      <c r="QJV48" s="141"/>
      <c r="QJW48" s="142"/>
      <c r="QJX48" s="143"/>
      <c r="QJY48" s="144"/>
      <c r="QJZ48" s="145"/>
      <c r="QKA48" s="146"/>
      <c r="QKB48" s="147"/>
      <c r="QKC48" s="148"/>
      <c r="QKD48" s="140"/>
      <c r="QKE48" s="141"/>
      <c r="QKF48" s="142"/>
      <c r="QKG48" s="143"/>
      <c r="QKH48" s="144"/>
      <c r="QKI48" s="145"/>
      <c r="QKJ48" s="146"/>
      <c r="QKK48" s="147"/>
      <c r="QKL48" s="148"/>
      <c r="QKM48" s="140"/>
      <c r="QKN48" s="141"/>
      <c r="QKO48" s="142"/>
      <c r="QKP48" s="143"/>
      <c r="QKQ48" s="144"/>
      <c r="QKR48" s="145"/>
      <c r="QKS48" s="146"/>
      <c r="QKT48" s="147"/>
      <c r="QKU48" s="148"/>
      <c r="QKV48" s="140"/>
      <c r="QKW48" s="141"/>
      <c r="QKX48" s="142"/>
      <c r="QKY48" s="143"/>
      <c r="QKZ48" s="144"/>
      <c r="QLA48" s="145"/>
      <c r="QLB48" s="146"/>
      <c r="QLC48" s="147"/>
      <c r="QLD48" s="148"/>
      <c r="QLE48" s="140"/>
      <c r="QLF48" s="141"/>
      <c r="QLG48" s="142"/>
      <c r="QLH48" s="143"/>
      <c r="QLI48" s="144"/>
      <c r="QLJ48" s="145"/>
      <c r="QLK48" s="146"/>
      <c r="QLL48" s="147"/>
      <c r="QLM48" s="148"/>
      <c r="QLN48" s="140"/>
      <c r="QLO48" s="141"/>
      <c r="QLP48" s="142"/>
      <c r="QLQ48" s="143"/>
      <c r="QLR48" s="144"/>
      <c r="QLS48" s="145"/>
      <c r="QLT48" s="146"/>
      <c r="QLU48" s="147"/>
      <c r="QLV48" s="148"/>
      <c r="QLW48" s="140"/>
      <c r="QLX48" s="141"/>
      <c r="QLY48" s="142"/>
      <c r="QLZ48" s="143"/>
      <c r="QMA48" s="144"/>
      <c r="QMB48" s="145"/>
      <c r="QMC48" s="146"/>
      <c r="QMD48" s="147"/>
      <c r="QME48" s="148"/>
      <c r="QMF48" s="140"/>
      <c r="QMG48" s="141"/>
      <c r="QMH48" s="142"/>
      <c r="QMI48" s="143"/>
      <c r="QMJ48" s="144"/>
      <c r="QMK48" s="145"/>
      <c r="QML48" s="146"/>
      <c r="QMM48" s="147"/>
      <c r="QMN48" s="148"/>
      <c r="QMO48" s="140"/>
      <c r="QMP48" s="141"/>
      <c r="QMQ48" s="142"/>
      <c r="QMR48" s="143"/>
      <c r="QMS48" s="144"/>
      <c r="QMT48" s="145"/>
      <c r="QMU48" s="146"/>
      <c r="QMV48" s="147"/>
      <c r="QMW48" s="148"/>
      <c r="QMX48" s="140"/>
      <c r="QMY48" s="141"/>
      <c r="QMZ48" s="142"/>
      <c r="QNA48" s="143"/>
      <c r="QNB48" s="144"/>
      <c r="QNC48" s="145"/>
      <c r="QND48" s="146"/>
      <c r="QNE48" s="147"/>
      <c r="QNF48" s="148"/>
      <c r="QNG48" s="140"/>
      <c r="QNH48" s="141"/>
      <c r="QNI48" s="142"/>
      <c r="QNJ48" s="143"/>
      <c r="QNK48" s="144"/>
      <c r="QNL48" s="145"/>
      <c r="QNM48" s="146"/>
      <c r="QNN48" s="147"/>
      <c r="QNO48" s="148"/>
      <c r="QNP48" s="140"/>
      <c r="QNQ48" s="141"/>
      <c r="QNR48" s="142"/>
      <c r="QNS48" s="143"/>
      <c r="QNT48" s="144"/>
      <c r="QNU48" s="145"/>
      <c r="QNV48" s="146"/>
      <c r="QNW48" s="147"/>
      <c r="QNX48" s="148"/>
      <c r="QNY48" s="140"/>
      <c r="QNZ48" s="141"/>
      <c r="QOA48" s="142"/>
      <c r="QOB48" s="143"/>
      <c r="QOC48" s="144"/>
      <c r="QOD48" s="145"/>
      <c r="QOE48" s="146"/>
      <c r="QOF48" s="147"/>
      <c r="QOG48" s="148"/>
      <c r="QOH48" s="140"/>
      <c r="QOI48" s="141"/>
      <c r="QOJ48" s="142"/>
      <c r="QOK48" s="143"/>
      <c r="QOL48" s="144"/>
      <c r="QOM48" s="145"/>
      <c r="QON48" s="146"/>
      <c r="QOO48" s="147"/>
      <c r="QOP48" s="148"/>
      <c r="QOQ48" s="140"/>
      <c r="QOR48" s="141"/>
      <c r="QOS48" s="142"/>
      <c r="QOT48" s="143"/>
      <c r="QOU48" s="144"/>
      <c r="QOV48" s="145"/>
      <c r="QOW48" s="146"/>
      <c r="QOX48" s="147"/>
      <c r="QOY48" s="148"/>
      <c r="QOZ48" s="140"/>
      <c r="QPA48" s="141"/>
      <c r="QPB48" s="142"/>
      <c r="QPC48" s="143"/>
      <c r="QPD48" s="144"/>
      <c r="QPE48" s="145"/>
      <c r="QPF48" s="146"/>
      <c r="QPG48" s="147"/>
      <c r="QPH48" s="148"/>
      <c r="QPI48" s="140"/>
      <c r="QPJ48" s="141"/>
      <c r="QPK48" s="142"/>
      <c r="QPL48" s="143"/>
      <c r="QPM48" s="144"/>
      <c r="QPN48" s="145"/>
      <c r="QPO48" s="146"/>
      <c r="QPP48" s="147"/>
      <c r="QPQ48" s="148"/>
      <c r="QPR48" s="140"/>
      <c r="QPS48" s="141"/>
      <c r="QPT48" s="142"/>
      <c r="QPU48" s="143"/>
      <c r="QPV48" s="144"/>
      <c r="QPW48" s="145"/>
      <c r="QPX48" s="146"/>
      <c r="QPY48" s="147"/>
      <c r="QPZ48" s="148"/>
      <c r="QQA48" s="140"/>
      <c r="QQB48" s="141"/>
      <c r="QQC48" s="142"/>
      <c r="QQD48" s="143"/>
      <c r="QQE48" s="144"/>
      <c r="QQF48" s="145"/>
      <c r="QQG48" s="146"/>
      <c r="QQH48" s="147"/>
      <c r="QQI48" s="148"/>
      <c r="QQJ48" s="140"/>
      <c r="QQK48" s="141"/>
      <c r="QQL48" s="142"/>
      <c r="QQM48" s="143"/>
      <c r="QQN48" s="144"/>
      <c r="QQO48" s="145"/>
      <c r="QQP48" s="146"/>
      <c r="QQQ48" s="147"/>
      <c r="QQR48" s="148"/>
      <c r="QQS48" s="140"/>
      <c r="QQT48" s="141"/>
      <c r="QQU48" s="142"/>
      <c r="QQV48" s="143"/>
      <c r="QQW48" s="144"/>
      <c r="QQX48" s="145"/>
      <c r="QQY48" s="146"/>
      <c r="QQZ48" s="147"/>
      <c r="QRA48" s="148"/>
      <c r="QRB48" s="140"/>
      <c r="QRC48" s="141"/>
      <c r="QRD48" s="142"/>
      <c r="QRE48" s="143"/>
      <c r="QRF48" s="144"/>
      <c r="QRG48" s="145"/>
      <c r="QRH48" s="146"/>
      <c r="QRI48" s="147"/>
      <c r="QRJ48" s="148"/>
      <c r="QRK48" s="140"/>
      <c r="QRL48" s="141"/>
      <c r="QRM48" s="142"/>
      <c r="QRN48" s="143"/>
      <c r="QRO48" s="144"/>
      <c r="QRP48" s="145"/>
      <c r="QRQ48" s="146"/>
      <c r="QRR48" s="147"/>
      <c r="QRS48" s="148"/>
      <c r="QRT48" s="140"/>
      <c r="QRU48" s="141"/>
      <c r="QRV48" s="142"/>
      <c r="QRW48" s="143"/>
      <c r="QRX48" s="144"/>
      <c r="QRY48" s="145"/>
      <c r="QRZ48" s="146"/>
      <c r="QSA48" s="147"/>
      <c r="QSB48" s="148"/>
      <c r="QSC48" s="140"/>
      <c r="QSD48" s="141"/>
      <c r="QSE48" s="142"/>
      <c r="QSF48" s="143"/>
      <c r="QSG48" s="144"/>
      <c r="QSH48" s="145"/>
      <c r="QSI48" s="146"/>
      <c r="QSJ48" s="147"/>
      <c r="QSK48" s="148"/>
      <c r="QSL48" s="140"/>
      <c r="QSM48" s="141"/>
      <c r="QSN48" s="142"/>
      <c r="QSO48" s="143"/>
      <c r="QSP48" s="144"/>
      <c r="QSQ48" s="145"/>
      <c r="QSR48" s="146"/>
      <c r="QSS48" s="147"/>
      <c r="QST48" s="148"/>
      <c r="QSU48" s="140"/>
      <c r="QSV48" s="141"/>
      <c r="QSW48" s="142"/>
      <c r="QSX48" s="143"/>
      <c r="QSY48" s="144"/>
      <c r="QSZ48" s="145"/>
      <c r="QTA48" s="146"/>
      <c r="QTB48" s="147"/>
      <c r="QTC48" s="148"/>
      <c r="QTD48" s="140"/>
      <c r="QTE48" s="141"/>
      <c r="QTF48" s="142"/>
      <c r="QTG48" s="143"/>
      <c r="QTH48" s="144"/>
      <c r="QTI48" s="145"/>
      <c r="QTJ48" s="146"/>
      <c r="QTK48" s="147"/>
      <c r="QTL48" s="148"/>
      <c r="QTM48" s="140"/>
      <c r="QTN48" s="141"/>
      <c r="QTO48" s="142"/>
      <c r="QTP48" s="143"/>
      <c r="QTQ48" s="144"/>
      <c r="QTR48" s="145"/>
      <c r="QTS48" s="146"/>
      <c r="QTT48" s="147"/>
      <c r="QTU48" s="148"/>
      <c r="QTV48" s="140"/>
      <c r="QTW48" s="141"/>
      <c r="QTX48" s="142"/>
      <c r="QTY48" s="143"/>
      <c r="QTZ48" s="144"/>
      <c r="QUA48" s="145"/>
      <c r="QUB48" s="146"/>
      <c r="QUC48" s="147"/>
      <c r="QUD48" s="148"/>
      <c r="QUE48" s="140"/>
      <c r="QUF48" s="141"/>
      <c r="QUG48" s="142"/>
      <c r="QUH48" s="143"/>
      <c r="QUI48" s="144"/>
      <c r="QUJ48" s="145"/>
      <c r="QUK48" s="146"/>
      <c r="QUL48" s="147"/>
      <c r="QUM48" s="148"/>
      <c r="QUN48" s="140"/>
      <c r="QUO48" s="141"/>
      <c r="QUP48" s="142"/>
      <c r="QUQ48" s="143"/>
      <c r="QUR48" s="144"/>
      <c r="QUS48" s="145"/>
      <c r="QUT48" s="146"/>
      <c r="QUU48" s="147"/>
      <c r="QUV48" s="148"/>
      <c r="QUW48" s="140"/>
      <c r="QUX48" s="141"/>
      <c r="QUY48" s="142"/>
      <c r="QUZ48" s="143"/>
      <c r="QVA48" s="144"/>
      <c r="QVB48" s="145"/>
      <c r="QVC48" s="146"/>
      <c r="QVD48" s="147"/>
      <c r="QVE48" s="148"/>
      <c r="QVF48" s="140"/>
      <c r="QVG48" s="141"/>
      <c r="QVH48" s="142"/>
      <c r="QVI48" s="143"/>
      <c r="QVJ48" s="144"/>
      <c r="QVK48" s="145"/>
      <c r="QVL48" s="146"/>
      <c r="QVM48" s="147"/>
      <c r="QVN48" s="148"/>
      <c r="QVO48" s="140"/>
      <c r="QVP48" s="141"/>
      <c r="QVQ48" s="142"/>
      <c r="QVR48" s="143"/>
      <c r="QVS48" s="144"/>
      <c r="QVT48" s="145"/>
      <c r="QVU48" s="146"/>
      <c r="QVV48" s="147"/>
      <c r="QVW48" s="148"/>
      <c r="QVX48" s="140"/>
      <c r="QVY48" s="141"/>
      <c r="QVZ48" s="142"/>
      <c r="QWA48" s="143"/>
      <c r="QWB48" s="144"/>
      <c r="QWC48" s="145"/>
      <c r="QWD48" s="146"/>
      <c r="QWE48" s="147"/>
      <c r="QWF48" s="148"/>
      <c r="QWG48" s="140"/>
      <c r="QWH48" s="141"/>
      <c r="QWI48" s="142"/>
      <c r="QWJ48" s="143"/>
      <c r="QWK48" s="144"/>
      <c r="QWL48" s="145"/>
      <c r="QWM48" s="146"/>
      <c r="QWN48" s="147"/>
      <c r="QWO48" s="148"/>
      <c r="QWP48" s="140"/>
      <c r="QWQ48" s="141"/>
      <c r="QWR48" s="142"/>
      <c r="QWS48" s="143"/>
      <c r="QWT48" s="144"/>
      <c r="QWU48" s="145"/>
      <c r="QWV48" s="146"/>
      <c r="QWW48" s="147"/>
      <c r="QWX48" s="148"/>
      <c r="QWY48" s="140"/>
      <c r="QWZ48" s="141"/>
      <c r="QXA48" s="142"/>
      <c r="QXB48" s="143"/>
      <c r="QXC48" s="144"/>
      <c r="QXD48" s="145"/>
      <c r="QXE48" s="146"/>
      <c r="QXF48" s="147"/>
      <c r="QXG48" s="148"/>
      <c r="QXH48" s="140"/>
      <c r="QXI48" s="141"/>
      <c r="QXJ48" s="142"/>
      <c r="QXK48" s="143"/>
      <c r="QXL48" s="144"/>
      <c r="QXM48" s="145"/>
      <c r="QXN48" s="146"/>
      <c r="QXO48" s="147"/>
      <c r="QXP48" s="148"/>
      <c r="QXQ48" s="140"/>
      <c r="QXR48" s="141"/>
      <c r="QXS48" s="142"/>
      <c r="QXT48" s="143"/>
      <c r="QXU48" s="144"/>
      <c r="QXV48" s="145"/>
      <c r="QXW48" s="146"/>
      <c r="QXX48" s="147"/>
      <c r="QXY48" s="148"/>
      <c r="QXZ48" s="140"/>
      <c r="QYA48" s="141"/>
      <c r="QYB48" s="142"/>
      <c r="QYC48" s="143"/>
      <c r="QYD48" s="144"/>
      <c r="QYE48" s="145"/>
      <c r="QYF48" s="146"/>
      <c r="QYG48" s="147"/>
      <c r="QYH48" s="148"/>
      <c r="QYI48" s="140"/>
      <c r="QYJ48" s="141"/>
      <c r="QYK48" s="142"/>
      <c r="QYL48" s="143"/>
      <c r="QYM48" s="144"/>
      <c r="QYN48" s="145"/>
      <c r="QYO48" s="146"/>
      <c r="QYP48" s="147"/>
      <c r="QYQ48" s="148"/>
      <c r="QYR48" s="140"/>
      <c r="QYS48" s="141"/>
      <c r="QYT48" s="142"/>
      <c r="QYU48" s="143"/>
      <c r="QYV48" s="144"/>
      <c r="QYW48" s="145"/>
      <c r="QYX48" s="146"/>
      <c r="QYY48" s="147"/>
      <c r="QYZ48" s="148"/>
      <c r="QZA48" s="140"/>
      <c r="QZB48" s="141"/>
      <c r="QZC48" s="142"/>
      <c r="QZD48" s="143"/>
      <c r="QZE48" s="144"/>
      <c r="QZF48" s="145"/>
      <c r="QZG48" s="146"/>
      <c r="QZH48" s="147"/>
      <c r="QZI48" s="148"/>
      <c r="QZJ48" s="140"/>
      <c r="QZK48" s="141"/>
      <c r="QZL48" s="142"/>
      <c r="QZM48" s="143"/>
      <c r="QZN48" s="144"/>
      <c r="QZO48" s="145"/>
      <c r="QZP48" s="146"/>
      <c r="QZQ48" s="147"/>
      <c r="QZR48" s="148"/>
      <c r="QZS48" s="140"/>
      <c r="QZT48" s="141"/>
      <c r="QZU48" s="142"/>
      <c r="QZV48" s="143"/>
      <c r="QZW48" s="144"/>
      <c r="QZX48" s="145"/>
      <c r="QZY48" s="146"/>
      <c r="QZZ48" s="147"/>
      <c r="RAA48" s="148"/>
      <c r="RAB48" s="140"/>
      <c r="RAC48" s="141"/>
      <c r="RAD48" s="142"/>
      <c r="RAE48" s="143"/>
      <c r="RAF48" s="144"/>
      <c r="RAG48" s="145"/>
      <c r="RAH48" s="146"/>
      <c r="RAI48" s="147"/>
      <c r="RAJ48" s="148"/>
      <c r="RAK48" s="140"/>
      <c r="RAL48" s="141"/>
      <c r="RAM48" s="142"/>
      <c r="RAN48" s="143"/>
      <c r="RAO48" s="144"/>
      <c r="RAP48" s="145"/>
      <c r="RAQ48" s="146"/>
      <c r="RAR48" s="147"/>
      <c r="RAS48" s="148"/>
      <c r="RAT48" s="140"/>
      <c r="RAU48" s="141"/>
      <c r="RAV48" s="142"/>
      <c r="RAW48" s="143"/>
      <c r="RAX48" s="144"/>
      <c r="RAY48" s="145"/>
      <c r="RAZ48" s="146"/>
      <c r="RBA48" s="147"/>
      <c r="RBB48" s="148"/>
      <c r="RBC48" s="140"/>
      <c r="RBD48" s="141"/>
      <c r="RBE48" s="142"/>
      <c r="RBF48" s="143"/>
      <c r="RBG48" s="144"/>
      <c r="RBH48" s="145"/>
      <c r="RBI48" s="146"/>
      <c r="RBJ48" s="147"/>
      <c r="RBK48" s="148"/>
      <c r="RBL48" s="140"/>
      <c r="RBM48" s="141"/>
      <c r="RBN48" s="142"/>
      <c r="RBO48" s="143"/>
      <c r="RBP48" s="144"/>
      <c r="RBQ48" s="145"/>
      <c r="RBR48" s="146"/>
      <c r="RBS48" s="147"/>
      <c r="RBT48" s="148"/>
      <c r="RBU48" s="140"/>
      <c r="RBV48" s="141"/>
      <c r="RBW48" s="142"/>
      <c r="RBX48" s="143"/>
      <c r="RBY48" s="144"/>
      <c r="RBZ48" s="145"/>
      <c r="RCA48" s="146"/>
      <c r="RCB48" s="147"/>
      <c r="RCC48" s="148"/>
      <c r="RCD48" s="140"/>
      <c r="RCE48" s="141"/>
      <c r="RCF48" s="142"/>
      <c r="RCG48" s="143"/>
      <c r="RCH48" s="144"/>
      <c r="RCI48" s="145"/>
      <c r="RCJ48" s="146"/>
      <c r="RCK48" s="147"/>
      <c r="RCL48" s="148"/>
      <c r="RCM48" s="140"/>
      <c r="RCN48" s="141"/>
      <c r="RCO48" s="142"/>
      <c r="RCP48" s="143"/>
      <c r="RCQ48" s="144"/>
      <c r="RCR48" s="145"/>
      <c r="RCS48" s="146"/>
      <c r="RCT48" s="147"/>
      <c r="RCU48" s="148"/>
      <c r="RCV48" s="140"/>
      <c r="RCW48" s="141"/>
      <c r="RCX48" s="142"/>
      <c r="RCY48" s="143"/>
      <c r="RCZ48" s="144"/>
      <c r="RDA48" s="145"/>
      <c r="RDB48" s="146"/>
      <c r="RDC48" s="147"/>
      <c r="RDD48" s="148"/>
      <c r="RDE48" s="140"/>
      <c r="RDF48" s="141"/>
      <c r="RDG48" s="142"/>
      <c r="RDH48" s="143"/>
      <c r="RDI48" s="144"/>
      <c r="RDJ48" s="145"/>
      <c r="RDK48" s="146"/>
      <c r="RDL48" s="147"/>
      <c r="RDM48" s="148"/>
      <c r="RDN48" s="140"/>
      <c r="RDO48" s="141"/>
      <c r="RDP48" s="142"/>
      <c r="RDQ48" s="143"/>
      <c r="RDR48" s="144"/>
      <c r="RDS48" s="145"/>
      <c r="RDT48" s="146"/>
      <c r="RDU48" s="147"/>
      <c r="RDV48" s="148"/>
      <c r="RDW48" s="140"/>
      <c r="RDX48" s="141"/>
      <c r="RDY48" s="142"/>
      <c r="RDZ48" s="143"/>
      <c r="REA48" s="144"/>
      <c r="REB48" s="145"/>
      <c r="REC48" s="146"/>
      <c r="RED48" s="147"/>
      <c r="REE48" s="148"/>
      <c r="REF48" s="140"/>
      <c r="REG48" s="141"/>
      <c r="REH48" s="142"/>
      <c r="REI48" s="143"/>
      <c r="REJ48" s="144"/>
      <c r="REK48" s="145"/>
      <c r="REL48" s="146"/>
      <c r="REM48" s="147"/>
      <c r="REN48" s="148"/>
      <c r="REO48" s="140"/>
      <c r="REP48" s="141"/>
      <c r="REQ48" s="142"/>
      <c r="RER48" s="143"/>
      <c r="RES48" s="144"/>
      <c r="RET48" s="145"/>
      <c r="REU48" s="146"/>
      <c r="REV48" s="147"/>
      <c r="REW48" s="148"/>
      <c r="REX48" s="140"/>
      <c r="REY48" s="141"/>
      <c r="REZ48" s="142"/>
      <c r="RFA48" s="143"/>
      <c r="RFB48" s="144"/>
      <c r="RFC48" s="145"/>
      <c r="RFD48" s="146"/>
      <c r="RFE48" s="147"/>
      <c r="RFF48" s="148"/>
      <c r="RFG48" s="140"/>
      <c r="RFH48" s="141"/>
      <c r="RFI48" s="142"/>
      <c r="RFJ48" s="143"/>
      <c r="RFK48" s="144"/>
      <c r="RFL48" s="145"/>
      <c r="RFM48" s="146"/>
      <c r="RFN48" s="147"/>
      <c r="RFO48" s="148"/>
      <c r="RFP48" s="140"/>
      <c r="RFQ48" s="141"/>
      <c r="RFR48" s="142"/>
      <c r="RFS48" s="143"/>
      <c r="RFT48" s="144"/>
      <c r="RFU48" s="145"/>
      <c r="RFV48" s="146"/>
      <c r="RFW48" s="147"/>
      <c r="RFX48" s="148"/>
      <c r="RFY48" s="140"/>
      <c r="RFZ48" s="141"/>
      <c r="RGA48" s="142"/>
      <c r="RGB48" s="143"/>
      <c r="RGC48" s="144"/>
      <c r="RGD48" s="145"/>
      <c r="RGE48" s="146"/>
      <c r="RGF48" s="147"/>
      <c r="RGG48" s="148"/>
      <c r="RGH48" s="140"/>
      <c r="RGI48" s="141"/>
      <c r="RGJ48" s="142"/>
      <c r="RGK48" s="143"/>
      <c r="RGL48" s="144"/>
      <c r="RGM48" s="145"/>
      <c r="RGN48" s="146"/>
      <c r="RGO48" s="147"/>
      <c r="RGP48" s="148"/>
      <c r="RGQ48" s="140"/>
      <c r="RGR48" s="141"/>
      <c r="RGS48" s="142"/>
      <c r="RGT48" s="143"/>
      <c r="RGU48" s="144"/>
      <c r="RGV48" s="145"/>
      <c r="RGW48" s="146"/>
      <c r="RGX48" s="147"/>
      <c r="RGY48" s="148"/>
      <c r="RGZ48" s="140"/>
      <c r="RHA48" s="141"/>
      <c r="RHB48" s="142"/>
      <c r="RHC48" s="143"/>
      <c r="RHD48" s="144"/>
      <c r="RHE48" s="145"/>
      <c r="RHF48" s="146"/>
      <c r="RHG48" s="147"/>
      <c r="RHH48" s="148"/>
      <c r="RHI48" s="140"/>
      <c r="RHJ48" s="141"/>
      <c r="RHK48" s="142"/>
      <c r="RHL48" s="143"/>
      <c r="RHM48" s="144"/>
      <c r="RHN48" s="145"/>
      <c r="RHO48" s="146"/>
      <c r="RHP48" s="147"/>
      <c r="RHQ48" s="148"/>
      <c r="RHR48" s="140"/>
      <c r="RHS48" s="141"/>
      <c r="RHT48" s="142"/>
      <c r="RHU48" s="143"/>
      <c r="RHV48" s="144"/>
      <c r="RHW48" s="145"/>
      <c r="RHX48" s="146"/>
      <c r="RHY48" s="147"/>
      <c r="RHZ48" s="148"/>
      <c r="RIA48" s="140"/>
      <c r="RIB48" s="141"/>
      <c r="RIC48" s="142"/>
      <c r="RID48" s="143"/>
      <c r="RIE48" s="144"/>
      <c r="RIF48" s="145"/>
      <c r="RIG48" s="146"/>
      <c r="RIH48" s="147"/>
      <c r="RII48" s="148"/>
      <c r="RIJ48" s="140"/>
      <c r="RIK48" s="141"/>
      <c r="RIL48" s="142"/>
      <c r="RIM48" s="143"/>
      <c r="RIN48" s="144"/>
      <c r="RIO48" s="145"/>
      <c r="RIP48" s="146"/>
      <c r="RIQ48" s="147"/>
      <c r="RIR48" s="148"/>
      <c r="RIS48" s="140"/>
      <c r="RIT48" s="141"/>
      <c r="RIU48" s="142"/>
      <c r="RIV48" s="143"/>
      <c r="RIW48" s="144"/>
      <c r="RIX48" s="145"/>
      <c r="RIY48" s="146"/>
      <c r="RIZ48" s="147"/>
      <c r="RJA48" s="148"/>
      <c r="RJB48" s="140"/>
      <c r="RJC48" s="141"/>
      <c r="RJD48" s="142"/>
      <c r="RJE48" s="143"/>
      <c r="RJF48" s="144"/>
      <c r="RJG48" s="145"/>
      <c r="RJH48" s="146"/>
      <c r="RJI48" s="147"/>
      <c r="RJJ48" s="148"/>
      <c r="RJK48" s="140"/>
      <c r="RJL48" s="141"/>
      <c r="RJM48" s="142"/>
      <c r="RJN48" s="143"/>
      <c r="RJO48" s="144"/>
      <c r="RJP48" s="145"/>
      <c r="RJQ48" s="146"/>
      <c r="RJR48" s="147"/>
      <c r="RJS48" s="148"/>
      <c r="RJT48" s="140"/>
      <c r="RJU48" s="141"/>
      <c r="RJV48" s="142"/>
      <c r="RJW48" s="143"/>
      <c r="RJX48" s="144"/>
      <c r="RJY48" s="145"/>
      <c r="RJZ48" s="146"/>
      <c r="RKA48" s="147"/>
      <c r="RKB48" s="148"/>
      <c r="RKC48" s="140"/>
      <c r="RKD48" s="141"/>
      <c r="RKE48" s="142"/>
      <c r="RKF48" s="143"/>
      <c r="RKG48" s="144"/>
      <c r="RKH48" s="145"/>
      <c r="RKI48" s="146"/>
      <c r="RKJ48" s="147"/>
      <c r="RKK48" s="148"/>
      <c r="RKL48" s="140"/>
      <c r="RKM48" s="141"/>
      <c r="RKN48" s="142"/>
      <c r="RKO48" s="143"/>
      <c r="RKP48" s="144"/>
      <c r="RKQ48" s="145"/>
      <c r="RKR48" s="146"/>
      <c r="RKS48" s="147"/>
      <c r="RKT48" s="148"/>
      <c r="RKU48" s="140"/>
      <c r="RKV48" s="141"/>
      <c r="RKW48" s="142"/>
      <c r="RKX48" s="143"/>
      <c r="RKY48" s="144"/>
      <c r="RKZ48" s="145"/>
      <c r="RLA48" s="146"/>
      <c r="RLB48" s="147"/>
      <c r="RLC48" s="148"/>
      <c r="RLD48" s="140"/>
      <c r="RLE48" s="141"/>
      <c r="RLF48" s="142"/>
      <c r="RLG48" s="143"/>
      <c r="RLH48" s="144"/>
      <c r="RLI48" s="145"/>
      <c r="RLJ48" s="146"/>
      <c r="RLK48" s="147"/>
      <c r="RLL48" s="148"/>
      <c r="RLM48" s="140"/>
      <c r="RLN48" s="141"/>
      <c r="RLO48" s="142"/>
      <c r="RLP48" s="143"/>
      <c r="RLQ48" s="144"/>
      <c r="RLR48" s="145"/>
      <c r="RLS48" s="146"/>
      <c r="RLT48" s="147"/>
      <c r="RLU48" s="148"/>
      <c r="RLV48" s="140"/>
      <c r="RLW48" s="141"/>
      <c r="RLX48" s="142"/>
      <c r="RLY48" s="143"/>
      <c r="RLZ48" s="144"/>
      <c r="RMA48" s="145"/>
      <c r="RMB48" s="146"/>
      <c r="RMC48" s="147"/>
      <c r="RMD48" s="148"/>
      <c r="RME48" s="140"/>
      <c r="RMF48" s="141"/>
      <c r="RMG48" s="142"/>
      <c r="RMH48" s="143"/>
      <c r="RMI48" s="144"/>
      <c r="RMJ48" s="145"/>
      <c r="RMK48" s="146"/>
      <c r="RML48" s="147"/>
      <c r="RMM48" s="148"/>
      <c r="RMN48" s="140"/>
      <c r="RMO48" s="141"/>
      <c r="RMP48" s="142"/>
      <c r="RMQ48" s="143"/>
      <c r="RMR48" s="144"/>
      <c r="RMS48" s="145"/>
      <c r="RMT48" s="146"/>
      <c r="RMU48" s="147"/>
      <c r="RMV48" s="148"/>
      <c r="RMW48" s="140"/>
      <c r="RMX48" s="141"/>
      <c r="RMY48" s="142"/>
      <c r="RMZ48" s="143"/>
      <c r="RNA48" s="144"/>
      <c r="RNB48" s="145"/>
      <c r="RNC48" s="146"/>
      <c r="RND48" s="147"/>
      <c r="RNE48" s="148"/>
      <c r="RNF48" s="140"/>
      <c r="RNG48" s="141"/>
      <c r="RNH48" s="142"/>
      <c r="RNI48" s="143"/>
      <c r="RNJ48" s="144"/>
      <c r="RNK48" s="145"/>
      <c r="RNL48" s="146"/>
      <c r="RNM48" s="147"/>
      <c r="RNN48" s="148"/>
      <c r="RNO48" s="140"/>
      <c r="RNP48" s="141"/>
      <c r="RNQ48" s="142"/>
      <c r="RNR48" s="143"/>
      <c r="RNS48" s="144"/>
      <c r="RNT48" s="145"/>
      <c r="RNU48" s="146"/>
      <c r="RNV48" s="147"/>
      <c r="RNW48" s="148"/>
      <c r="RNX48" s="140"/>
      <c r="RNY48" s="141"/>
      <c r="RNZ48" s="142"/>
      <c r="ROA48" s="143"/>
      <c r="ROB48" s="144"/>
      <c r="ROC48" s="145"/>
      <c r="ROD48" s="146"/>
      <c r="ROE48" s="147"/>
      <c r="ROF48" s="148"/>
      <c r="ROG48" s="140"/>
      <c r="ROH48" s="141"/>
      <c r="ROI48" s="142"/>
      <c r="ROJ48" s="143"/>
      <c r="ROK48" s="144"/>
      <c r="ROL48" s="145"/>
      <c r="ROM48" s="146"/>
      <c r="RON48" s="147"/>
      <c r="ROO48" s="148"/>
      <c r="ROP48" s="140"/>
      <c r="ROQ48" s="141"/>
      <c r="ROR48" s="142"/>
      <c r="ROS48" s="143"/>
      <c r="ROT48" s="144"/>
      <c r="ROU48" s="145"/>
      <c r="ROV48" s="146"/>
      <c r="ROW48" s="147"/>
      <c r="ROX48" s="148"/>
      <c r="ROY48" s="140"/>
      <c r="ROZ48" s="141"/>
      <c r="RPA48" s="142"/>
      <c r="RPB48" s="143"/>
      <c r="RPC48" s="144"/>
      <c r="RPD48" s="145"/>
      <c r="RPE48" s="146"/>
      <c r="RPF48" s="147"/>
      <c r="RPG48" s="148"/>
      <c r="RPH48" s="140"/>
      <c r="RPI48" s="141"/>
      <c r="RPJ48" s="142"/>
      <c r="RPK48" s="143"/>
      <c r="RPL48" s="144"/>
      <c r="RPM48" s="145"/>
      <c r="RPN48" s="146"/>
      <c r="RPO48" s="147"/>
      <c r="RPP48" s="148"/>
      <c r="RPQ48" s="140"/>
      <c r="RPR48" s="141"/>
      <c r="RPS48" s="142"/>
      <c r="RPT48" s="143"/>
      <c r="RPU48" s="144"/>
      <c r="RPV48" s="145"/>
      <c r="RPW48" s="146"/>
      <c r="RPX48" s="147"/>
      <c r="RPY48" s="148"/>
      <c r="RPZ48" s="140"/>
      <c r="RQA48" s="141"/>
      <c r="RQB48" s="142"/>
      <c r="RQC48" s="143"/>
      <c r="RQD48" s="144"/>
      <c r="RQE48" s="145"/>
      <c r="RQF48" s="146"/>
      <c r="RQG48" s="147"/>
      <c r="RQH48" s="148"/>
      <c r="RQI48" s="140"/>
      <c r="RQJ48" s="141"/>
      <c r="RQK48" s="142"/>
      <c r="RQL48" s="143"/>
      <c r="RQM48" s="144"/>
      <c r="RQN48" s="145"/>
      <c r="RQO48" s="146"/>
      <c r="RQP48" s="147"/>
      <c r="RQQ48" s="148"/>
      <c r="RQR48" s="140"/>
      <c r="RQS48" s="141"/>
      <c r="RQT48" s="142"/>
      <c r="RQU48" s="143"/>
      <c r="RQV48" s="144"/>
      <c r="RQW48" s="145"/>
      <c r="RQX48" s="146"/>
      <c r="RQY48" s="147"/>
      <c r="RQZ48" s="148"/>
      <c r="RRA48" s="140"/>
      <c r="RRB48" s="141"/>
      <c r="RRC48" s="142"/>
      <c r="RRD48" s="143"/>
      <c r="RRE48" s="144"/>
      <c r="RRF48" s="145"/>
      <c r="RRG48" s="146"/>
      <c r="RRH48" s="147"/>
      <c r="RRI48" s="148"/>
      <c r="RRJ48" s="140"/>
      <c r="RRK48" s="141"/>
      <c r="RRL48" s="142"/>
      <c r="RRM48" s="143"/>
      <c r="RRN48" s="144"/>
      <c r="RRO48" s="145"/>
      <c r="RRP48" s="146"/>
      <c r="RRQ48" s="147"/>
      <c r="RRR48" s="148"/>
      <c r="RRS48" s="140"/>
      <c r="RRT48" s="141"/>
      <c r="RRU48" s="142"/>
      <c r="RRV48" s="143"/>
      <c r="RRW48" s="144"/>
      <c r="RRX48" s="145"/>
      <c r="RRY48" s="146"/>
      <c r="RRZ48" s="147"/>
      <c r="RSA48" s="148"/>
      <c r="RSB48" s="140"/>
      <c r="RSC48" s="141"/>
      <c r="RSD48" s="142"/>
      <c r="RSE48" s="143"/>
      <c r="RSF48" s="144"/>
      <c r="RSG48" s="145"/>
      <c r="RSH48" s="146"/>
      <c r="RSI48" s="147"/>
      <c r="RSJ48" s="148"/>
      <c r="RSK48" s="140"/>
      <c r="RSL48" s="141"/>
      <c r="RSM48" s="142"/>
      <c r="RSN48" s="143"/>
      <c r="RSO48" s="144"/>
      <c r="RSP48" s="145"/>
      <c r="RSQ48" s="146"/>
      <c r="RSR48" s="147"/>
      <c r="RSS48" s="148"/>
      <c r="RST48" s="140"/>
      <c r="RSU48" s="141"/>
      <c r="RSV48" s="142"/>
      <c r="RSW48" s="143"/>
      <c r="RSX48" s="144"/>
      <c r="RSY48" s="145"/>
      <c r="RSZ48" s="146"/>
      <c r="RTA48" s="147"/>
      <c r="RTB48" s="148"/>
      <c r="RTC48" s="140"/>
      <c r="RTD48" s="141"/>
      <c r="RTE48" s="142"/>
      <c r="RTF48" s="143"/>
      <c r="RTG48" s="144"/>
      <c r="RTH48" s="145"/>
      <c r="RTI48" s="146"/>
      <c r="RTJ48" s="147"/>
      <c r="RTK48" s="148"/>
      <c r="RTL48" s="140"/>
      <c r="RTM48" s="141"/>
      <c r="RTN48" s="142"/>
      <c r="RTO48" s="143"/>
      <c r="RTP48" s="144"/>
      <c r="RTQ48" s="145"/>
      <c r="RTR48" s="146"/>
      <c r="RTS48" s="147"/>
      <c r="RTT48" s="148"/>
      <c r="RTU48" s="140"/>
      <c r="RTV48" s="141"/>
      <c r="RTW48" s="142"/>
      <c r="RTX48" s="143"/>
      <c r="RTY48" s="144"/>
      <c r="RTZ48" s="145"/>
      <c r="RUA48" s="146"/>
      <c r="RUB48" s="147"/>
      <c r="RUC48" s="148"/>
      <c r="RUD48" s="140"/>
      <c r="RUE48" s="141"/>
      <c r="RUF48" s="142"/>
      <c r="RUG48" s="143"/>
      <c r="RUH48" s="144"/>
      <c r="RUI48" s="145"/>
      <c r="RUJ48" s="146"/>
      <c r="RUK48" s="147"/>
      <c r="RUL48" s="148"/>
      <c r="RUM48" s="140"/>
      <c r="RUN48" s="141"/>
      <c r="RUO48" s="142"/>
      <c r="RUP48" s="143"/>
      <c r="RUQ48" s="144"/>
      <c r="RUR48" s="145"/>
      <c r="RUS48" s="146"/>
      <c r="RUT48" s="147"/>
      <c r="RUU48" s="148"/>
      <c r="RUV48" s="140"/>
      <c r="RUW48" s="141"/>
      <c r="RUX48" s="142"/>
      <c r="RUY48" s="143"/>
      <c r="RUZ48" s="144"/>
      <c r="RVA48" s="145"/>
      <c r="RVB48" s="146"/>
      <c r="RVC48" s="147"/>
      <c r="RVD48" s="148"/>
      <c r="RVE48" s="140"/>
      <c r="RVF48" s="141"/>
      <c r="RVG48" s="142"/>
      <c r="RVH48" s="143"/>
      <c r="RVI48" s="144"/>
      <c r="RVJ48" s="145"/>
      <c r="RVK48" s="146"/>
      <c r="RVL48" s="147"/>
      <c r="RVM48" s="148"/>
      <c r="RVN48" s="140"/>
      <c r="RVO48" s="141"/>
      <c r="RVP48" s="142"/>
      <c r="RVQ48" s="143"/>
      <c r="RVR48" s="144"/>
      <c r="RVS48" s="145"/>
      <c r="RVT48" s="146"/>
      <c r="RVU48" s="147"/>
      <c r="RVV48" s="148"/>
      <c r="RVW48" s="140"/>
      <c r="RVX48" s="141"/>
      <c r="RVY48" s="142"/>
      <c r="RVZ48" s="143"/>
      <c r="RWA48" s="144"/>
      <c r="RWB48" s="145"/>
      <c r="RWC48" s="146"/>
      <c r="RWD48" s="147"/>
      <c r="RWE48" s="148"/>
      <c r="RWF48" s="140"/>
      <c r="RWG48" s="141"/>
      <c r="RWH48" s="142"/>
      <c r="RWI48" s="143"/>
      <c r="RWJ48" s="144"/>
      <c r="RWK48" s="145"/>
      <c r="RWL48" s="146"/>
      <c r="RWM48" s="147"/>
      <c r="RWN48" s="148"/>
      <c r="RWO48" s="140"/>
      <c r="RWP48" s="141"/>
      <c r="RWQ48" s="142"/>
      <c r="RWR48" s="143"/>
      <c r="RWS48" s="144"/>
      <c r="RWT48" s="145"/>
      <c r="RWU48" s="146"/>
      <c r="RWV48" s="147"/>
      <c r="RWW48" s="148"/>
      <c r="RWX48" s="140"/>
      <c r="RWY48" s="141"/>
      <c r="RWZ48" s="142"/>
      <c r="RXA48" s="143"/>
      <c r="RXB48" s="144"/>
      <c r="RXC48" s="145"/>
      <c r="RXD48" s="146"/>
      <c r="RXE48" s="147"/>
      <c r="RXF48" s="148"/>
      <c r="RXG48" s="140"/>
      <c r="RXH48" s="141"/>
      <c r="RXI48" s="142"/>
      <c r="RXJ48" s="143"/>
      <c r="RXK48" s="144"/>
      <c r="RXL48" s="145"/>
      <c r="RXM48" s="146"/>
      <c r="RXN48" s="147"/>
      <c r="RXO48" s="148"/>
      <c r="RXP48" s="140"/>
      <c r="RXQ48" s="141"/>
      <c r="RXR48" s="142"/>
      <c r="RXS48" s="143"/>
      <c r="RXT48" s="144"/>
      <c r="RXU48" s="145"/>
      <c r="RXV48" s="146"/>
      <c r="RXW48" s="147"/>
      <c r="RXX48" s="148"/>
      <c r="RXY48" s="140"/>
      <c r="RXZ48" s="141"/>
      <c r="RYA48" s="142"/>
      <c r="RYB48" s="143"/>
      <c r="RYC48" s="144"/>
      <c r="RYD48" s="145"/>
      <c r="RYE48" s="146"/>
      <c r="RYF48" s="147"/>
      <c r="RYG48" s="148"/>
      <c r="RYH48" s="140"/>
      <c r="RYI48" s="141"/>
      <c r="RYJ48" s="142"/>
      <c r="RYK48" s="143"/>
      <c r="RYL48" s="144"/>
      <c r="RYM48" s="145"/>
      <c r="RYN48" s="146"/>
      <c r="RYO48" s="147"/>
      <c r="RYP48" s="148"/>
      <c r="RYQ48" s="140"/>
      <c r="RYR48" s="141"/>
      <c r="RYS48" s="142"/>
      <c r="RYT48" s="143"/>
      <c r="RYU48" s="144"/>
      <c r="RYV48" s="145"/>
      <c r="RYW48" s="146"/>
      <c r="RYX48" s="147"/>
      <c r="RYY48" s="148"/>
      <c r="RYZ48" s="140"/>
      <c r="RZA48" s="141"/>
      <c r="RZB48" s="142"/>
      <c r="RZC48" s="143"/>
      <c r="RZD48" s="144"/>
      <c r="RZE48" s="145"/>
      <c r="RZF48" s="146"/>
      <c r="RZG48" s="147"/>
      <c r="RZH48" s="148"/>
      <c r="RZI48" s="140"/>
      <c r="RZJ48" s="141"/>
      <c r="RZK48" s="142"/>
      <c r="RZL48" s="143"/>
      <c r="RZM48" s="144"/>
      <c r="RZN48" s="145"/>
      <c r="RZO48" s="146"/>
      <c r="RZP48" s="147"/>
      <c r="RZQ48" s="148"/>
      <c r="RZR48" s="140"/>
      <c r="RZS48" s="141"/>
      <c r="RZT48" s="142"/>
      <c r="RZU48" s="143"/>
      <c r="RZV48" s="144"/>
      <c r="RZW48" s="145"/>
      <c r="RZX48" s="146"/>
      <c r="RZY48" s="147"/>
      <c r="RZZ48" s="148"/>
      <c r="SAA48" s="140"/>
      <c r="SAB48" s="141"/>
      <c r="SAC48" s="142"/>
      <c r="SAD48" s="143"/>
      <c r="SAE48" s="144"/>
      <c r="SAF48" s="145"/>
      <c r="SAG48" s="146"/>
      <c r="SAH48" s="147"/>
      <c r="SAI48" s="148"/>
      <c r="SAJ48" s="140"/>
      <c r="SAK48" s="141"/>
      <c r="SAL48" s="142"/>
      <c r="SAM48" s="143"/>
      <c r="SAN48" s="144"/>
      <c r="SAO48" s="145"/>
      <c r="SAP48" s="146"/>
      <c r="SAQ48" s="147"/>
      <c r="SAR48" s="148"/>
      <c r="SAS48" s="140"/>
      <c r="SAT48" s="141"/>
      <c r="SAU48" s="142"/>
      <c r="SAV48" s="143"/>
      <c r="SAW48" s="144"/>
      <c r="SAX48" s="145"/>
      <c r="SAY48" s="146"/>
      <c r="SAZ48" s="147"/>
      <c r="SBA48" s="148"/>
      <c r="SBB48" s="140"/>
      <c r="SBC48" s="141"/>
      <c r="SBD48" s="142"/>
      <c r="SBE48" s="143"/>
      <c r="SBF48" s="144"/>
      <c r="SBG48" s="145"/>
      <c r="SBH48" s="146"/>
      <c r="SBI48" s="147"/>
      <c r="SBJ48" s="148"/>
      <c r="SBK48" s="140"/>
      <c r="SBL48" s="141"/>
      <c r="SBM48" s="142"/>
      <c r="SBN48" s="143"/>
      <c r="SBO48" s="144"/>
      <c r="SBP48" s="145"/>
      <c r="SBQ48" s="146"/>
      <c r="SBR48" s="147"/>
      <c r="SBS48" s="148"/>
      <c r="SBT48" s="140"/>
      <c r="SBU48" s="141"/>
      <c r="SBV48" s="142"/>
      <c r="SBW48" s="143"/>
      <c r="SBX48" s="144"/>
      <c r="SBY48" s="145"/>
      <c r="SBZ48" s="146"/>
      <c r="SCA48" s="147"/>
      <c r="SCB48" s="148"/>
      <c r="SCC48" s="140"/>
      <c r="SCD48" s="141"/>
      <c r="SCE48" s="142"/>
      <c r="SCF48" s="143"/>
      <c r="SCG48" s="144"/>
      <c r="SCH48" s="145"/>
      <c r="SCI48" s="146"/>
      <c r="SCJ48" s="147"/>
      <c r="SCK48" s="148"/>
      <c r="SCL48" s="140"/>
      <c r="SCM48" s="141"/>
      <c r="SCN48" s="142"/>
      <c r="SCO48" s="143"/>
      <c r="SCP48" s="144"/>
      <c r="SCQ48" s="145"/>
      <c r="SCR48" s="146"/>
      <c r="SCS48" s="147"/>
      <c r="SCT48" s="148"/>
      <c r="SCU48" s="140"/>
      <c r="SCV48" s="141"/>
      <c r="SCW48" s="142"/>
      <c r="SCX48" s="143"/>
      <c r="SCY48" s="144"/>
      <c r="SCZ48" s="145"/>
      <c r="SDA48" s="146"/>
      <c r="SDB48" s="147"/>
      <c r="SDC48" s="148"/>
      <c r="SDD48" s="140"/>
      <c r="SDE48" s="141"/>
      <c r="SDF48" s="142"/>
      <c r="SDG48" s="143"/>
      <c r="SDH48" s="144"/>
      <c r="SDI48" s="145"/>
      <c r="SDJ48" s="146"/>
      <c r="SDK48" s="147"/>
      <c r="SDL48" s="148"/>
      <c r="SDM48" s="140"/>
      <c r="SDN48" s="141"/>
      <c r="SDO48" s="142"/>
      <c r="SDP48" s="143"/>
      <c r="SDQ48" s="144"/>
      <c r="SDR48" s="145"/>
      <c r="SDS48" s="146"/>
      <c r="SDT48" s="147"/>
      <c r="SDU48" s="148"/>
      <c r="SDV48" s="140"/>
      <c r="SDW48" s="141"/>
      <c r="SDX48" s="142"/>
      <c r="SDY48" s="143"/>
      <c r="SDZ48" s="144"/>
      <c r="SEA48" s="145"/>
      <c r="SEB48" s="146"/>
      <c r="SEC48" s="147"/>
      <c r="SED48" s="148"/>
      <c r="SEE48" s="140"/>
      <c r="SEF48" s="141"/>
      <c r="SEG48" s="142"/>
      <c r="SEH48" s="143"/>
      <c r="SEI48" s="144"/>
      <c r="SEJ48" s="145"/>
      <c r="SEK48" s="146"/>
      <c r="SEL48" s="147"/>
      <c r="SEM48" s="148"/>
      <c r="SEN48" s="140"/>
      <c r="SEO48" s="141"/>
      <c r="SEP48" s="142"/>
      <c r="SEQ48" s="143"/>
      <c r="SER48" s="144"/>
      <c r="SES48" s="145"/>
      <c r="SET48" s="146"/>
      <c r="SEU48" s="147"/>
      <c r="SEV48" s="148"/>
      <c r="SEW48" s="140"/>
      <c r="SEX48" s="141"/>
      <c r="SEY48" s="142"/>
      <c r="SEZ48" s="143"/>
      <c r="SFA48" s="144"/>
      <c r="SFB48" s="145"/>
      <c r="SFC48" s="146"/>
      <c r="SFD48" s="147"/>
      <c r="SFE48" s="148"/>
      <c r="SFF48" s="140"/>
      <c r="SFG48" s="141"/>
      <c r="SFH48" s="142"/>
      <c r="SFI48" s="143"/>
      <c r="SFJ48" s="144"/>
      <c r="SFK48" s="145"/>
      <c r="SFL48" s="146"/>
      <c r="SFM48" s="147"/>
      <c r="SFN48" s="148"/>
      <c r="SFO48" s="140"/>
      <c r="SFP48" s="141"/>
      <c r="SFQ48" s="142"/>
      <c r="SFR48" s="143"/>
      <c r="SFS48" s="144"/>
      <c r="SFT48" s="145"/>
      <c r="SFU48" s="146"/>
      <c r="SFV48" s="147"/>
      <c r="SFW48" s="148"/>
      <c r="SFX48" s="140"/>
      <c r="SFY48" s="141"/>
      <c r="SFZ48" s="142"/>
      <c r="SGA48" s="143"/>
      <c r="SGB48" s="144"/>
      <c r="SGC48" s="145"/>
      <c r="SGD48" s="146"/>
      <c r="SGE48" s="147"/>
      <c r="SGF48" s="148"/>
      <c r="SGG48" s="140"/>
      <c r="SGH48" s="141"/>
      <c r="SGI48" s="142"/>
      <c r="SGJ48" s="143"/>
      <c r="SGK48" s="144"/>
      <c r="SGL48" s="145"/>
      <c r="SGM48" s="146"/>
      <c r="SGN48" s="147"/>
      <c r="SGO48" s="148"/>
      <c r="SGP48" s="140"/>
      <c r="SGQ48" s="141"/>
      <c r="SGR48" s="142"/>
      <c r="SGS48" s="143"/>
      <c r="SGT48" s="144"/>
      <c r="SGU48" s="145"/>
      <c r="SGV48" s="146"/>
      <c r="SGW48" s="147"/>
      <c r="SGX48" s="148"/>
      <c r="SGY48" s="140"/>
      <c r="SGZ48" s="141"/>
      <c r="SHA48" s="142"/>
      <c r="SHB48" s="143"/>
      <c r="SHC48" s="144"/>
      <c r="SHD48" s="145"/>
      <c r="SHE48" s="146"/>
      <c r="SHF48" s="147"/>
      <c r="SHG48" s="148"/>
      <c r="SHH48" s="140"/>
      <c r="SHI48" s="141"/>
      <c r="SHJ48" s="142"/>
      <c r="SHK48" s="143"/>
      <c r="SHL48" s="144"/>
      <c r="SHM48" s="145"/>
      <c r="SHN48" s="146"/>
      <c r="SHO48" s="147"/>
      <c r="SHP48" s="148"/>
      <c r="SHQ48" s="140"/>
      <c r="SHR48" s="141"/>
      <c r="SHS48" s="142"/>
      <c r="SHT48" s="143"/>
      <c r="SHU48" s="144"/>
      <c r="SHV48" s="145"/>
      <c r="SHW48" s="146"/>
      <c r="SHX48" s="147"/>
      <c r="SHY48" s="148"/>
      <c r="SHZ48" s="140"/>
      <c r="SIA48" s="141"/>
      <c r="SIB48" s="142"/>
      <c r="SIC48" s="143"/>
      <c r="SID48" s="144"/>
      <c r="SIE48" s="145"/>
      <c r="SIF48" s="146"/>
      <c r="SIG48" s="147"/>
      <c r="SIH48" s="148"/>
      <c r="SII48" s="140"/>
      <c r="SIJ48" s="141"/>
      <c r="SIK48" s="142"/>
      <c r="SIL48" s="143"/>
      <c r="SIM48" s="144"/>
      <c r="SIN48" s="145"/>
      <c r="SIO48" s="146"/>
      <c r="SIP48" s="147"/>
      <c r="SIQ48" s="148"/>
      <c r="SIR48" s="140"/>
      <c r="SIS48" s="141"/>
      <c r="SIT48" s="142"/>
      <c r="SIU48" s="143"/>
      <c r="SIV48" s="144"/>
      <c r="SIW48" s="145"/>
      <c r="SIX48" s="146"/>
      <c r="SIY48" s="147"/>
      <c r="SIZ48" s="148"/>
      <c r="SJA48" s="140"/>
      <c r="SJB48" s="141"/>
      <c r="SJC48" s="142"/>
      <c r="SJD48" s="143"/>
      <c r="SJE48" s="144"/>
      <c r="SJF48" s="145"/>
      <c r="SJG48" s="146"/>
      <c r="SJH48" s="147"/>
      <c r="SJI48" s="148"/>
      <c r="SJJ48" s="140"/>
      <c r="SJK48" s="141"/>
      <c r="SJL48" s="142"/>
      <c r="SJM48" s="143"/>
      <c r="SJN48" s="144"/>
      <c r="SJO48" s="145"/>
      <c r="SJP48" s="146"/>
      <c r="SJQ48" s="147"/>
      <c r="SJR48" s="148"/>
      <c r="SJS48" s="140"/>
      <c r="SJT48" s="141"/>
      <c r="SJU48" s="142"/>
      <c r="SJV48" s="143"/>
      <c r="SJW48" s="144"/>
      <c r="SJX48" s="145"/>
      <c r="SJY48" s="146"/>
      <c r="SJZ48" s="147"/>
      <c r="SKA48" s="148"/>
      <c r="SKB48" s="140"/>
      <c r="SKC48" s="141"/>
      <c r="SKD48" s="142"/>
      <c r="SKE48" s="143"/>
      <c r="SKF48" s="144"/>
      <c r="SKG48" s="145"/>
      <c r="SKH48" s="146"/>
      <c r="SKI48" s="147"/>
      <c r="SKJ48" s="148"/>
      <c r="SKK48" s="140"/>
      <c r="SKL48" s="141"/>
      <c r="SKM48" s="142"/>
      <c r="SKN48" s="143"/>
      <c r="SKO48" s="144"/>
      <c r="SKP48" s="145"/>
      <c r="SKQ48" s="146"/>
      <c r="SKR48" s="147"/>
      <c r="SKS48" s="148"/>
      <c r="SKT48" s="140"/>
      <c r="SKU48" s="141"/>
      <c r="SKV48" s="142"/>
      <c r="SKW48" s="143"/>
      <c r="SKX48" s="144"/>
      <c r="SKY48" s="145"/>
      <c r="SKZ48" s="146"/>
      <c r="SLA48" s="147"/>
      <c r="SLB48" s="148"/>
      <c r="SLC48" s="140"/>
      <c r="SLD48" s="141"/>
      <c r="SLE48" s="142"/>
      <c r="SLF48" s="143"/>
      <c r="SLG48" s="144"/>
      <c r="SLH48" s="145"/>
      <c r="SLI48" s="146"/>
      <c r="SLJ48" s="147"/>
      <c r="SLK48" s="148"/>
      <c r="SLL48" s="140"/>
      <c r="SLM48" s="141"/>
      <c r="SLN48" s="142"/>
      <c r="SLO48" s="143"/>
      <c r="SLP48" s="144"/>
      <c r="SLQ48" s="145"/>
      <c r="SLR48" s="146"/>
      <c r="SLS48" s="147"/>
      <c r="SLT48" s="148"/>
      <c r="SLU48" s="140"/>
      <c r="SLV48" s="141"/>
      <c r="SLW48" s="142"/>
      <c r="SLX48" s="143"/>
      <c r="SLY48" s="144"/>
      <c r="SLZ48" s="145"/>
      <c r="SMA48" s="146"/>
      <c r="SMB48" s="147"/>
      <c r="SMC48" s="148"/>
      <c r="SMD48" s="140"/>
      <c r="SME48" s="141"/>
      <c r="SMF48" s="142"/>
      <c r="SMG48" s="143"/>
      <c r="SMH48" s="144"/>
      <c r="SMI48" s="145"/>
      <c r="SMJ48" s="146"/>
      <c r="SMK48" s="147"/>
      <c r="SML48" s="148"/>
      <c r="SMM48" s="140"/>
      <c r="SMN48" s="141"/>
      <c r="SMO48" s="142"/>
      <c r="SMP48" s="143"/>
      <c r="SMQ48" s="144"/>
      <c r="SMR48" s="145"/>
      <c r="SMS48" s="146"/>
      <c r="SMT48" s="147"/>
      <c r="SMU48" s="148"/>
      <c r="SMV48" s="140"/>
      <c r="SMW48" s="141"/>
      <c r="SMX48" s="142"/>
      <c r="SMY48" s="143"/>
      <c r="SMZ48" s="144"/>
      <c r="SNA48" s="145"/>
      <c r="SNB48" s="146"/>
      <c r="SNC48" s="147"/>
      <c r="SND48" s="148"/>
      <c r="SNE48" s="140"/>
      <c r="SNF48" s="141"/>
      <c r="SNG48" s="142"/>
      <c r="SNH48" s="143"/>
      <c r="SNI48" s="144"/>
      <c r="SNJ48" s="145"/>
      <c r="SNK48" s="146"/>
      <c r="SNL48" s="147"/>
      <c r="SNM48" s="148"/>
      <c r="SNN48" s="140"/>
      <c r="SNO48" s="141"/>
      <c r="SNP48" s="142"/>
      <c r="SNQ48" s="143"/>
      <c r="SNR48" s="144"/>
      <c r="SNS48" s="145"/>
      <c r="SNT48" s="146"/>
      <c r="SNU48" s="147"/>
      <c r="SNV48" s="148"/>
      <c r="SNW48" s="140"/>
      <c r="SNX48" s="141"/>
      <c r="SNY48" s="142"/>
      <c r="SNZ48" s="143"/>
      <c r="SOA48" s="144"/>
      <c r="SOB48" s="145"/>
      <c r="SOC48" s="146"/>
      <c r="SOD48" s="147"/>
      <c r="SOE48" s="148"/>
      <c r="SOF48" s="140"/>
      <c r="SOG48" s="141"/>
      <c r="SOH48" s="142"/>
      <c r="SOI48" s="143"/>
      <c r="SOJ48" s="144"/>
      <c r="SOK48" s="145"/>
      <c r="SOL48" s="146"/>
      <c r="SOM48" s="147"/>
      <c r="SON48" s="148"/>
      <c r="SOO48" s="140"/>
      <c r="SOP48" s="141"/>
      <c r="SOQ48" s="142"/>
      <c r="SOR48" s="143"/>
      <c r="SOS48" s="144"/>
      <c r="SOT48" s="145"/>
      <c r="SOU48" s="146"/>
      <c r="SOV48" s="147"/>
      <c r="SOW48" s="148"/>
      <c r="SOX48" s="140"/>
      <c r="SOY48" s="141"/>
      <c r="SOZ48" s="142"/>
      <c r="SPA48" s="143"/>
      <c r="SPB48" s="144"/>
      <c r="SPC48" s="145"/>
      <c r="SPD48" s="146"/>
      <c r="SPE48" s="147"/>
      <c r="SPF48" s="148"/>
      <c r="SPG48" s="140"/>
      <c r="SPH48" s="141"/>
      <c r="SPI48" s="142"/>
      <c r="SPJ48" s="143"/>
      <c r="SPK48" s="144"/>
      <c r="SPL48" s="145"/>
      <c r="SPM48" s="146"/>
      <c r="SPN48" s="147"/>
      <c r="SPO48" s="148"/>
      <c r="SPP48" s="140"/>
      <c r="SPQ48" s="141"/>
      <c r="SPR48" s="142"/>
      <c r="SPS48" s="143"/>
      <c r="SPT48" s="144"/>
      <c r="SPU48" s="145"/>
      <c r="SPV48" s="146"/>
      <c r="SPW48" s="147"/>
      <c r="SPX48" s="148"/>
      <c r="SPY48" s="140"/>
      <c r="SPZ48" s="141"/>
      <c r="SQA48" s="142"/>
      <c r="SQB48" s="143"/>
      <c r="SQC48" s="144"/>
      <c r="SQD48" s="145"/>
      <c r="SQE48" s="146"/>
      <c r="SQF48" s="147"/>
      <c r="SQG48" s="148"/>
      <c r="SQH48" s="140"/>
      <c r="SQI48" s="141"/>
      <c r="SQJ48" s="142"/>
      <c r="SQK48" s="143"/>
      <c r="SQL48" s="144"/>
      <c r="SQM48" s="145"/>
      <c r="SQN48" s="146"/>
      <c r="SQO48" s="147"/>
      <c r="SQP48" s="148"/>
      <c r="SQQ48" s="140"/>
      <c r="SQR48" s="141"/>
      <c r="SQS48" s="142"/>
      <c r="SQT48" s="143"/>
      <c r="SQU48" s="144"/>
      <c r="SQV48" s="145"/>
      <c r="SQW48" s="146"/>
      <c r="SQX48" s="147"/>
      <c r="SQY48" s="148"/>
      <c r="SQZ48" s="140"/>
      <c r="SRA48" s="141"/>
      <c r="SRB48" s="142"/>
      <c r="SRC48" s="143"/>
      <c r="SRD48" s="144"/>
      <c r="SRE48" s="145"/>
      <c r="SRF48" s="146"/>
      <c r="SRG48" s="147"/>
      <c r="SRH48" s="148"/>
      <c r="SRI48" s="140"/>
      <c r="SRJ48" s="141"/>
      <c r="SRK48" s="142"/>
      <c r="SRL48" s="143"/>
      <c r="SRM48" s="144"/>
      <c r="SRN48" s="145"/>
      <c r="SRO48" s="146"/>
      <c r="SRP48" s="147"/>
      <c r="SRQ48" s="148"/>
      <c r="SRR48" s="140"/>
      <c r="SRS48" s="141"/>
      <c r="SRT48" s="142"/>
      <c r="SRU48" s="143"/>
      <c r="SRV48" s="144"/>
      <c r="SRW48" s="145"/>
      <c r="SRX48" s="146"/>
      <c r="SRY48" s="147"/>
      <c r="SRZ48" s="148"/>
      <c r="SSA48" s="140"/>
      <c r="SSB48" s="141"/>
      <c r="SSC48" s="142"/>
      <c r="SSD48" s="143"/>
      <c r="SSE48" s="144"/>
      <c r="SSF48" s="145"/>
      <c r="SSG48" s="146"/>
      <c r="SSH48" s="147"/>
      <c r="SSI48" s="148"/>
      <c r="SSJ48" s="140"/>
      <c r="SSK48" s="141"/>
      <c r="SSL48" s="142"/>
      <c r="SSM48" s="143"/>
      <c r="SSN48" s="144"/>
      <c r="SSO48" s="145"/>
      <c r="SSP48" s="146"/>
      <c r="SSQ48" s="147"/>
      <c r="SSR48" s="148"/>
      <c r="SSS48" s="140"/>
      <c r="SST48" s="141"/>
      <c r="SSU48" s="142"/>
      <c r="SSV48" s="143"/>
      <c r="SSW48" s="144"/>
      <c r="SSX48" s="145"/>
      <c r="SSY48" s="146"/>
      <c r="SSZ48" s="147"/>
      <c r="STA48" s="148"/>
      <c r="STB48" s="140"/>
      <c r="STC48" s="141"/>
      <c r="STD48" s="142"/>
      <c r="STE48" s="143"/>
      <c r="STF48" s="144"/>
      <c r="STG48" s="145"/>
      <c r="STH48" s="146"/>
      <c r="STI48" s="147"/>
      <c r="STJ48" s="148"/>
      <c r="STK48" s="140"/>
      <c r="STL48" s="141"/>
      <c r="STM48" s="142"/>
      <c r="STN48" s="143"/>
      <c r="STO48" s="144"/>
      <c r="STP48" s="145"/>
      <c r="STQ48" s="146"/>
      <c r="STR48" s="147"/>
      <c r="STS48" s="148"/>
      <c r="STT48" s="140"/>
      <c r="STU48" s="141"/>
      <c r="STV48" s="142"/>
      <c r="STW48" s="143"/>
      <c r="STX48" s="144"/>
      <c r="STY48" s="145"/>
      <c r="STZ48" s="146"/>
      <c r="SUA48" s="147"/>
      <c r="SUB48" s="148"/>
      <c r="SUC48" s="140"/>
      <c r="SUD48" s="141"/>
      <c r="SUE48" s="142"/>
      <c r="SUF48" s="143"/>
      <c r="SUG48" s="144"/>
      <c r="SUH48" s="145"/>
      <c r="SUI48" s="146"/>
      <c r="SUJ48" s="147"/>
      <c r="SUK48" s="148"/>
      <c r="SUL48" s="140"/>
      <c r="SUM48" s="141"/>
      <c r="SUN48" s="142"/>
      <c r="SUO48" s="143"/>
      <c r="SUP48" s="144"/>
      <c r="SUQ48" s="145"/>
      <c r="SUR48" s="146"/>
      <c r="SUS48" s="147"/>
      <c r="SUT48" s="148"/>
      <c r="SUU48" s="140"/>
      <c r="SUV48" s="141"/>
      <c r="SUW48" s="142"/>
      <c r="SUX48" s="143"/>
      <c r="SUY48" s="144"/>
      <c r="SUZ48" s="145"/>
      <c r="SVA48" s="146"/>
      <c r="SVB48" s="147"/>
      <c r="SVC48" s="148"/>
      <c r="SVD48" s="140"/>
      <c r="SVE48" s="141"/>
      <c r="SVF48" s="142"/>
      <c r="SVG48" s="143"/>
      <c r="SVH48" s="144"/>
      <c r="SVI48" s="145"/>
      <c r="SVJ48" s="146"/>
      <c r="SVK48" s="147"/>
      <c r="SVL48" s="148"/>
      <c r="SVM48" s="140"/>
      <c r="SVN48" s="141"/>
      <c r="SVO48" s="142"/>
      <c r="SVP48" s="143"/>
      <c r="SVQ48" s="144"/>
      <c r="SVR48" s="145"/>
      <c r="SVS48" s="146"/>
      <c r="SVT48" s="147"/>
      <c r="SVU48" s="148"/>
      <c r="SVV48" s="140"/>
      <c r="SVW48" s="141"/>
      <c r="SVX48" s="142"/>
      <c r="SVY48" s="143"/>
      <c r="SVZ48" s="144"/>
      <c r="SWA48" s="145"/>
      <c r="SWB48" s="146"/>
      <c r="SWC48" s="147"/>
      <c r="SWD48" s="148"/>
      <c r="SWE48" s="140"/>
      <c r="SWF48" s="141"/>
      <c r="SWG48" s="142"/>
      <c r="SWH48" s="143"/>
      <c r="SWI48" s="144"/>
      <c r="SWJ48" s="145"/>
      <c r="SWK48" s="146"/>
      <c r="SWL48" s="147"/>
      <c r="SWM48" s="148"/>
      <c r="SWN48" s="140"/>
      <c r="SWO48" s="141"/>
      <c r="SWP48" s="142"/>
      <c r="SWQ48" s="143"/>
      <c r="SWR48" s="144"/>
      <c r="SWS48" s="145"/>
      <c r="SWT48" s="146"/>
      <c r="SWU48" s="147"/>
      <c r="SWV48" s="148"/>
      <c r="SWW48" s="140"/>
      <c r="SWX48" s="141"/>
      <c r="SWY48" s="142"/>
      <c r="SWZ48" s="143"/>
      <c r="SXA48" s="144"/>
      <c r="SXB48" s="145"/>
      <c r="SXC48" s="146"/>
      <c r="SXD48" s="147"/>
      <c r="SXE48" s="148"/>
      <c r="SXF48" s="140"/>
      <c r="SXG48" s="141"/>
      <c r="SXH48" s="142"/>
      <c r="SXI48" s="143"/>
      <c r="SXJ48" s="144"/>
      <c r="SXK48" s="145"/>
      <c r="SXL48" s="146"/>
      <c r="SXM48" s="147"/>
      <c r="SXN48" s="148"/>
      <c r="SXO48" s="140"/>
      <c r="SXP48" s="141"/>
      <c r="SXQ48" s="142"/>
      <c r="SXR48" s="143"/>
      <c r="SXS48" s="144"/>
      <c r="SXT48" s="145"/>
      <c r="SXU48" s="146"/>
      <c r="SXV48" s="147"/>
      <c r="SXW48" s="148"/>
      <c r="SXX48" s="140"/>
      <c r="SXY48" s="141"/>
      <c r="SXZ48" s="142"/>
      <c r="SYA48" s="143"/>
      <c r="SYB48" s="144"/>
      <c r="SYC48" s="145"/>
      <c r="SYD48" s="146"/>
      <c r="SYE48" s="147"/>
      <c r="SYF48" s="148"/>
      <c r="SYG48" s="140"/>
      <c r="SYH48" s="141"/>
      <c r="SYI48" s="142"/>
      <c r="SYJ48" s="143"/>
      <c r="SYK48" s="144"/>
      <c r="SYL48" s="145"/>
      <c r="SYM48" s="146"/>
      <c r="SYN48" s="147"/>
      <c r="SYO48" s="148"/>
      <c r="SYP48" s="140"/>
      <c r="SYQ48" s="141"/>
      <c r="SYR48" s="142"/>
      <c r="SYS48" s="143"/>
      <c r="SYT48" s="144"/>
      <c r="SYU48" s="145"/>
      <c r="SYV48" s="146"/>
      <c r="SYW48" s="147"/>
      <c r="SYX48" s="148"/>
      <c r="SYY48" s="140"/>
      <c r="SYZ48" s="141"/>
      <c r="SZA48" s="142"/>
      <c r="SZB48" s="143"/>
      <c r="SZC48" s="144"/>
      <c r="SZD48" s="145"/>
      <c r="SZE48" s="146"/>
      <c r="SZF48" s="147"/>
      <c r="SZG48" s="148"/>
      <c r="SZH48" s="140"/>
      <c r="SZI48" s="141"/>
      <c r="SZJ48" s="142"/>
      <c r="SZK48" s="143"/>
      <c r="SZL48" s="144"/>
      <c r="SZM48" s="145"/>
      <c r="SZN48" s="146"/>
      <c r="SZO48" s="147"/>
      <c r="SZP48" s="148"/>
      <c r="SZQ48" s="140"/>
      <c r="SZR48" s="141"/>
      <c r="SZS48" s="142"/>
      <c r="SZT48" s="143"/>
      <c r="SZU48" s="144"/>
      <c r="SZV48" s="145"/>
      <c r="SZW48" s="146"/>
      <c r="SZX48" s="147"/>
      <c r="SZY48" s="148"/>
      <c r="SZZ48" s="140"/>
      <c r="TAA48" s="141"/>
      <c r="TAB48" s="142"/>
      <c r="TAC48" s="143"/>
      <c r="TAD48" s="144"/>
      <c r="TAE48" s="145"/>
      <c r="TAF48" s="146"/>
      <c r="TAG48" s="147"/>
      <c r="TAH48" s="148"/>
      <c r="TAI48" s="140"/>
      <c r="TAJ48" s="141"/>
      <c r="TAK48" s="142"/>
      <c r="TAL48" s="143"/>
      <c r="TAM48" s="144"/>
      <c r="TAN48" s="145"/>
      <c r="TAO48" s="146"/>
      <c r="TAP48" s="147"/>
      <c r="TAQ48" s="148"/>
      <c r="TAR48" s="140"/>
      <c r="TAS48" s="141"/>
      <c r="TAT48" s="142"/>
      <c r="TAU48" s="143"/>
      <c r="TAV48" s="144"/>
      <c r="TAW48" s="145"/>
      <c r="TAX48" s="146"/>
      <c r="TAY48" s="147"/>
      <c r="TAZ48" s="148"/>
      <c r="TBA48" s="140"/>
      <c r="TBB48" s="141"/>
      <c r="TBC48" s="142"/>
      <c r="TBD48" s="143"/>
      <c r="TBE48" s="144"/>
      <c r="TBF48" s="145"/>
      <c r="TBG48" s="146"/>
      <c r="TBH48" s="147"/>
      <c r="TBI48" s="148"/>
      <c r="TBJ48" s="140"/>
      <c r="TBK48" s="141"/>
      <c r="TBL48" s="142"/>
      <c r="TBM48" s="143"/>
      <c r="TBN48" s="144"/>
      <c r="TBO48" s="145"/>
      <c r="TBP48" s="146"/>
      <c r="TBQ48" s="147"/>
      <c r="TBR48" s="148"/>
      <c r="TBS48" s="140"/>
      <c r="TBT48" s="141"/>
      <c r="TBU48" s="142"/>
      <c r="TBV48" s="143"/>
      <c r="TBW48" s="144"/>
      <c r="TBX48" s="145"/>
      <c r="TBY48" s="146"/>
      <c r="TBZ48" s="147"/>
      <c r="TCA48" s="148"/>
      <c r="TCB48" s="140"/>
      <c r="TCC48" s="141"/>
      <c r="TCD48" s="142"/>
      <c r="TCE48" s="143"/>
      <c r="TCF48" s="144"/>
      <c r="TCG48" s="145"/>
      <c r="TCH48" s="146"/>
      <c r="TCI48" s="147"/>
      <c r="TCJ48" s="148"/>
      <c r="TCK48" s="140"/>
      <c r="TCL48" s="141"/>
      <c r="TCM48" s="142"/>
      <c r="TCN48" s="143"/>
      <c r="TCO48" s="144"/>
      <c r="TCP48" s="145"/>
      <c r="TCQ48" s="146"/>
      <c r="TCR48" s="147"/>
      <c r="TCS48" s="148"/>
      <c r="TCT48" s="140"/>
      <c r="TCU48" s="141"/>
      <c r="TCV48" s="142"/>
      <c r="TCW48" s="143"/>
      <c r="TCX48" s="144"/>
      <c r="TCY48" s="145"/>
      <c r="TCZ48" s="146"/>
      <c r="TDA48" s="147"/>
      <c r="TDB48" s="148"/>
      <c r="TDC48" s="140"/>
      <c r="TDD48" s="141"/>
      <c r="TDE48" s="142"/>
      <c r="TDF48" s="143"/>
      <c r="TDG48" s="144"/>
      <c r="TDH48" s="145"/>
      <c r="TDI48" s="146"/>
      <c r="TDJ48" s="147"/>
      <c r="TDK48" s="148"/>
      <c r="TDL48" s="140"/>
      <c r="TDM48" s="141"/>
      <c r="TDN48" s="142"/>
      <c r="TDO48" s="143"/>
      <c r="TDP48" s="144"/>
      <c r="TDQ48" s="145"/>
      <c r="TDR48" s="146"/>
      <c r="TDS48" s="147"/>
      <c r="TDT48" s="148"/>
      <c r="TDU48" s="140"/>
      <c r="TDV48" s="141"/>
      <c r="TDW48" s="142"/>
      <c r="TDX48" s="143"/>
      <c r="TDY48" s="144"/>
      <c r="TDZ48" s="145"/>
      <c r="TEA48" s="146"/>
      <c r="TEB48" s="147"/>
      <c r="TEC48" s="148"/>
      <c r="TED48" s="140"/>
      <c r="TEE48" s="141"/>
      <c r="TEF48" s="142"/>
      <c r="TEG48" s="143"/>
      <c r="TEH48" s="144"/>
      <c r="TEI48" s="145"/>
      <c r="TEJ48" s="146"/>
      <c r="TEK48" s="147"/>
      <c r="TEL48" s="148"/>
      <c r="TEM48" s="140"/>
      <c r="TEN48" s="141"/>
      <c r="TEO48" s="142"/>
      <c r="TEP48" s="143"/>
      <c r="TEQ48" s="144"/>
      <c r="TER48" s="145"/>
      <c r="TES48" s="146"/>
      <c r="TET48" s="147"/>
      <c r="TEU48" s="148"/>
      <c r="TEV48" s="140"/>
      <c r="TEW48" s="141"/>
      <c r="TEX48" s="142"/>
      <c r="TEY48" s="143"/>
      <c r="TEZ48" s="144"/>
      <c r="TFA48" s="145"/>
      <c r="TFB48" s="146"/>
      <c r="TFC48" s="147"/>
      <c r="TFD48" s="148"/>
      <c r="TFE48" s="140"/>
      <c r="TFF48" s="141"/>
      <c r="TFG48" s="142"/>
      <c r="TFH48" s="143"/>
      <c r="TFI48" s="144"/>
      <c r="TFJ48" s="145"/>
      <c r="TFK48" s="146"/>
      <c r="TFL48" s="147"/>
      <c r="TFM48" s="148"/>
      <c r="TFN48" s="140"/>
      <c r="TFO48" s="141"/>
      <c r="TFP48" s="142"/>
      <c r="TFQ48" s="143"/>
      <c r="TFR48" s="144"/>
      <c r="TFS48" s="145"/>
      <c r="TFT48" s="146"/>
      <c r="TFU48" s="147"/>
      <c r="TFV48" s="148"/>
      <c r="TFW48" s="140"/>
      <c r="TFX48" s="141"/>
      <c r="TFY48" s="142"/>
      <c r="TFZ48" s="143"/>
      <c r="TGA48" s="144"/>
      <c r="TGB48" s="145"/>
      <c r="TGC48" s="146"/>
      <c r="TGD48" s="147"/>
      <c r="TGE48" s="148"/>
      <c r="TGF48" s="140"/>
      <c r="TGG48" s="141"/>
      <c r="TGH48" s="142"/>
      <c r="TGI48" s="143"/>
      <c r="TGJ48" s="144"/>
      <c r="TGK48" s="145"/>
      <c r="TGL48" s="146"/>
      <c r="TGM48" s="147"/>
      <c r="TGN48" s="148"/>
      <c r="TGO48" s="140"/>
      <c r="TGP48" s="141"/>
      <c r="TGQ48" s="142"/>
      <c r="TGR48" s="143"/>
      <c r="TGS48" s="144"/>
      <c r="TGT48" s="145"/>
      <c r="TGU48" s="146"/>
      <c r="TGV48" s="147"/>
      <c r="TGW48" s="148"/>
      <c r="TGX48" s="140"/>
      <c r="TGY48" s="141"/>
      <c r="TGZ48" s="142"/>
      <c r="THA48" s="143"/>
      <c r="THB48" s="144"/>
      <c r="THC48" s="145"/>
      <c r="THD48" s="146"/>
      <c r="THE48" s="147"/>
      <c r="THF48" s="148"/>
      <c r="THG48" s="140"/>
      <c r="THH48" s="141"/>
      <c r="THI48" s="142"/>
      <c r="THJ48" s="143"/>
      <c r="THK48" s="144"/>
      <c r="THL48" s="145"/>
      <c r="THM48" s="146"/>
      <c r="THN48" s="147"/>
      <c r="THO48" s="148"/>
      <c r="THP48" s="140"/>
      <c r="THQ48" s="141"/>
      <c r="THR48" s="142"/>
      <c r="THS48" s="143"/>
      <c r="THT48" s="144"/>
      <c r="THU48" s="145"/>
      <c r="THV48" s="146"/>
      <c r="THW48" s="147"/>
      <c r="THX48" s="148"/>
      <c r="THY48" s="140"/>
      <c r="THZ48" s="141"/>
      <c r="TIA48" s="142"/>
      <c r="TIB48" s="143"/>
      <c r="TIC48" s="144"/>
      <c r="TID48" s="145"/>
      <c r="TIE48" s="146"/>
      <c r="TIF48" s="147"/>
      <c r="TIG48" s="148"/>
      <c r="TIH48" s="140"/>
      <c r="TII48" s="141"/>
      <c r="TIJ48" s="142"/>
      <c r="TIK48" s="143"/>
      <c r="TIL48" s="144"/>
      <c r="TIM48" s="145"/>
      <c r="TIN48" s="146"/>
      <c r="TIO48" s="147"/>
      <c r="TIP48" s="148"/>
      <c r="TIQ48" s="140"/>
      <c r="TIR48" s="141"/>
      <c r="TIS48" s="142"/>
      <c r="TIT48" s="143"/>
      <c r="TIU48" s="144"/>
      <c r="TIV48" s="145"/>
      <c r="TIW48" s="146"/>
      <c r="TIX48" s="147"/>
      <c r="TIY48" s="148"/>
      <c r="TIZ48" s="140"/>
      <c r="TJA48" s="141"/>
      <c r="TJB48" s="142"/>
      <c r="TJC48" s="143"/>
      <c r="TJD48" s="144"/>
      <c r="TJE48" s="145"/>
      <c r="TJF48" s="146"/>
      <c r="TJG48" s="147"/>
      <c r="TJH48" s="148"/>
      <c r="TJI48" s="140"/>
      <c r="TJJ48" s="141"/>
      <c r="TJK48" s="142"/>
      <c r="TJL48" s="143"/>
      <c r="TJM48" s="144"/>
      <c r="TJN48" s="145"/>
      <c r="TJO48" s="146"/>
      <c r="TJP48" s="147"/>
      <c r="TJQ48" s="148"/>
      <c r="TJR48" s="140"/>
      <c r="TJS48" s="141"/>
      <c r="TJT48" s="142"/>
      <c r="TJU48" s="143"/>
      <c r="TJV48" s="144"/>
      <c r="TJW48" s="145"/>
      <c r="TJX48" s="146"/>
      <c r="TJY48" s="147"/>
      <c r="TJZ48" s="148"/>
      <c r="TKA48" s="140"/>
      <c r="TKB48" s="141"/>
      <c r="TKC48" s="142"/>
      <c r="TKD48" s="143"/>
      <c r="TKE48" s="144"/>
      <c r="TKF48" s="145"/>
      <c r="TKG48" s="146"/>
      <c r="TKH48" s="147"/>
      <c r="TKI48" s="148"/>
      <c r="TKJ48" s="140"/>
      <c r="TKK48" s="141"/>
      <c r="TKL48" s="142"/>
      <c r="TKM48" s="143"/>
      <c r="TKN48" s="144"/>
      <c r="TKO48" s="145"/>
      <c r="TKP48" s="146"/>
      <c r="TKQ48" s="147"/>
      <c r="TKR48" s="148"/>
      <c r="TKS48" s="140"/>
      <c r="TKT48" s="141"/>
      <c r="TKU48" s="142"/>
      <c r="TKV48" s="143"/>
      <c r="TKW48" s="144"/>
      <c r="TKX48" s="145"/>
      <c r="TKY48" s="146"/>
      <c r="TKZ48" s="147"/>
      <c r="TLA48" s="148"/>
      <c r="TLB48" s="140"/>
      <c r="TLC48" s="141"/>
      <c r="TLD48" s="142"/>
      <c r="TLE48" s="143"/>
      <c r="TLF48" s="144"/>
      <c r="TLG48" s="145"/>
      <c r="TLH48" s="146"/>
      <c r="TLI48" s="147"/>
      <c r="TLJ48" s="148"/>
      <c r="TLK48" s="140"/>
      <c r="TLL48" s="141"/>
      <c r="TLM48" s="142"/>
      <c r="TLN48" s="143"/>
      <c r="TLO48" s="144"/>
      <c r="TLP48" s="145"/>
      <c r="TLQ48" s="146"/>
      <c r="TLR48" s="147"/>
      <c r="TLS48" s="148"/>
      <c r="TLT48" s="140"/>
      <c r="TLU48" s="141"/>
      <c r="TLV48" s="142"/>
      <c r="TLW48" s="143"/>
      <c r="TLX48" s="144"/>
      <c r="TLY48" s="145"/>
      <c r="TLZ48" s="146"/>
      <c r="TMA48" s="147"/>
      <c r="TMB48" s="148"/>
      <c r="TMC48" s="140"/>
      <c r="TMD48" s="141"/>
      <c r="TME48" s="142"/>
      <c r="TMF48" s="143"/>
      <c r="TMG48" s="144"/>
      <c r="TMH48" s="145"/>
      <c r="TMI48" s="146"/>
      <c r="TMJ48" s="147"/>
      <c r="TMK48" s="148"/>
      <c r="TML48" s="140"/>
      <c r="TMM48" s="141"/>
      <c r="TMN48" s="142"/>
      <c r="TMO48" s="143"/>
      <c r="TMP48" s="144"/>
      <c r="TMQ48" s="145"/>
      <c r="TMR48" s="146"/>
      <c r="TMS48" s="147"/>
      <c r="TMT48" s="148"/>
      <c r="TMU48" s="140"/>
      <c r="TMV48" s="141"/>
      <c r="TMW48" s="142"/>
      <c r="TMX48" s="143"/>
      <c r="TMY48" s="144"/>
      <c r="TMZ48" s="145"/>
      <c r="TNA48" s="146"/>
      <c r="TNB48" s="147"/>
      <c r="TNC48" s="148"/>
      <c r="TND48" s="140"/>
      <c r="TNE48" s="141"/>
      <c r="TNF48" s="142"/>
      <c r="TNG48" s="143"/>
      <c r="TNH48" s="144"/>
      <c r="TNI48" s="145"/>
      <c r="TNJ48" s="146"/>
      <c r="TNK48" s="147"/>
      <c r="TNL48" s="148"/>
      <c r="TNM48" s="140"/>
      <c r="TNN48" s="141"/>
      <c r="TNO48" s="142"/>
      <c r="TNP48" s="143"/>
      <c r="TNQ48" s="144"/>
      <c r="TNR48" s="145"/>
      <c r="TNS48" s="146"/>
      <c r="TNT48" s="147"/>
      <c r="TNU48" s="148"/>
      <c r="TNV48" s="140"/>
      <c r="TNW48" s="141"/>
      <c r="TNX48" s="142"/>
      <c r="TNY48" s="143"/>
      <c r="TNZ48" s="144"/>
      <c r="TOA48" s="145"/>
      <c r="TOB48" s="146"/>
      <c r="TOC48" s="147"/>
      <c r="TOD48" s="148"/>
      <c r="TOE48" s="140"/>
      <c r="TOF48" s="141"/>
      <c r="TOG48" s="142"/>
      <c r="TOH48" s="143"/>
      <c r="TOI48" s="144"/>
      <c r="TOJ48" s="145"/>
      <c r="TOK48" s="146"/>
      <c r="TOL48" s="147"/>
      <c r="TOM48" s="148"/>
      <c r="TON48" s="140"/>
      <c r="TOO48" s="141"/>
      <c r="TOP48" s="142"/>
      <c r="TOQ48" s="143"/>
      <c r="TOR48" s="144"/>
      <c r="TOS48" s="145"/>
      <c r="TOT48" s="146"/>
      <c r="TOU48" s="147"/>
      <c r="TOV48" s="148"/>
      <c r="TOW48" s="140"/>
      <c r="TOX48" s="141"/>
      <c r="TOY48" s="142"/>
      <c r="TOZ48" s="143"/>
      <c r="TPA48" s="144"/>
      <c r="TPB48" s="145"/>
      <c r="TPC48" s="146"/>
      <c r="TPD48" s="147"/>
      <c r="TPE48" s="148"/>
      <c r="TPF48" s="140"/>
      <c r="TPG48" s="141"/>
      <c r="TPH48" s="142"/>
      <c r="TPI48" s="143"/>
      <c r="TPJ48" s="144"/>
      <c r="TPK48" s="145"/>
      <c r="TPL48" s="146"/>
      <c r="TPM48" s="147"/>
      <c r="TPN48" s="148"/>
      <c r="TPO48" s="140"/>
      <c r="TPP48" s="141"/>
      <c r="TPQ48" s="142"/>
      <c r="TPR48" s="143"/>
      <c r="TPS48" s="144"/>
      <c r="TPT48" s="145"/>
      <c r="TPU48" s="146"/>
      <c r="TPV48" s="147"/>
      <c r="TPW48" s="148"/>
      <c r="TPX48" s="140"/>
      <c r="TPY48" s="141"/>
      <c r="TPZ48" s="142"/>
      <c r="TQA48" s="143"/>
      <c r="TQB48" s="144"/>
      <c r="TQC48" s="145"/>
      <c r="TQD48" s="146"/>
      <c r="TQE48" s="147"/>
      <c r="TQF48" s="148"/>
      <c r="TQG48" s="140"/>
      <c r="TQH48" s="141"/>
      <c r="TQI48" s="142"/>
      <c r="TQJ48" s="143"/>
      <c r="TQK48" s="144"/>
      <c r="TQL48" s="145"/>
      <c r="TQM48" s="146"/>
      <c r="TQN48" s="147"/>
      <c r="TQO48" s="148"/>
      <c r="TQP48" s="140"/>
      <c r="TQQ48" s="141"/>
      <c r="TQR48" s="142"/>
      <c r="TQS48" s="143"/>
      <c r="TQT48" s="144"/>
      <c r="TQU48" s="145"/>
      <c r="TQV48" s="146"/>
      <c r="TQW48" s="147"/>
      <c r="TQX48" s="148"/>
      <c r="TQY48" s="140"/>
      <c r="TQZ48" s="141"/>
      <c r="TRA48" s="142"/>
      <c r="TRB48" s="143"/>
      <c r="TRC48" s="144"/>
      <c r="TRD48" s="145"/>
      <c r="TRE48" s="146"/>
      <c r="TRF48" s="147"/>
      <c r="TRG48" s="148"/>
      <c r="TRH48" s="140"/>
      <c r="TRI48" s="141"/>
      <c r="TRJ48" s="142"/>
      <c r="TRK48" s="143"/>
      <c r="TRL48" s="144"/>
      <c r="TRM48" s="145"/>
      <c r="TRN48" s="146"/>
      <c r="TRO48" s="147"/>
      <c r="TRP48" s="148"/>
      <c r="TRQ48" s="140"/>
      <c r="TRR48" s="141"/>
      <c r="TRS48" s="142"/>
      <c r="TRT48" s="143"/>
      <c r="TRU48" s="144"/>
      <c r="TRV48" s="145"/>
      <c r="TRW48" s="146"/>
      <c r="TRX48" s="147"/>
      <c r="TRY48" s="148"/>
      <c r="TRZ48" s="140"/>
      <c r="TSA48" s="141"/>
      <c r="TSB48" s="142"/>
      <c r="TSC48" s="143"/>
      <c r="TSD48" s="144"/>
      <c r="TSE48" s="145"/>
      <c r="TSF48" s="146"/>
      <c r="TSG48" s="147"/>
      <c r="TSH48" s="148"/>
      <c r="TSI48" s="140"/>
      <c r="TSJ48" s="141"/>
      <c r="TSK48" s="142"/>
      <c r="TSL48" s="143"/>
      <c r="TSM48" s="144"/>
      <c r="TSN48" s="145"/>
      <c r="TSO48" s="146"/>
      <c r="TSP48" s="147"/>
      <c r="TSQ48" s="148"/>
      <c r="TSR48" s="140"/>
      <c r="TSS48" s="141"/>
      <c r="TST48" s="142"/>
      <c r="TSU48" s="143"/>
      <c r="TSV48" s="144"/>
      <c r="TSW48" s="145"/>
      <c r="TSX48" s="146"/>
      <c r="TSY48" s="147"/>
      <c r="TSZ48" s="148"/>
      <c r="TTA48" s="140"/>
      <c r="TTB48" s="141"/>
      <c r="TTC48" s="142"/>
      <c r="TTD48" s="143"/>
      <c r="TTE48" s="144"/>
      <c r="TTF48" s="145"/>
      <c r="TTG48" s="146"/>
      <c r="TTH48" s="147"/>
      <c r="TTI48" s="148"/>
      <c r="TTJ48" s="140"/>
      <c r="TTK48" s="141"/>
      <c r="TTL48" s="142"/>
      <c r="TTM48" s="143"/>
      <c r="TTN48" s="144"/>
      <c r="TTO48" s="145"/>
      <c r="TTP48" s="146"/>
      <c r="TTQ48" s="147"/>
      <c r="TTR48" s="148"/>
      <c r="TTS48" s="140"/>
      <c r="TTT48" s="141"/>
      <c r="TTU48" s="142"/>
      <c r="TTV48" s="143"/>
      <c r="TTW48" s="144"/>
      <c r="TTX48" s="145"/>
      <c r="TTY48" s="146"/>
      <c r="TTZ48" s="147"/>
      <c r="TUA48" s="148"/>
      <c r="TUB48" s="140"/>
      <c r="TUC48" s="141"/>
      <c r="TUD48" s="142"/>
      <c r="TUE48" s="143"/>
      <c r="TUF48" s="144"/>
      <c r="TUG48" s="145"/>
      <c r="TUH48" s="146"/>
      <c r="TUI48" s="147"/>
      <c r="TUJ48" s="148"/>
      <c r="TUK48" s="140"/>
      <c r="TUL48" s="141"/>
      <c r="TUM48" s="142"/>
      <c r="TUN48" s="143"/>
      <c r="TUO48" s="144"/>
      <c r="TUP48" s="145"/>
      <c r="TUQ48" s="146"/>
      <c r="TUR48" s="147"/>
      <c r="TUS48" s="148"/>
      <c r="TUT48" s="140"/>
      <c r="TUU48" s="141"/>
      <c r="TUV48" s="142"/>
      <c r="TUW48" s="143"/>
      <c r="TUX48" s="144"/>
      <c r="TUY48" s="145"/>
      <c r="TUZ48" s="146"/>
      <c r="TVA48" s="147"/>
      <c r="TVB48" s="148"/>
      <c r="TVC48" s="140"/>
      <c r="TVD48" s="141"/>
      <c r="TVE48" s="142"/>
      <c r="TVF48" s="143"/>
      <c r="TVG48" s="144"/>
      <c r="TVH48" s="145"/>
      <c r="TVI48" s="146"/>
      <c r="TVJ48" s="147"/>
      <c r="TVK48" s="148"/>
      <c r="TVL48" s="140"/>
      <c r="TVM48" s="141"/>
      <c r="TVN48" s="142"/>
      <c r="TVO48" s="143"/>
      <c r="TVP48" s="144"/>
      <c r="TVQ48" s="145"/>
      <c r="TVR48" s="146"/>
      <c r="TVS48" s="147"/>
      <c r="TVT48" s="148"/>
      <c r="TVU48" s="140"/>
      <c r="TVV48" s="141"/>
      <c r="TVW48" s="142"/>
      <c r="TVX48" s="143"/>
      <c r="TVY48" s="144"/>
      <c r="TVZ48" s="145"/>
      <c r="TWA48" s="146"/>
      <c r="TWB48" s="147"/>
      <c r="TWC48" s="148"/>
      <c r="TWD48" s="140"/>
      <c r="TWE48" s="141"/>
      <c r="TWF48" s="142"/>
      <c r="TWG48" s="143"/>
      <c r="TWH48" s="144"/>
      <c r="TWI48" s="145"/>
      <c r="TWJ48" s="146"/>
      <c r="TWK48" s="147"/>
      <c r="TWL48" s="148"/>
      <c r="TWM48" s="140"/>
      <c r="TWN48" s="141"/>
      <c r="TWO48" s="142"/>
      <c r="TWP48" s="143"/>
      <c r="TWQ48" s="144"/>
      <c r="TWR48" s="145"/>
      <c r="TWS48" s="146"/>
      <c r="TWT48" s="147"/>
      <c r="TWU48" s="148"/>
      <c r="TWV48" s="140"/>
      <c r="TWW48" s="141"/>
      <c r="TWX48" s="142"/>
      <c r="TWY48" s="143"/>
      <c r="TWZ48" s="144"/>
      <c r="TXA48" s="145"/>
      <c r="TXB48" s="146"/>
      <c r="TXC48" s="147"/>
      <c r="TXD48" s="148"/>
      <c r="TXE48" s="140"/>
      <c r="TXF48" s="141"/>
      <c r="TXG48" s="142"/>
      <c r="TXH48" s="143"/>
      <c r="TXI48" s="144"/>
      <c r="TXJ48" s="145"/>
      <c r="TXK48" s="146"/>
      <c r="TXL48" s="147"/>
      <c r="TXM48" s="148"/>
      <c r="TXN48" s="140"/>
      <c r="TXO48" s="141"/>
      <c r="TXP48" s="142"/>
      <c r="TXQ48" s="143"/>
      <c r="TXR48" s="144"/>
      <c r="TXS48" s="145"/>
      <c r="TXT48" s="146"/>
      <c r="TXU48" s="147"/>
      <c r="TXV48" s="148"/>
      <c r="TXW48" s="140"/>
      <c r="TXX48" s="141"/>
      <c r="TXY48" s="142"/>
      <c r="TXZ48" s="143"/>
      <c r="TYA48" s="144"/>
      <c r="TYB48" s="145"/>
      <c r="TYC48" s="146"/>
      <c r="TYD48" s="147"/>
      <c r="TYE48" s="148"/>
      <c r="TYF48" s="140"/>
      <c r="TYG48" s="141"/>
      <c r="TYH48" s="142"/>
      <c r="TYI48" s="143"/>
      <c r="TYJ48" s="144"/>
      <c r="TYK48" s="145"/>
      <c r="TYL48" s="146"/>
      <c r="TYM48" s="147"/>
      <c r="TYN48" s="148"/>
      <c r="TYO48" s="140"/>
      <c r="TYP48" s="141"/>
      <c r="TYQ48" s="142"/>
      <c r="TYR48" s="143"/>
      <c r="TYS48" s="144"/>
      <c r="TYT48" s="145"/>
      <c r="TYU48" s="146"/>
      <c r="TYV48" s="147"/>
      <c r="TYW48" s="148"/>
      <c r="TYX48" s="140"/>
      <c r="TYY48" s="141"/>
      <c r="TYZ48" s="142"/>
      <c r="TZA48" s="143"/>
      <c r="TZB48" s="144"/>
      <c r="TZC48" s="145"/>
      <c r="TZD48" s="146"/>
      <c r="TZE48" s="147"/>
      <c r="TZF48" s="148"/>
      <c r="TZG48" s="140"/>
      <c r="TZH48" s="141"/>
      <c r="TZI48" s="142"/>
      <c r="TZJ48" s="143"/>
      <c r="TZK48" s="144"/>
      <c r="TZL48" s="145"/>
      <c r="TZM48" s="146"/>
      <c r="TZN48" s="147"/>
      <c r="TZO48" s="148"/>
      <c r="TZP48" s="140"/>
      <c r="TZQ48" s="141"/>
      <c r="TZR48" s="142"/>
      <c r="TZS48" s="143"/>
      <c r="TZT48" s="144"/>
      <c r="TZU48" s="145"/>
      <c r="TZV48" s="146"/>
      <c r="TZW48" s="147"/>
      <c r="TZX48" s="148"/>
      <c r="TZY48" s="140"/>
      <c r="TZZ48" s="141"/>
      <c r="UAA48" s="142"/>
      <c r="UAB48" s="143"/>
      <c r="UAC48" s="144"/>
      <c r="UAD48" s="145"/>
      <c r="UAE48" s="146"/>
      <c r="UAF48" s="147"/>
      <c r="UAG48" s="148"/>
      <c r="UAH48" s="140"/>
      <c r="UAI48" s="141"/>
      <c r="UAJ48" s="142"/>
      <c r="UAK48" s="143"/>
      <c r="UAL48" s="144"/>
      <c r="UAM48" s="145"/>
      <c r="UAN48" s="146"/>
      <c r="UAO48" s="147"/>
      <c r="UAP48" s="148"/>
      <c r="UAQ48" s="140"/>
      <c r="UAR48" s="141"/>
      <c r="UAS48" s="142"/>
      <c r="UAT48" s="143"/>
      <c r="UAU48" s="144"/>
      <c r="UAV48" s="145"/>
      <c r="UAW48" s="146"/>
      <c r="UAX48" s="147"/>
      <c r="UAY48" s="148"/>
      <c r="UAZ48" s="140"/>
      <c r="UBA48" s="141"/>
      <c r="UBB48" s="142"/>
      <c r="UBC48" s="143"/>
      <c r="UBD48" s="144"/>
      <c r="UBE48" s="145"/>
      <c r="UBF48" s="146"/>
      <c r="UBG48" s="147"/>
      <c r="UBH48" s="148"/>
      <c r="UBI48" s="140"/>
      <c r="UBJ48" s="141"/>
      <c r="UBK48" s="142"/>
      <c r="UBL48" s="143"/>
      <c r="UBM48" s="144"/>
      <c r="UBN48" s="145"/>
      <c r="UBO48" s="146"/>
      <c r="UBP48" s="147"/>
      <c r="UBQ48" s="148"/>
      <c r="UBR48" s="140"/>
      <c r="UBS48" s="141"/>
      <c r="UBT48" s="142"/>
      <c r="UBU48" s="143"/>
      <c r="UBV48" s="144"/>
      <c r="UBW48" s="145"/>
      <c r="UBX48" s="146"/>
      <c r="UBY48" s="147"/>
      <c r="UBZ48" s="148"/>
      <c r="UCA48" s="140"/>
      <c r="UCB48" s="141"/>
      <c r="UCC48" s="142"/>
      <c r="UCD48" s="143"/>
      <c r="UCE48" s="144"/>
      <c r="UCF48" s="145"/>
      <c r="UCG48" s="146"/>
      <c r="UCH48" s="147"/>
      <c r="UCI48" s="148"/>
      <c r="UCJ48" s="140"/>
      <c r="UCK48" s="141"/>
      <c r="UCL48" s="142"/>
      <c r="UCM48" s="143"/>
      <c r="UCN48" s="144"/>
      <c r="UCO48" s="145"/>
      <c r="UCP48" s="146"/>
      <c r="UCQ48" s="147"/>
      <c r="UCR48" s="148"/>
      <c r="UCS48" s="140"/>
      <c r="UCT48" s="141"/>
      <c r="UCU48" s="142"/>
      <c r="UCV48" s="143"/>
      <c r="UCW48" s="144"/>
      <c r="UCX48" s="145"/>
      <c r="UCY48" s="146"/>
      <c r="UCZ48" s="147"/>
      <c r="UDA48" s="148"/>
      <c r="UDB48" s="140"/>
      <c r="UDC48" s="141"/>
      <c r="UDD48" s="142"/>
      <c r="UDE48" s="143"/>
      <c r="UDF48" s="144"/>
      <c r="UDG48" s="145"/>
      <c r="UDH48" s="146"/>
      <c r="UDI48" s="147"/>
      <c r="UDJ48" s="148"/>
      <c r="UDK48" s="140"/>
      <c r="UDL48" s="141"/>
      <c r="UDM48" s="142"/>
      <c r="UDN48" s="143"/>
      <c r="UDO48" s="144"/>
      <c r="UDP48" s="145"/>
      <c r="UDQ48" s="146"/>
      <c r="UDR48" s="147"/>
      <c r="UDS48" s="148"/>
      <c r="UDT48" s="140"/>
      <c r="UDU48" s="141"/>
      <c r="UDV48" s="142"/>
      <c r="UDW48" s="143"/>
      <c r="UDX48" s="144"/>
      <c r="UDY48" s="145"/>
      <c r="UDZ48" s="146"/>
      <c r="UEA48" s="147"/>
      <c r="UEB48" s="148"/>
      <c r="UEC48" s="140"/>
      <c r="UED48" s="141"/>
      <c r="UEE48" s="142"/>
      <c r="UEF48" s="143"/>
      <c r="UEG48" s="144"/>
      <c r="UEH48" s="145"/>
      <c r="UEI48" s="146"/>
      <c r="UEJ48" s="147"/>
      <c r="UEK48" s="148"/>
      <c r="UEL48" s="140"/>
      <c r="UEM48" s="141"/>
      <c r="UEN48" s="142"/>
      <c r="UEO48" s="143"/>
      <c r="UEP48" s="144"/>
      <c r="UEQ48" s="145"/>
      <c r="UER48" s="146"/>
      <c r="UES48" s="147"/>
      <c r="UET48" s="148"/>
      <c r="UEU48" s="140"/>
      <c r="UEV48" s="141"/>
      <c r="UEW48" s="142"/>
      <c r="UEX48" s="143"/>
      <c r="UEY48" s="144"/>
      <c r="UEZ48" s="145"/>
      <c r="UFA48" s="146"/>
      <c r="UFB48" s="147"/>
      <c r="UFC48" s="148"/>
      <c r="UFD48" s="140"/>
      <c r="UFE48" s="141"/>
      <c r="UFF48" s="142"/>
      <c r="UFG48" s="143"/>
      <c r="UFH48" s="144"/>
      <c r="UFI48" s="145"/>
      <c r="UFJ48" s="146"/>
      <c r="UFK48" s="147"/>
      <c r="UFL48" s="148"/>
      <c r="UFM48" s="140"/>
      <c r="UFN48" s="141"/>
      <c r="UFO48" s="142"/>
      <c r="UFP48" s="143"/>
      <c r="UFQ48" s="144"/>
      <c r="UFR48" s="145"/>
      <c r="UFS48" s="146"/>
      <c r="UFT48" s="147"/>
      <c r="UFU48" s="148"/>
      <c r="UFV48" s="140"/>
      <c r="UFW48" s="141"/>
      <c r="UFX48" s="142"/>
      <c r="UFY48" s="143"/>
      <c r="UFZ48" s="144"/>
      <c r="UGA48" s="145"/>
      <c r="UGB48" s="146"/>
      <c r="UGC48" s="147"/>
      <c r="UGD48" s="148"/>
      <c r="UGE48" s="140"/>
      <c r="UGF48" s="141"/>
      <c r="UGG48" s="142"/>
      <c r="UGH48" s="143"/>
      <c r="UGI48" s="144"/>
      <c r="UGJ48" s="145"/>
      <c r="UGK48" s="146"/>
      <c r="UGL48" s="147"/>
      <c r="UGM48" s="148"/>
      <c r="UGN48" s="140"/>
      <c r="UGO48" s="141"/>
      <c r="UGP48" s="142"/>
      <c r="UGQ48" s="143"/>
      <c r="UGR48" s="144"/>
      <c r="UGS48" s="145"/>
      <c r="UGT48" s="146"/>
      <c r="UGU48" s="147"/>
      <c r="UGV48" s="148"/>
      <c r="UGW48" s="140"/>
      <c r="UGX48" s="141"/>
      <c r="UGY48" s="142"/>
      <c r="UGZ48" s="143"/>
      <c r="UHA48" s="144"/>
      <c r="UHB48" s="145"/>
      <c r="UHC48" s="146"/>
      <c r="UHD48" s="147"/>
      <c r="UHE48" s="148"/>
      <c r="UHF48" s="140"/>
      <c r="UHG48" s="141"/>
      <c r="UHH48" s="142"/>
      <c r="UHI48" s="143"/>
      <c r="UHJ48" s="144"/>
      <c r="UHK48" s="145"/>
      <c r="UHL48" s="146"/>
      <c r="UHM48" s="147"/>
      <c r="UHN48" s="148"/>
      <c r="UHO48" s="140"/>
      <c r="UHP48" s="141"/>
      <c r="UHQ48" s="142"/>
      <c r="UHR48" s="143"/>
      <c r="UHS48" s="144"/>
      <c r="UHT48" s="145"/>
      <c r="UHU48" s="146"/>
      <c r="UHV48" s="147"/>
      <c r="UHW48" s="148"/>
      <c r="UHX48" s="140"/>
      <c r="UHY48" s="141"/>
      <c r="UHZ48" s="142"/>
      <c r="UIA48" s="143"/>
      <c r="UIB48" s="144"/>
      <c r="UIC48" s="145"/>
      <c r="UID48" s="146"/>
      <c r="UIE48" s="147"/>
      <c r="UIF48" s="148"/>
      <c r="UIG48" s="140"/>
      <c r="UIH48" s="141"/>
      <c r="UII48" s="142"/>
      <c r="UIJ48" s="143"/>
      <c r="UIK48" s="144"/>
      <c r="UIL48" s="145"/>
      <c r="UIM48" s="146"/>
      <c r="UIN48" s="147"/>
      <c r="UIO48" s="148"/>
      <c r="UIP48" s="140"/>
      <c r="UIQ48" s="141"/>
      <c r="UIR48" s="142"/>
      <c r="UIS48" s="143"/>
      <c r="UIT48" s="144"/>
      <c r="UIU48" s="145"/>
      <c r="UIV48" s="146"/>
      <c r="UIW48" s="147"/>
      <c r="UIX48" s="148"/>
      <c r="UIY48" s="140"/>
      <c r="UIZ48" s="141"/>
      <c r="UJA48" s="142"/>
      <c r="UJB48" s="143"/>
      <c r="UJC48" s="144"/>
      <c r="UJD48" s="145"/>
      <c r="UJE48" s="146"/>
      <c r="UJF48" s="147"/>
      <c r="UJG48" s="148"/>
      <c r="UJH48" s="140"/>
      <c r="UJI48" s="141"/>
      <c r="UJJ48" s="142"/>
      <c r="UJK48" s="143"/>
      <c r="UJL48" s="144"/>
      <c r="UJM48" s="145"/>
      <c r="UJN48" s="146"/>
      <c r="UJO48" s="147"/>
      <c r="UJP48" s="148"/>
      <c r="UJQ48" s="140"/>
      <c r="UJR48" s="141"/>
      <c r="UJS48" s="142"/>
      <c r="UJT48" s="143"/>
      <c r="UJU48" s="144"/>
      <c r="UJV48" s="145"/>
      <c r="UJW48" s="146"/>
      <c r="UJX48" s="147"/>
      <c r="UJY48" s="148"/>
      <c r="UJZ48" s="140"/>
      <c r="UKA48" s="141"/>
      <c r="UKB48" s="142"/>
      <c r="UKC48" s="143"/>
      <c r="UKD48" s="144"/>
      <c r="UKE48" s="145"/>
      <c r="UKF48" s="146"/>
      <c r="UKG48" s="147"/>
      <c r="UKH48" s="148"/>
      <c r="UKI48" s="140"/>
      <c r="UKJ48" s="141"/>
      <c r="UKK48" s="142"/>
      <c r="UKL48" s="143"/>
      <c r="UKM48" s="144"/>
      <c r="UKN48" s="145"/>
      <c r="UKO48" s="146"/>
      <c r="UKP48" s="147"/>
      <c r="UKQ48" s="148"/>
      <c r="UKR48" s="140"/>
      <c r="UKS48" s="141"/>
      <c r="UKT48" s="142"/>
      <c r="UKU48" s="143"/>
      <c r="UKV48" s="144"/>
      <c r="UKW48" s="145"/>
      <c r="UKX48" s="146"/>
      <c r="UKY48" s="147"/>
      <c r="UKZ48" s="148"/>
      <c r="ULA48" s="140"/>
      <c r="ULB48" s="141"/>
      <c r="ULC48" s="142"/>
      <c r="ULD48" s="143"/>
      <c r="ULE48" s="144"/>
      <c r="ULF48" s="145"/>
      <c r="ULG48" s="146"/>
      <c r="ULH48" s="147"/>
      <c r="ULI48" s="148"/>
      <c r="ULJ48" s="140"/>
      <c r="ULK48" s="141"/>
      <c r="ULL48" s="142"/>
      <c r="ULM48" s="143"/>
      <c r="ULN48" s="144"/>
      <c r="ULO48" s="145"/>
      <c r="ULP48" s="146"/>
      <c r="ULQ48" s="147"/>
      <c r="ULR48" s="148"/>
      <c r="ULS48" s="140"/>
      <c r="ULT48" s="141"/>
      <c r="ULU48" s="142"/>
      <c r="ULV48" s="143"/>
      <c r="ULW48" s="144"/>
      <c r="ULX48" s="145"/>
      <c r="ULY48" s="146"/>
      <c r="ULZ48" s="147"/>
      <c r="UMA48" s="148"/>
      <c r="UMB48" s="140"/>
      <c r="UMC48" s="141"/>
      <c r="UMD48" s="142"/>
      <c r="UME48" s="143"/>
      <c r="UMF48" s="144"/>
      <c r="UMG48" s="145"/>
      <c r="UMH48" s="146"/>
      <c r="UMI48" s="147"/>
      <c r="UMJ48" s="148"/>
      <c r="UMK48" s="140"/>
      <c r="UML48" s="141"/>
      <c r="UMM48" s="142"/>
      <c r="UMN48" s="143"/>
      <c r="UMO48" s="144"/>
      <c r="UMP48" s="145"/>
      <c r="UMQ48" s="146"/>
      <c r="UMR48" s="147"/>
      <c r="UMS48" s="148"/>
      <c r="UMT48" s="140"/>
      <c r="UMU48" s="141"/>
      <c r="UMV48" s="142"/>
      <c r="UMW48" s="143"/>
      <c r="UMX48" s="144"/>
      <c r="UMY48" s="145"/>
      <c r="UMZ48" s="146"/>
      <c r="UNA48" s="147"/>
      <c r="UNB48" s="148"/>
      <c r="UNC48" s="140"/>
      <c r="UND48" s="141"/>
      <c r="UNE48" s="142"/>
      <c r="UNF48" s="143"/>
      <c r="UNG48" s="144"/>
      <c r="UNH48" s="145"/>
      <c r="UNI48" s="146"/>
      <c r="UNJ48" s="147"/>
      <c r="UNK48" s="148"/>
      <c r="UNL48" s="140"/>
      <c r="UNM48" s="141"/>
      <c r="UNN48" s="142"/>
      <c r="UNO48" s="143"/>
      <c r="UNP48" s="144"/>
      <c r="UNQ48" s="145"/>
      <c r="UNR48" s="146"/>
      <c r="UNS48" s="147"/>
      <c r="UNT48" s="148"/>
      <c r="UNU48" s="140"/>
      <c r="UNV48" s="141"/>
      <c r="UNW48" s="142"/>
      <c r="UNX48" s="143"/>
      <c r="UNY48" s="144"/>
      <c r="UNZ48" s="145"/>
      <c r="UOA48" s="146"/>
      <c r="UOB48" s="147"/>
      <c r="UOC48" s="148"/>
      <c r="UOD48" s="140"/>
      <c r="UOE48" s="141"/>
      <c r="UOF48" s="142"/>
      <c r="UOG48" s="143"/>
      <c r="UOH48" s="144"/>
      <c r="UOI48" s="145"/>
      <c r="UOJ48" s="146"/>
      <c r="UOK48" s="147"/>
      <c r="UOL48" s="148"/>
      <c r="UOM48" s="140"/>
      <c r="UON48" s="141"/>
      <c r="UOO48" s="142"/>
      <c r="UOP48" s="143"/>
      <c r="UOQ48" s="144"/>
      <c r="UOR48" s="145"/>
      <c r="UOS48" s="146"/>
      <c r="UOT48" s="147"/>
      <c r="UOU48" s="148"/>
      <c r="UOV48" s="140"/>
      <c r="UOW48" s="141"/>
      <c r="UOX48" s="142"/>
      <c r="UOY48" s="143"/>
      <c r="UOZ48" s="144"/>
      <c r="UPA48" s="145"/>
      <c r="UPB48" s="146"/>
      <c r="UPC48" s="147"/>
      <c r="UPD48" s="148"/>
      <c r="UPE48" s="140"/>
      <c r="UPF48" s="141"/>
      <c r="UPG48" s="142"/>
      <c r="UPH48" s="143"/>
      <c r="UPI48" s="144"/>
      <c r="UPJ48" s="145"/>
      <c r="UPK48" s="146"/>
      <c r="UPL48" s="147"/>
      <c r="UPM48" s="148"/>
      <c r="UPN48" s="140"/>
      <c r="UPO48" s="141"/>
      <c r="UPP48" s="142"/>
      <c r="UPQ48" s="143"/>
      <c r="UPR48" s="144"/>
      <c r="UPS48" s="145"/>
      <c r="UPT48" s="146"/>
      <c r="UPU48" s="147"/>
      <c r="UPV48" s="148"/>
      <c r="UPW48" s="140"/>
      <c r="UPX48" s="141"/>
      <c r="UPY48" s="142"/>
      <c r="UPZ48" s="143"/>
      <c r="UQA48" s="144"/>
      <c r="UQB48" s="145"/>
      <c r="UQC48" s="146"/>
      <c r="UQD48" s="147"/>
      <c r="UQE48" s="148"/>
      <c r="UQF48" s="140"/>
      <c r="UQG48" s="141"/>
      <c r="UQH48" s="142"/>
      <c r="UQI48" s="143"/>
      <c r="UQJ48" s="144"/>
      <c r="UQK48" s="145"/>
      <c r="UQL48" s="146"/>
      <c r="UQM48" s="147"/>
      <c r="UQN48" s="148"/>
      <c r="UQO48" s="140"/>
      <c r="UQP48" s="141"/>
      <c r="UQQ48" s="142"/>
      <c r="UQR48" s="143"/>
      <c r="UQS48" s="144"/>
      <c r="UQT48" s="145"/>
      <c r="UQU48" s="146"/>
      <c r="UQV48" s="147"/>
      <c r="UQW48" s="148"/>
      <c r="UQX48" s="140"/>
      <c r="UQY48" s="141"/>
      <c r="UQZ48" s="142"/>
      <c r="URA48" s="143"/>
      <c r="URB48" s="144"/>
      <c r="URC48" s="145"/>
      <c r="URD48" s="146"/>
      <c r="URE48" s="147"/>
      <c r="URF48" s="148"/>
      <c r="URG48" s="140"/>
      <c r="URH48" s="141"/>
      <c r="URI48" s="142"/>
      <c r="URJ48" s="143"/>
      <c r="URK48" s="144"/>
      <c r="URL48" s="145"/>
      <c r="URM48" s="146"/>
      <c r="URN48" s="147"/>
      <c r="URO48" s="148"/>
      <c r="URP48" s="140"/>
      <c r="URQ48" s="141"/>
      <c r="URR48" s="142"/>
      <c r="URS48" s="143"/>
      <c r="URT48" s="144"/>
      <c r="URU48" s="145"/>
      <c r="URV48" s="146"/>
      <c r="URW48" s="147"/>
      <c r="URX48" s="148"/>
      <c r="URY48" s="140"/>
      <c r="URZ48" s="141"/>
      <c r="USA48" s="142"/>
      <c r="USB48" s="143"/>
      <c r="USC48" s="144"/>
      <c r="USD48" s="145"/>
      <c r="USE48" s="146"/>
      <c r="USF48" s="147"/>
      <c r="USG48" s="148"/>
      <c r="USH48" s="140"/>
      <c r="USI48" s="141"/>
      <c r="USJ48" s="142"/>
      <c r="USK48" s="143"/>
      <c r="USL48" s="144"/>
      <c r="USM48" s="145"/>
      <c r="USN48" s="146"/>
      <c r="USO48" s="147"/>
      <c r="USP48" s="148"/>
      <c r="USQ48" s="140"/>
      <c r="USR48" s="141"/>
      <c r="USS48" s="142"/>
      <c r="UST48" s="143"/>
      <c r="USU48" s="144"/>
      <c r="USV48" s="145"/>
      <c r="USW48" s="146"/>
      <c r="USX48" s="147"/>
      <c r="USY48" s="148"/>
      <c r="USZ48" s="140"/>
      <c r="UTA48" s="141"/>
      <c r="UTB48" s="142"/>
      <c r="UTC48" s="143"/>
      <c r="UTD48" s="144"/>
      <c r="UTE48" s="145"/>
      <c r="UTF48" s="146"/>
      <c r="UTG48" s="147"/>
      <c r="UTH48" s="148"/>
      <c r="UTI48" s="140"/>
      <c r="UTJ48" s="141"/>
      <c r="UTK48" s="142"/>
      <c r="UTL48" s="143"/>
      <c r="UTM48" s="144"/>
      <c r="UTN48" s="145"/>
      <c r="UTO48" s="146"/>
      <c r="UTP48" s="147"/>
      <c r="UTQ48" s="148"/>
      <c r="UTR48" s="140"/>
      <c r="UTS48" s="141"/>
      <c r="UTT48" s="142"/>
      <c r="UTU48" s="143"/>
      <c r="UTV48" s="144"/>
      <c r="UTW48" s="145"/>
      <c r="UTX48" s="146"/>
      <c r="UTY48" s="147"/>
      <c r="UTZ48" s="148"/>
      <c r="UUA48" s="140"/>
      <c r="UUB48" s="141"/>
      <c r="UUC48" s="142"/>
      <c r="UUD48" s="143"/>
      <c r="UUE48" s="144"/>
      <c r="UUF48" s="145"/>
      <c r="UUG48" s="146"/>
      <c r="UUH48" s="147"/>
      <c r="UUI48" s="148"/>
      <c r="UUJ48" s="140"/>
      <c r="UUK48" s="141"/>
      <c r="UUL48" s="142"/>
      <c r="UUM48" s="143"/>
      <c r="UUN48" s="144"/>
      <c r="UUO48" s="145"/>
      <c r="UUP48" s="146"/>
      <c r="UUQ48" s="147"/>
      <c r="UUR48" s="148"/>
      <c r="UUS48" s="140"/>
      <c r="UUT48" s="141"/>
      <c r="UUU48" s="142"/>
      <c r="UUV48" s="143"/>
      <c r="UUW48" s="144"/>
      <c r="UUX48" s="145"/>
      <c r="UUY48" s="146"/>
      <c r="UUZ48" s="147"/>
      <c r="UVA48" s="148"/>
      <c r="UVB48" s="140"/>
      <c r="UVC48" s="141"/>
      <c r="UVD48" s="142"/>
      <c r="UVE48" s="143"/>
      <c r="UVF48" s="144"/>
      <c r="UVG48" s="145"/>
      <c r="UVH48" s="146"/>
      <c r="UVI48" s="147"/>
      <c r="UVJ48" s="148"/>
      <c r="UVK48" s="140"/>
      <c r="UVL48" s="141"/>
      <c r="UVM48" s="142"/>
      <c r="UVN48" s="143"/>
      <c r="UVO48" s="144"/>
      <c r="UVP48" s="145"/>
      <c r="UVQ48" s="146"/>
      <c r="UVR48" s="147"/>
      <c r="UVS48" s="148"/>
      <c r="UVT48" s="140"/>
      <c r="UVU48" s="141"/>
      <c r="UVV48" s="142"/>
      <c r="UVW48" s="143"/>
      <c r="UVX48" s="144"/>
      <c r="UVY48" s="145"/>
      <c r="UVZ48" s="146"/>
      <c r="UWA48" s="147"/>
      <c r="UWB48" s="148"/>
      <c r="UWC48" s="140"/>
      <c r="UWD48" s="141"/>
      <c r="UWE48" s="142"/>
      <c r="UWF48" s="143"/>
      <c r="UWG48" s="144"/>
      <c r="UWH48" s="145"/>
      <c r="UWI48" s="146"/>
      <c r="UWJ48" s="147"/>
      <c r="UWK48" s="148"/>
      <c r="UWL48" s="140"/>
      <c r="UWM48" s="141"/>
      <c r="UWN48" s="142"/>
      <c r="UWO48" s="143"/>
      <c r="UWP48" s="144"/>
      <c r="UWQ48" s="145"/>
      <c r="UWR48" s="146"/>
      <c r="UWS48" s="147"/>
      <c r="UWT48" s="148"/>
      <c r="UWU48" s="140"/>
      <c r="UWV48" s="141"/>
      <c r="UWW48" s="142"/>
      <c r="UWX48" s="143"/>
      <c r="UWY48" s="144"/>
      <c r="UWZ48" s="145"/>
      <c r="UXA48" s="146"/>
      <c r="UXB48" s="147"/>
      <c r="UXC48" s="148"/>
      <c r="UXD48" s="140"/>
      <c r="UXE48" s="141"/>
      <c r="UXF48" s="142"/>
      <c r="UXG48" s="143"/>
      <c r="UXH48" s="144"/>
      <c r="UXI48" s="145"/>
      <c r="UXJ48" s="146"/>
      <c r="UXK48" s="147"/>
      <c r="UXL48" s="148"/>
      <c r="UXM48" s="140"/>
      <c r="UXN48" s="141"/>
      <c r="UXO48" s="142"/>
      <c r="UXP48" s="143"/>
      <c r="UXQ48" s="144"/>
      <c r="UXR48" s="145"/>
      <c r="UXS48" s="146"/>
      <c r="UXT48" s="147"/>
      <c r="UXU48" s="148"/>
      <c r="UXV48" s="140"/>
      <c r="UXW48" s="141"/>
      <c r="UXX48" s="142"/>
      <c r="UXY48" s="143"/>
      <c r="UXZ48" s="144"/>
      <c r="UYA48" s="145"/>
      <c r="UYB48" s="146"/>
      <c r="UYC48" s="147"/>
      <c r="UYD48" s="148"/>
      <c r="UYE48" s="140"/>
      <c r="UYF48" s="141"/>
      <c r="UYG48" s="142"/>
      <c r="UYH48" s="143"/>
      <c r="UYI48" s="144"/>
      <c r="UYJ48" s="145"/>
      <c r="UYK48" s="146"/>
      <c r="UYL48" s="147"/>
      <c r="UYM48" s="148"/>
      <c r="UYN48" s="140"/>
      <c r="UYO48" s="141"/>
      <c r="UYP48" s="142"/>
      <c r="UYQ48" s="143"/>
      <c r="UYR48" s="144"/>
      <c r="UYS48" s="145"/>
      <c r="UYT48" s="146"/>
      <c r="UYU48" s="147"/>
      <c r="UYV48" s="148"/>
      <c r="UYW48" s="140"/>
      <c r="UYX48" s="141"/>
      <c r="UYY48" s="142"/>
      <c r="UYZ48" s="143"/>
      <c r="UZA48" s="144"/>
      <c r="UZB48" s="145"/>
      <c r="UZC48" s="146"/>
      <c r="UZD48" s="147"/>
      <c r="UZE48" s="148"/>
      <c r="UZF48" s="140"/>
      <c r="UZG48" s="141"/>
      <c r="UZH48" s="142"/>
      <c r="UZI48" s="143"/>
      <c r="UZJ48" s="144"/>
      <c r="UZK48" s="145"/>
      <c r="UZL48" s="146"/>
      <c r="UZM48" s="147"/>
      <c r="UZN48" s="148"/>
      <c r="UZO48" s="140"/>
      <c r="UZP48" s="141"/>
      <c r="UZQ48" s="142"/>
      <c r="UZR48" s="143"/>
      <c r="UZS48" s="144"/>
      <c r="UZT48" s="145"/>
      <c r="UZU48" s="146"/>
      <c r="UZV48" s="147"/>
      <c r="UZW48" s="148"/>
      <c r="UZX48" s="140"/>
      <c r="UZY48" s="141"/>
      <c r="UZZ48" s="142"/>
      <c r="VAA48" s="143"/>
      <c r="VAB48" s="144"/>
      <c r="VAC48" s="145"/>
      <c r="VAD48" s="146"/>
      <c r="VAE48" s="147"/>
      <c r="VAF48" s="148"/>
      <c r="VAG48" s="140"/>
      <c r="VAH48" s="141"/>
      <c r="VAI48" s="142"/>
      <c r="VAJ48" s="143"/>
      <c r="VAK48" s="144"/>
      <c r="VAL48" s="145"/>
      <c r="VAM48" s="146"/>
      <c r="VAN48" s="147"/>
      <c r="VAO48" s="148"/>
      <c r="VAP48" s="140"/>
      <c r="VAQ48" s="141"/>
      <c r="VAR48" s="142"/>
      <c r="VAS48" s="143"/>
      <c r="VAT48" s="144"/>
      <c r="VAU48" s="145"/>
      <c r="VAV48" s="146"/>
      <c r="VAW48" s="147"/>
      <c r="VAX48" s="148"/>
      <c r="VAY48" s="140"/>
      <c r="VAZ48" s="141"/>
      <c r="VBA48" s="142"/>
      <c r="VBB48" s="143"/>
      <c r="VBC48" s="144"/>
      <c r="VBD48" s="145"/>
      <c r="VBE48" s="146"/>
      <c r="VBF48" s="147"/>
      <c r="VBG48" s="148"/>
      <c r="VBH48" s="140"/>
      <c r="VBI48" s="141"/>
      <c r="VBJ48" s="142"/>
      <c r="VBK48" s="143"/>
      <c r="VBL48" s="144"/>
      <c r="VBM48" s="145"/>
      <c r="VBN48" s="146"/>
      <c r="VBO48" s="147"/>
      <c r="VBP48" s="148"/>
      <c r="VBQ48" s="140"/>
      <c r="VBR48" s="141"/>
      <c r="VBS48" s="142"/>
      <c r="VBT48" s="143"/>
      <c r="VBU48" s="144"/>
      <c r="VBV48" s="145"/>
      <c r="VBW48" s="146"/>
      <c r="VBX48" s="147"/>
      <c r="VBY48" s="148"/>
      <c r="VBZ48" s="140"/>
      <c r="VCA48" s="141"/>
      <c r="VCB48" s="142"/>
      <c r="VCC48" s="143"/>
      <c r="VCD48" s="144"/>
      <c r="VCE48" s="145"/>
      <c r="VCF48" s="146"/>
      <c r="VCG48" s="147"/>
      <c r="VCH48" s="148"/>
      <c r="VCI48" s="140"/>
      <c r="VCJ48" s="141"/>
      <c r="VCK48" s="142"/>
      <c r="VCL48" s="143"/>
      <c r="VCM48" s="144"/>
      <c r="VCN48" s="145"/>
      <c r="VCO48" s="146"/>
      <c r="VCP48" s="147"/>
      <c r="VCQ48" s="148"/>
      <c r="VCR48" s="140"/>
      <c r="VCS48" s="141"/>
      <c r="VCT48" s="142"/>
      <c r="VCU48" s="143"/>
      <c r="VCV48" s="144"/>
      <c r="VCW48" s="145"/>
      <c r="VCX48" s="146"/>
      <c r="VCY48" s="147"/>
      <c r="VCZ48" s="148"/>
      <c r="VDA48" s="140"/>
      <c r="VDB48" s="141"/>
      <c r="VDC48" s="142"/>
      <c r="VDD48" s="143"/>
      <c r="VDE48" s="144"/>
      <c r="VDF48" s="145"/>
      <c r="VDG48" s="146"/>
      <c r="VDH48" s="147"/>
      <c r="VDI48" s="148"/>
      <c r="VDJ48" s="140"/>
      <c r="VDK48" s="141"/>
      <c r="VDL48" s="142"/>
      <c r="VDM48" s="143"/>
      <c r="VDN48" s="144"/>
      <c r="VDO48" s="145"/>
      <c r="VDP48" s="146"/>
      <c r="VDQ48" s="147"/>
      <c r="VDR48" s="148"/>
      <c r="VDS48" s="140"/>
      <c r="VDT48" s="141"/>
      <c r="VDU48" s="142"/>
      <c r="VDV48" s="143"/>
      <c r="VDW48" s="144"/>
      <c r="VDX48" s="145"/>
      <c r="VDY48" s="146"/>
      <c r="VDZ48" s="147"/>
      <c r="VEA48" s="148"/>
      <c r="VEB48" s="140"/>
      <c r="VEC48" s="141"/>
      <c r="VED48" s="142"/>
      <c r="VEE48" s="143"/>
      <c r="VEF48" s="144"/>
      <c r="VEG48" s="145"/>
      <c r="VEH48" s="146"/>
      <c r="VEI48" s="147"/>
      <c r="VEJ48" s="148"/>
      <c r="VEK48" s="140"/>
      <c r="VEL48" s="141"/>
      <c r="VEM48" s="142"/>
      <c r="VEN48" s="143"/>
      <c r="VEO48" s="144"/>
      <c r="VEP48" s="145"/>
      <c r="VEQ48" s="146"/>
      <c r="VER48" s="147"/>
      <c r="VES48" s="148"/>
      <c r="VET48" s="140"/>
      <c r="VEU48" s="141"/>
      <c r="VEV48" s="142"/>
      <c r="VEW48" s="143"/>
      <c r="VEX48" s="144"/>
      <c r="VEY48" s="145"/>
      <c r="VEZ48" s="146"/>
      <c r="VFA48" s="147"/>
      <c r="VFB48" s="148"/>
      <c r="VFC48" s="140"/>
      <c r="VFD48" s="141"/>
      <c r="VFE48" s="142"/>
      <c r="VFF48" s="143"/>
      <c r="VFG48" s="144"/>
      <c r="VFH48" s="145"/>
      <c r="VFI48" s="146"/>
      <c r="VFJ48" s="147"/>
      <c r="VFK48" s="148"/>
      <c r="VFL48" s="140"/>
      <c r="VFM48" s="141"/>
      <c r="VFN48" s="142"/>
      <c r="VFO48" s="143"/>
      <c r="VFP48" s="144"/>
      <c r="VFQ48" s="145"/>
      <c r="VFR48" s="146"/>
      <c r="VFS48" s="147"/>
      <c r="VFT48" s="148"/>
      <c r="VFU48" s="140"/>
      <c r="VFV48" s="141"/>
      <c r="VFW48" s="142"/>
      <c r="VFX48" s="143"/>
      <c r="VFY48" s="144"/>
      <c r="VFZ48" s="145"/>
      <c r="VGA48" s="146"/>
      <c r="VGB48" s="147"/>
      <c r="VGC48" s="148"/>
      <c r="VGD48" s="140"/>
      <c r="VGE48" s="141"/>
      <c r="VGF48" s="142"/>
      <c r="VGG48" s="143"/>
      <c r="VGH48" s="144"/>
      <c r="VGI48" s="145"/>
      <c r="VGJ48" s="146"/>
      <c r="VGK48" s="147"/>
      <c r="VGL48" s="148"/>
      <c r="VGM48" s="140"/>
      <c r="VGN48" s="141"/>
      <c r="VGO48" s="142"/>
      <c r="VGP48" s="143"/>
      <c r="VGQ48" s="144"/>
      <c r="VGR48" s="145"/>
      <c r="VGS48" s="146"/>
      <c r="VGT48" s="147"/>
      <c r="VGU48" s="148"/>
      <c r="VGV48" s="140"/>
      <c r="VGW48" s="141"/>
      <c r="VGX48" s="142"/>
      <c r="VGY48" s="143"/>
      <c r="VGZ48" s="144"/>
      <c r="VHA48" s="145"/>
      <c r="VHB48" s="146"/>
      <c r="VHC48" s="147"/>
      <c r="VHD48" s="148"/>
      <c r="VHE48" s="140"/>
      <c r="VHF48" s="141"/>
      <c r="VHG48" s="142"/>
      <c r="VHH48" s="143"/>
      <c r="VHI48" s="144"/>
      <c r="VHJ48" s="145"/>
      <c r="VHK48" s="146"/>
      <c r="VHL48" s="147"/>
      <c r="VHM48" s="148"/>
      <c r="VHN48" s="140"/>
      <c r="VHO48" s="141"/>
      <c r="VHP48" s="142"/>
      <c r="VHQ48" s="143"/>
      <c r="VHR48" s="144"/>
      <c r="VHS48" s="145"/>
      <c r="VHT48" s="146"/>
      <c r="VHU48" s="147"/>
      <c r="VHV48" s="148"/>
      <c r="VHW48" s="140"/>
      <c r="VHX48" s="141"/>
      <c r="VHY48" s="142"/>
      <c r="VHZ48" s="143"/>
      <c r="VIA48" s="144"/>
      <c r="VIB48" s="145"/>
      <c r="VIC48" s="146"/>
      <c r="VID48" s="147"/>
      <c r="VIE48" s="148"/>
      <c r="VIF48" s="140"/>
      <c r="VIG48" s="141"/>
      <c r="VIH48" s="142"/>
      <c r="VII48" s="143"/>
      <c r="VIJ48" s="144"/>
      <c r="VIK48" s="145"/>
      <c r="VIL48" s="146"/>
      <c r="VIM48" s="147"/>
      <c r="VIN48" s="148"/>
      <c r="VIO48" s="140"/>
      <c r="VIP48" s="141"/>
      <c r="VIQ48" s="142"/>
      <c r="VIR48" s="143"/>
      <c r="VIS48" s="144"/>
      <c r="VIT48" s="145"/>
      <c r="VIU48" s="146"/>
      <c r="VIV48" s="147"/>
      <c r="VIW48" s="148"/>
      <c r="VIX48" s="140"/>
      <c r="VIY48" s="141"/>
      <c r="VIZ48" s="142"/>
      <c r="VJA48" s="143"/>
      <c r="VJB48" s="144"/>
      <c r="VJC48" s="145"/>
      <c r="VJD48" s="146"/>
      <c r="VJE48" s="147"/>
      <c r="VJF48" s="148"/>
      <c r="VJG48" s="140"/>
      <c r="VJH48" s="141"/>
      <c r="VJI48" s="142"/>
      <c r="VJJ48" s="143"/>
      <c r="VJK48" s="144"/>
      <c r="VJL48" s="145"/>
      <c r="VJM48" s="146"/>
      <c r="VJN48" s="147"/>
      <c r="VJO48" s="148"/>
      <c r="VJP48" s="140"/>
      <c r="VJQ48" s="141"/>
      <c r="VJR48" s="142"/>
      <c r="VJS48" s="143"/>
      <c r="VJT48" s="144"/>
      <c r="VJU48" s="145"/>
      <c r="VJV48" s="146"/>
      <c r="VJW48" s="147"/>
      <c r="VJX48" s="148"/>
      <c r="VJY48" s="140"/>
      <c r="VJZ48" s="141"/>
      <c r="VKA48" s="142"/>
      <c r="VKB48" s="143"/>
      <c r="VKC48" s="144"/>
      <c r="VKD48" s="145"/>
      <c r="VKE48" s="146"/>
      <c r="VKF48" s="147"/>
      <c r="VKG48" s="148"/>
      <c r="VKH48" s="140"/>
      <c r="VKI48" s="141"/>
      <c r="VKJ48" s="142"/>
      <c r="VKK48" s="143"/>
      <c r="VKL48" s="144"/>
      <c r="VKM48" s="145"/>
      <c r="VKN48" s="146"/>
      <c r="VKO48" s="147"/>
      <c r="VKP48" s="148"/>
      <c r="VKQ48" s="140"/>
      <c r="VKR48" s="141"/>
      <c r="VKS48" s="142"/>
      <c r="VKT48" s="143"/>
      <c r="VKU48" s="144"/>
      <c r="VKV48" s="145"/>
      <c r="VKW48" s="146"/>
      <c r="VKX48" s="147"/>
      <c r="VKY48" s="148"/>
      <c r="VKZ48" s="140"/>
      <c r="VLA48" s="141"/>
      <c r="VLB48" s="142"/>
      <c r="VLC48" s="143"/>
      <c r="VLD48" s="144"/>
      <c r="VLE48" s="145"/>
      <c r="VLF48" s="146"/>
      <c r="VLG48" s="147"/>
      <c r="VLH48" s="148"/>
      <c r="VLI48" s="140"/>
      <c r="VLJ48" s="141"/>
      <c r="VLK48" s="142"/>
      <c r="VLL48" s="143"/>
      <c r="VLM48" s="144"/>
      <c r="VLN48" s="145"/>
      <c r="VLO48" s="146"/>
      <c r="VLP48" s="147"/>
      <c r="VLQ48" s="148"/>
      <c r="VLR48" s="140"/>
      <c r="VLS48" s="141"/>
      <c r="VLT48" s="142"/>
      <c r="VLU48" s="143"/>
      <c r="VLV48" s="144"/>
      <c r="VLW48" s="145"/>
      <c r="VLX48" s="146"/>
      <c r="VLY48" s="147"/>
      <c r="VLZ48" s="148"/>
      <c r="VMA48" s="140"/>
      <c r="VMB48" s="141"/>
      <c r="VMC48" s="142"/>
      <c r="VMD48" s="143"/>
      <c r="VME48" s="144"/>
      <c r="VMF48" s="145"/>
      <c r="VMG48" s="146"/>
      <c r="VMH48" s="147"/>
      <c r="VMI48" s="148"/>
      <c r="VMJ48" s="140"/>
      <c r="VMK48" s="141"/>
      <c r="VML48" s="142"/>
      <c r="VMM48" s="143"/>
      <c r="VMN48" s="144"/>
      <c r="VMO48" s="145"/>
      <c r="VMP48" s="146"/>
      <c r="VMQ48" s="147"/>
      <c r="VMR48" s="148"/>
      <c r="VMS48" s="140"/>
      <c r="VMT48" s="141"/>
      <c r="VMU48" s="142"/>
      <c r="VMV48" s="143"/>
      <c r="VMW48" s="144"/>
      <c r="VMX48" s="145"/>
      <c r="VMY48" s="146"/>
      <c r="VMZ48" s="147"/>
      <c r="VNA48" s="148"/>
      <c r="VNB48" s="140"/>
      <c r="VNC48" s="141"/>
      <c r="VND48" s="142"/>
      <c r="VNE48" s="143"/>
      <c r="VNF48" s="144"/>
      <c r="VNG48" s="145"/>
      <c r="VNH48" s="146"/>
      <c r="VNI48" s="147"/>
      <c r="VNJ48" s="148"/>
      <c r="VNK48" s="140"/>
      <c r="VNL48" s="141"/>
      <c r="VNM48" s="142"/>
      <c r="VNN48" s="143"/>
      <c r="VNO48" s="144"/>
      <c r="VNP48" s="145"/>
      <c r="VNQ48" s="146"/>
      <c r="VNR48" s="147"/>
      <c r="VNS48" s="148"/>
      <c r="VNT48" s="140"/>
      <c r="VNU48" s="141"/>
      <c r="VNV48" s="142"/>
      <c r="VNW48" s="143"/>
      <c r="VNX48" s="144"/>
      <c r="VNY48" s="145"/>
      <c r="VNZ48" s="146"/>
      <c r="VOA48" s="147"/>
      <c r="VOB48" s="148"/>
      <c r="VOC48" s="140"/>
      <c r="VOD48" s="141"/>
      <c r="VOE48" s="142"/>
      <c r="VOF48" s="143"/>
      <c r="VOG48" s="144"/>
      <c r="VOH48" s="145"/>
      <c r="VOI48" s="146"/>
      <c r="VOJ48" s="147"/>
      <c r="VOK48" s="148"/>
      <c r="VOL48" s="140"/>
      <c r="VOM48" s="141"/>
      <c r="VON48" s="142"/>
      <c r="VOO48" s="143"/>
      <c r="VOP48" s="144"/>
      <c r="VOQ48" s="145"/>
      <c r="VOR48" s="146"/>
      <c r="VOS48" s="147"/>
      <c r="VOT48" s="148"/>
      <c r="VOU48" s="140"/>
      <c r="VOV48" s="141"/>
      <c r="VOW48" s="142"/>
      <c r="VOX48" s="143"/>
      <c r="VOY48" s="144"/>
      <c r="VOZ48" s="145"/>
      <c r="VPA48" s="146"/>
      <c r="VPB48" s="147"/>
      <c r="VPC48" s="148"/>
      <c r="VPD48" s="140"/>
      <c r="VPE48" s="141"/>
      <c r="VPF48" s="142"/>
      <c r="VPG48" s="143"/>
      <c r="VPH48" s="144"/>
      <c r="VPI48" s="145"/>
      <c r="VPJ48" s="146"/>
      <c r="VPK48" s="147"/>
      <c r="VPL48" s="148"/>
      <c r="VPM48" s="140"/>
      <c r="VPN48" s="141"/>
      <c r="VPO48" s="142"/>
      <c r="VPP48" s="143"/>
      <c r="VPQ48" s="144"/>
      <c r="VPR48" s="145"/>
      <c r="VPS48" s="146"/>
      <c r="VPT48" s="147"/>
      <c r="VPU48" s="148"/>
      <c r="VPV48" s="140"/>
      <c r="VPW48" s="141"/>
      <c r="VPX48" s="142"/>
      <c r="VPY48" s="143"/>
      <c r="VPZ48" s="144"/>
      <c r="VQA48" s="145"/>
      <c r="VQB48" s="146"/>
      <c r="VQC48" s="147"/>
      <c r="VQD48" s="148"/>
      <c r="VQE48" s="140"/>
      <c r="VQF48" s="141"/>
      <c r="VQG48" s="142"/>
      <c r="VQH48" s="143"/>
      <c r="VQI48" s="144"/>
      <c r="VQJ48" s="145"/>
      <c r="VQK48" s="146"/>
      <c r="VQL48" s="147"/>
      <c r="VQM48" s="148"/>
      <c r="VQN48" s="140"/>
      <c r="VQO48" s="141"/>
      <c r="VQP48" s="142"/>
      <c r="VQQ48" s="143"/>
      <c r="VQR48" s="144"/>
      <c r="VQS48" s="145"/>
      <c r="VQT48" s="146"/>
      <c r="VQU48" s="147"/>
      <c r="VQV48" s="148"/>
      <c r="VQW48" s="140"/>
      <c r="VQX48" s="141"/>
      <c r="VQY48" s="142"/>
      <c r="VQZ48" s="143"/>
      <c r="VRA48" s="144"/>
      <c r="VRB48" s="145"/>
      <c r="VRC48" s="146"/>
      <c r="VRD48" s="147"/>
      <c r="VRE48" s="148"/>
      <c r="VRF48" s="140"/>
      <c r="VRG48" s="141"/>
      <c r="VRH48" s="142"/>
      <c r="VRI48" s="143"/>
      <c r="VRJ48" s="144"/>
      <c r="VRK48" s="145"/>
      <c r="VRL48" s="146"/>
      <c r="VRM48" s="147"/>
      <c r="VRN48" s="148"/>
      <c r="VRO48" s="140"/>
      <c r="VRP48" s="141"/>
      <c r="VRQ48" s="142"/>
      <c r="VRR48" s="143"/>
      <c r="VRS48" s="144"/>
      <c r="VRT48" s="145"/>
      <c r="VRU48" s="146"/>
      <c r="VRV48" s="147"/>
      <c r="VRW48" s="148"/>
      <c r="VRX48" s="140"/>
      <c r="VRY48" s="141"/>
      <c r="VRZ48" s="142"/>
      <c r="VSA48" s="143"/>
      <c r="VSB48" s="144"/>
      <c r="VSC48" s="145"/>
      <c r="VSD48" s="146"/>
      <c r="VSE48" s="147"/>
      <c r="VSF48" s="148"/>
      <c r="VSG48" s="140"/>
      <c r="VSH48" s="141"/>
      <c r="VSI48" s="142"/>
      <c r="VSJ48" s="143"/>
      <c r="VSK48" s="144"/>
      <c r="VSL48" s="145"/>
      <c r="VSM48" s="146"/>
      <c r="VSN48" s="147"/>
      <c r="VSO48" s="148"/>
      <c r="VSP48" s="140"/>
      <c r="VSQ48" s="141"/>
      <c r="VSR48" s="142"/>
      <c r="VSS48" s="143"/>
      <c r="VST48" s="144"/>
      <c r="VSU48" s="145"/>
      <c r="VSV48" s="146"/>
      <c r="VSW48" s="147"/>
      <c r="VSX48" s="148"/>
      <c r="VSY48" s="140"/>
      <c r="VSZ48" s="141"/>
      <c r="VTA48" s="142"/>
      <c r="VTB48" s="143"/>
      <c r="VTC48" s="144"/>
      <c r="VTD48" s="145"/>
      <c r="VTE48" s="146"/>
      <c r="VTF48" s="147"/>
      <c r="VTG48" s="148"/>
      <c r="VTH48" s="140"/>
      <c r="VTI48" s="141"/>
      <c r="VTJ48" s="142"/>
      <c r="VTK48" s="143"/>
      <c r="VTL48" s="144"/>
      <c r="VTM48" s="145"/>
      <c r="VTN48" s="146"/>
      <c r="VTO48" s="147"/>
      <c r="VTP48" s="148"/>
      <c r="VTQ48" s="140"/>
      <c r="VTR48" s="141"/>
      <c r="VTS48" s="142"/>
      <c r="VTT48" s="143"/>
      <c r="VTU48" s="144"/>
      <c r="VTV48" s="145"/>
      <c r="VTW48" s="146"/>
      <c r="VTX48" s="147"/>
      <c r="VTY48" s="148"/>
      <c r="VTZ48" s="140"/>
      <c r="VUA48" s="141"/>
      <c r="VUB48" s="142"/>
      <c r="VUC48" s="143"/>
      <c r="VUD48" s="144"/>
      <c r="VUE48" s="145"/>
      <c r="VUF48" s="146"/>
      <c r="VUG48" s="147"/>
      <c r="VUH48" s="148"/>
      <c r="VUI48" s="140"/>
      <c r="VUJ48" s="141"/>
      <c r="VUK48" s="142"/>
      <c r="VUL48" s="143"/>
      <c r="VUM48" s="144"/>
      <c r="VUN48" s="145"/>
      <c r="VUO48" s="146"/>
      <c r="VUP48" s="147"/>
      <c r="VUQ48" s="148"/>
      <c r="VUR48" s="140"/>
      <c r="VUS48" s="141"/>
      <c r="VUT48" s="142"/>
      <c r="VUU48" s="143"/>
      <c r="VUV48" s="144"/>
      <c r="VUW48" s="145"/>
      <c r="VUX48" s="146"/>
      <c r="VUY48" s="147"/>
      <c r="VUZ48" s="148"/>
      <c r="VVA48" s="140"/>
      <c r="VVB48" s="141"/>
      <c r="VVC48" s="142"/>
      <c r="VVD48" s="143"/>
      <c r="VVE48" s="144"/>
      <c r="VVF48" s="145"/>
      <c r="VVG48" s="146"/>
      <c r="VVH48" s="147"/>
      <c r="VVI48" s="148"/>
      <c r="VVJ48" s="140"/>
      <c r="VVK48" s="141"/>
      <c r="VVL48" s="142"/>
      <c r="VVM48" s="143"/>
      <c r="VVN48" s="144"/>
      <c r="VVO48" s="145"/>
      <c r="VVP48" s="146"/>
      <c r="VVQ48" s="147"/>
      <c r="VVR48" s="148"/>
      <c r="VVS48" s="140"/>
      <c r="VVT48" s="141"/>
      <c r="VVU48" s="142"/>
      <c r="VVV48" s="143"/>
      <c r="VVW48" s="144"/>
      <c r="VVX48" s="145"/>
      <c r="VVY48" s="146"/>
      <c r="VVZ48" s="147"/>
      <c r="VWA48" s="148"/>
      <c r="VWB48" s="140"/>
      <c r="VWC48" s="141"/>
      <c r="VWD48" s="142"/>
      <c r="VWE48" s="143"/>
      <c r="VWF48" s="144"/>
      <c r="VWG48" s="145"/>
      <c r="VWH48" s="146"/>
      <c r="VWI48" s="147"/>
      <c r="VWJ48" s="148"/>
      <c r="VWK48" s="140"/>
      <c r="VWL48" s="141"/>
      <c r="VWM48" s="142"/>
      <c r="VWN48" s="143"/>
      <c r="VWO48" s="144"/>
      <c r="VWP48" s="145"/>
      <c r="VWQ48" s="146"/>
      <c r="VWR48" s="147"/>
      <c r="VWS48" s="148"/>
      <c r="VWT48" s="140"/>
      <c r="VWU48" s="141"/>
      <c r="VWV48" s="142"/>
      <c r="VWW48" s="143"/>
      <c r="VWX48" s="144"/>
      <c r="VWY48" s="145"/>
      <c r="VWZ48" s="146"/>
      <c r="VXA48" s="147"/>
      <c r="VXB48" s="148"/>
      <c r="VXC48" s="140"/>
      <c r="VXD48" s="141"/>
      <c r="VXE48" s="142"/>
      <c r="VXF48" s="143"/>
      <c r="VXG48" s="144"/>
      <c r="VXH48" s="145"/>
      <c r="VXI48" s="146"/>
      <c r="VXJ48" s="147"/>
      <c r="VXK48" s="148"/>
      <c r="VXL48" s="140"/>
      <c r="VXM48" s="141"/>
      <c r="VXN48" s="142"/>
      <c r="VXO48" s="143"/>
      <c r="VXP48" s="144"/>
      <c r="VXQ48" s="145"/>
      <c r="VXR48" s="146"/>
      <c r="VXS48" s="147"/>
      <c r="VXT48" s="148"/>
      <c r="VXU48" s="140"/>
      <c r="VXV48" s="141"/>
      <c r="VXW48" s="142"/>
      <c r="VXX48" s="143"/>
      <c r="VXY48" s="144"/>
      <c r="VXZ48" s="145"/>
      <c r="VYA48" s="146"/>
      <c r="VYB48" s="147"/>
      <c r="VYC48" s="148"/>
      <c r="VYD48" s="140"/>
      <c r="VYE48" s="141"/>
      <c r="VYF48" s="142"/>
      <c r="VYG48" s="143"/>
      <c r="VYH48" s="144"/>
      <c r="VYI48" s="145"/>
      <c r="VYJ48" s="146"/>
      <c r="VYK48" s="147"/>
      <c r="VYL48" s="148"/>
      <c r="VYM48" s="140"/>
      <c r="VYN48" s="141"/>
      <c r="VYO48" s="142"/>
      <c r="VYP48" s="143"/>
      <c r="VYQ48" s="144"/>
      <c r="VYR48" s="145"/>
      <c r="VYS48" s="146"/>
      <c r="VYT48" s="147"/>
      <c r="VYU48" s="148"/>
      <c r="VYV48" s="140"/>
      <c r="VYW48" s="141"/>
      <c r="VYX48" s="142"/>
      <c r="VYY48" s="143"/>
      <c r="VYZ48" s="144"/>
      <c r="VZA48" s="145"/>
      <c r="VZB48" s="146"/>
      <c r="VZC48" s="147"/>
      <c r="VZD48" s="148"/>
      <c r="VZE48" s="140"/>
      <c r="VZF48" s="141"/>
      <c r="VZG48" s="142"/>
      <c r="VZH48" s="143"/>
      <c r="VZI48" s="144"/>
      <c r="VZJ48" s="145"/>
      <c r="VZK48" s="146"/>
      <c r="VZL48" s="147"/>
      <c r="VZM48" s="148"/>
      <c r="VZN48" s="140"/>
      <c r="VZO48" s="141"/>
      <c r="VZP48" s="142"/>
      <c r="VZQ48" s="143"/>
      <c r="VZR48" s="144"/>
      <c r="VZS48" s="145"/>
      <c r="VZT48" s="146"/>
      <c r="VZU48" s="147"/>
      <c r="VZV48" s="148"/>
      <c r="VZW48" s="140"/>
      <c r="VZX48" s="141"/>
      <c r="VZY48" s="142"/>
      <c r="VZZ48" s="143"/>
      <c r="WAA48" s="144"/>
      <c r="WAB48" s="145"/>
      <c r="WAC48" s="146"/>
      <c r="WAD48" s="147"/>
      <c r="WAE48" s="148"/>
      <c r="WAF48" s="140"/>
      <c r="WAG48" s="141"/>
      <c r="WAH48" s="142"/>
      <c r="WAI48" s="143"/>
      <c r="WAJ48" s="144"/>
      <c r="WAK48" s="145"/>
      <c r="WAL48" s="146"/>
      <c r="WAM48" s="147"/>
      <c r="WAN48" s="148"/>
      <c r="WAO48" s="140"/>
      <c r="WAP48" s="141"/>
      <c r="WAQ48" s="142"/>
      <c r="WAR48" s="143"/>
      <c r="WAS48" s="144"/>
      <c r="WAT48" s="145"/>
      <c r="WAU48" s="146"/>
      <c r="WAV48" s="147"/>
      <c r="WAW48" s="148"/>
      <c r="WAX48" s="140"/>
      <c r="WAY48" s="141"/>
      <c r="WAZ48" s="142"/>
      <c r="WBA48" s="143"/>
      <c r="WBB48" s="144"/>
      <c r="WBC48" s="145"/>
      <c r="WBD48" s="146"/>
      <c r="WBE48" s="147"/>
      <c r="WBF48" s="148"/>
      <c r="WBG48" s="140"/>
      <c r="WBH48" s="141"/>
      <c r="WBI48" s="142"/>
      <c r="WBJ48" s="143"/>
      <c r="WBK48" s="144"/>
      <c r="WBL48" s="145"/>
      <c r="WBM48" s="146"/>
      <c r="WBN48" s="147"/>
      <c r="WBO48" s="148"/>
      <c r="WBP48" s="140"/>
      <c r="WBQ48" s="141"/>
      <c r="WBR48" s="142"/>
      <c r="WBS48" s="143"/>
      <c r="WBT48" s="144"/>
      <c r="WBU48" s="145"/>
      <c r="WBV48" s="146"/>
      <c r="WBW48" s="147"/>
      <c r="WBX48" s="148"/>
      <c r="WBY48" s="140"/>
      <c r="WBZ48" s="141"/>
      <c r="WCA48" s="142"/>
      <c r="WCB48" s="143"/>
      <c r="WCC48" s="144"/>
      <c r="WCD48" s="145"/>
      <c r="WCE48" s="146"/>
      <c r="WCF48" s="147"/>
      <c r="WCG48" s="148"/>
      <c r="WCH48" s="140"/>
      <c r="WCI48" s="141"/>
      <c r="WCJ48" s="142"/>
      <c r="WCK48" s="143"/>
      <c r="WCL48" s="144"/>
      <c r="WCM48" s="145"/>
      <c r="WCN48" s="146"/>
      <c r="WCO48" s="147"/>
      <c r="WCP48" s="148"/>
      <c r="WCQ48" s="140"/>
      <c r="WCR48" s="141"/>
      <c r="WCS48" s="142"/>
      <c r="WCT48" s="143"/>
      <c r="WCU48" s="144"/>
      <c r="WCV48" s="145"/>
      <c r="WCW48" s="146"/>
      <c r="WCX48" s="147"/>
      <c r="WCY48" s="148"/>
      <c r="WCZ48" s="140"/>
      <c r="WDA48" s="141"/>
      <c r="WDB48" s="142"/>
      <c r="WDC48" s="143"/>
      <c r="WDD48" s="144"/>
      <c r="WDE48" s="145"/>
      <c r="WDF48" s="146"/>
      <c r="WDG48" s="147"/>
      <c r="WDH48" s="148"/>
      <c r="WDI48" s="140"/>
      <c r="WDJ48" s="141"/>
      <c r="WDK48" s="142"/>
      <c r="WDL48" s="143"/>
      <c r="WDM48" s="144"/>
      <c r="WDN48" s="145"/>
      <c r="WDO48" s="146"/>
      <c r="WDP48" s="147"/>
      <c r="WDQ48" s="148"/>
      <c r="WDR48" s="140"/>
      <c r="WDS48" s="141"/>
      <c r="WDT48" s="142"/>
      <c r="WDU48" s="143"/>
      <c r="WDV48" s="144"/>
      <c r="WDW48" s="145"/>
      <c r="WDX48" s="146"/>
      <c r="WDY48" s="147"/>
      <c r="WDZ48" s="148"/>
      <c r="WEA48" s="140"/>
      <c r="WEB48" s="141"/>
      <c r="WEC48" s="142"/>
      <c r="WED48" s="143"/>
      <c r="WEE48" s="144"/>
      <c r="WEF48" s="145"/>
      <c r="WEG48" s="146"/>
      <c r="WEH48" s="147"/>
      <c r="WEI48" s="148"/>
      <c r="WEJ48" s="140"/>
      <c r="WEK48" s="141"/>
      <c r="WEL48" s="142"/>
      <c r="WEM48" s="143"/>
      <c r="WEN48" s="144"/>
      <c r="WEO48" s="145"/>
      <c r="WEP48" s="146"/>
      <c r="WEQ48" s="147"/>
      <c r="WER48" s="148"/>
      <c r="WES48" s="140"/>
      <c r="WET48" s="141"/>
      <c r="WEU48" s="142"/>
      <c r="WEV48" s="143"/>
      <c r="WEW48" s="144"/>
      <c r="WEX48" s="145"/>
      <c r="WEY48" s="146"/>
      <c r="WEZ48" s="147"/>
      <c r="WFA48" s="148"/>
      <c r="WFB48" s="140"/>
      <c r="WFC48" s="141"/>
      <c r="WFD48" s="142"/>
      <c r="WFE48" s="143"/>
      <c r="WFF48" s="144"/>
      <c r="WFG48" s="145"/>
      <c r="WFH48" s="146"/>
      <c r="WFI48" s="147"/>
      <c r="WFJ48" s="148"/>
      <c r="WFK48" s="140"/>
      <c r="WFL48" s="141"/>
      <c r="WFM48" s="142"/>
      <c r="WFN48" s="143"/>
      <c r="WFO48" s="144"/>
      <c r="WFP48" s="145"/>
      <c r="WFQ48" s="146"/>
      <c r="WFR48" s="147"/>
      <c r="WFS48" s="148"/>
      <c r="WFT48" s="140"/>
      <c r="WFU48" s="141"/>
      <c r="WFV48" s="142"/>
      <c r="WFW48" s="143"/>
      <c r="WFX48" s="144"/>
      <c r="WFY48" s="145"/>
      <c r="WFZ48" s="146"/>
      <c r="WGA48" s="147"/>
      <c r="WGB48" s="148"/>
      <c r="WGC48" s="140"/>
      <c r="WGD48" s="141"/>
      <c r="WGE48" s="142"/>
      <c r="WGF48" s="143"/>
      <c r="WGG48" s="144"/>
      <c r="WGH48" s="145"/>
      <c r="WGI48" s="146"/>
      <c r="WGJ48" s="147"/>
      <c r="WGK48" s="148"/>
      <c r="WGL48" s="140"/>
      <c r="WGM48" s="141"/>
      <c r="WGN48" s="142"/>
      <c r="WGO48" s="143"/>
      <c r="WGP48" s="144"/>
      <c r="WGQ48" s="145"/>
      <c r="WGR48" s="146"/>
      <c r="WGS48" s="147"/>
      <c r="WGT48" s="148"/>
      <c r="WGU48" s="140"/>
      <c r="WGV48" s="141"/>
      <c r="WGW48" s="142"/>
      <c r="WGX48" s="143"/>
      <c r="WGY48" s="144"/>
      <c r="WGZ48" s="145"/>
      <c r="WHA48" s="146"/>
      <c r="WHB48" s="147"/>
      <c r="WHC48" s="148"/>
      <c r="WHD48" s="140"/>
      <c r="WHE48" s="141"/>
      <c r="WHF48" s="142"/>
      <c r="WHG48" s="143"/>
      <c r="WHH48" s="144"/>
      <c r="WHI48" s="145"/>
      <c r="WHJ48" s="146"/>
      <c r="WHK48" s="147"/>
      <c r="WHL48" s="148"/>
      <c r="WHM48" s="140"/>
      <c r="WHN48" s="141"/>
      <c r="WHO48" s="142"/>
      <c r="WHP48" s="143"/>
      <c r="WHQ48" s="144"/>
      <c r="WHR48" s="145"/>
      <c r="WHS48" s="146"/>
      <c r="WHT48" s="147"/>
      <c r="WHU48" s="148"/>
      <c r="WHV48" s="140"/>
      <c r="WHW48" s="141"/>
      <c r="WHX48" s="142"/>
      <c r="WHY48" s="143"/>
      <c r="WHZ48" s="144"/>
      <c r="WIA48" s="145"/>
      <c r="WIB48" s="146"/>
      <c r="WIC48" s="147"/>
      <c r="WID48" s="148"/>
      <c r="WIE48" s="140"/>
      <c r="WIF48" s="141"/>
      <c r="WIG48" s="142"/>
      <c r="WIH48" s="143"/>
      <c r="WII48" s="144"/>
      <c r="WIJ48" s="145"/>
      <c r="WIK48" s="146"/>
      <c r="WIL48" s="147"/>
      <c r="WIM48" s="148"/>
      <c r="WIN48" s="140"/>
      <c r="WIO48" s="141"/>
      <c r="WIP48" s="142"/>
      <c r="WIQ48" s="143"/>
      <c r="WIR48" s="144"/>
      <c r="WIS48" s="145"/>
      <c r="WIT48" s="146"/>
      <c r="WIU48" s="147"/>
      <c r="WIV48" s="148"/>
      <c r="WIW48" s="140"/>
      <c r="WIX48" s="141"/>
      <c r="WIY48" s="142"/>
      <c r="WIZ48" s="143"/>
      <c r="WJA48" s="144"/>
      <c r="WJB48" s="145"/>
      <c r="WJC48" s="146"/>
      <c r="WJD48" s="147"/>
      <c r="WJE48" s="148"/>
      <c r="WJF48" s="140"/>
      <c r="WJG48" s="141"/>
      <c r="WJH48" s="142"/>
      <c r="WJI48" s="143"/>
      <c r="WJJ48" s="144"/>
      <c r="WJK48" s="145"/>
      <c r="WJL48" s="146"/>
      <c r="WJM48" s="147"/>
      <c r="WJN48" s="148"/>
      <c r="WJO48" s="140"/>
      <c r="WJP48" s="141"/>
      <c r="WJQ48" s="142"/>
      <c r="WJR48" s="143"/>
      <c r="WJS48" s="144"/>
      <c r="WJT48" s="145"/>
      <c r="WJU48" s="146"/>
      <c r="WJV48" s="147"/>
      <c r="WJW48" s="148"/>
      <c r="WJX48" s="140"/>
      <c r="WJY48" s="141"/>
      <c r="WJZ48" s="142"/>
      <c r="WKA48" s="143"/>
      <c r="WKB48" s="144"/>
      <c r="WKC48" s="145"/>
      <c r="WKD48" s="146"/>
      <c r="WKE48" s="147"/>
      <c r="WKF48" s="148"/>
      <c r="WKG48" s="140"/>
      <c r="WKH48" s="141"/>
      <c r="WKI48" s="142"/>
      <c r="WKJ48" s="143"/>
      <c r="WKK48" s="144"/>
      <c r="WKL48" s="145"/>
      <c r="WKM48" s="146"/>
      <c r="WKN48" s="147"/>
      <c r="WKO48" s="148"/>
      <c r="WKP48" s="140"/>
      <c r="WKQ48" s="141"/>
      <c r="WKR48" s="142"/>
      <c r="WKS48" s="143"/>
      <c r="WKT48" s="144"/>
      <c r="WKU48" s="145"/>
      <c r="WKV48" s="146"/>
      <c r="WKW48" s="147"/>
      <c r="WKX48" s="148"/>
      <c r="WKY48" s="140"/>
      <c r="WKZ48" s="141"/>
      <c r="WLA48" s="142"/>
      <c r="WLB48" s="143"/>
      <c r="WLC48" s="144"/>
      <c r="WLD48" s="145"/>
      <c r="WLE48" s="146"/>
      <c r="WLF48" s="147"/>
      <c r="WLG48" s="148"/>
      <c r="WLH48" s="140"/>
      <c r="WLI48" s="141"/>
      <c r="WLJ48" s="142"/>
      <c r="WLK48" s="143"/>
      <c r="WLL48" s="144"/>
      <c r="WLM48" s="145"/>
      <c r="WLN48" s="146"/>
      <c r="WLO48" s="147"/>
      <c r="WLP48" s="148"/>
      <c r="WLQ48" s="140"/>
      <c r="WLR48" s="141"/>
      <c r="WLS48" s="142"/>
      <c r="WLT48" s="143"/>
      <c r="WLU48" s="144"/>
      <c r="WLV48" s="145"/>
      <c r="WLW48" s="146"/>
      <c r="WLX48" s="147"/>
      <c r="WLY48" s="148"/>
      <c r="WLZ48" s="140"/>
      <c r="WMA48" s="141"/>
      <c r="WMB48" s="142"/>
      <c r="WMC48" s="143"/>
      <c r="WMD48" s="144"/>
      <c r="WME48" s="145"/>
      <c r="WMF48" s="146"/>
      <c r="WMG48" s="147"/>
      <c r="WMH48" s="148"/>
      <c r="WMI48" s="140"/>
      <c r="WMJ48" s="141"/>
      <c r="WMK48" s="142"/>
      <c r="WML48" s="143"/>
      <c r="WMM48" s="144"/>
      <c r="WMN48" s="145"/>
      <c r="WMO48" s="146"/>
      <c r="WMP48" s="147"/>
      <c r="WMQ48" s="148"/>
      <c r="WMR48" s="140"/>
      <c r="WMS48" s="141"/>
      <c r="WMT48" s="142"/>
      <c r="WMU48" s="143"/>
      <c r="WMV48" s="144"/>
      <c r="WMW48" s="145"/>
      <c r="WMX48" s="146"/>
      <c r="WMY48" s="147"/>
      <c r="WMZ48" s="148"/>
      <c r="WNA48" s="140"/>
      <c r="WNB48" s="141"/>
      <c r="WNC48" s="142"/>
      <c r="WND48" s="143"/>
      <c r="WNE48" s="144"/>
      <c r="WNF48" s="145"/>
      <c r="WNG48" s="146"/>
      <c r="WNH48" s="147"/>
      <c r="WNI48" s="148"/>
      <c r="WNJ48" s="140"/>
      <c r="WNK48" s="141"/>
      <c r="WNL48" s="142"/>
      <c r="WNM48" s="143"/>
      <c r="WNN48" s="144"/>
      <c r="WNO48" s="145"/>
      <c r="WNP48" s="146"/>
      <c r="WNQ48" s="147"/>
      <c r="WNR48" s="148"/>
      <c r="WNS48" s="140"/>
      <c r="WNT48" s="141"/>
      <c r="WNU48" s="142"/>
      <c r="WNV48" s="143"/>
      <c r="WNW48" s="144"/>
      <c r="WNX48" s="145"/>
      <c r="WNY48" s="146"/>
      <c r="WNZ48" s="147"/>
      <c r="WOA48" s="148"/>
      <c r="WOB48" s="140"/>
      <c r="WOC48" s="141"/>
      <c r="WOD48" s="142"/>
      <c r="WOE48" s="143"/>
      <c r="WOF48" s="144"/>
      <c r="WOG48" s="145"/>
      <c r="WOH48" s="146"/>
      <c r="WOI48" s="147"/>
      <c r="WOJ48" s="148"/>
      <c r="WOK48" s="140"/>
      <c r="WOL48" s="141"/>
      <c r="WOM48" s="142"/>
      <c r="WON48" s="143"/>
      <c r="WOO48" s="144"/>
      <c r="WOP48" s="145"/>
      <c r="WOQ48" s="146"/>
      <c r="WOR48" s="147"/>
      <c r="WOS48" s="148"/>
      <c r="WOT48" s="140"/>
      <c r="WOU48" s="141"/>
      <c r="WOV48" s="142"/>
      <c r="WOW48" s="143"/>
      <c r="WOX48" s="144"/>
      <c r="WOY48" s="145"/>
      <c r="WOZ48" s="146"/>
      <c r="WPA48" s="147"/>
      <c r="WPB48" s="148"/>
      <c r="WPC48" s="140"/>
      <c r="WPD48" s="141"/>
      <c r="WPE48" s="142"/>
      <c r="WPF48" s="143"/>
      <c r="WPG48" s="144"/>
      <c r="WPH48" s="145"/>
      <c r="WPI48" s="146"/>
      <c r="WPJ48" s="147"/>
      <c r="WPK48" s="148"/>
      <c r="WPL48" s="140"/>
      <c r="WPM48" s="141"/>
      <c r="WPN48" s="142"/>
      <c r="WPO48" s="143"/>
      <c r="WPP48" s="144"/>
      <c r="WPQ48" s="145"/>
      <c r="WPR48" s="146"/>
      <c r="WPS48" s="147"/>
      <c r="WPT48" s="148"/>
      <c r="WPU48" s="140"/>
      <c r="WPV48" s="141"/>
      <c r="WPW48" s="142"/>
      <c r="WPX48" s="143"/>
      <c r="WPY48" s="144"/>
      <c r="WPZ48" s="145"/>
      <c r="WQA48" s="146"/>
      <c r="WQB48" s="147"/>
      <c r="WQC48" s="148"/>
      <c r="WQD48" s="140"/>
      <c r="WQE48" s="141"/>
      <c r="WQF48" s="142"/>
      <c r="WQG48" s="143"/>
      <c r="WQH48" s="144"/>
      <c r="WQI48" s="145"/>
      <c r="WQJ48" s="146"/>
      <c r="WQK48" s="147"/>
      <c r="WQL48" s="148"/>
      <c r="WQM48" s="140"/>
      <c r="WQN48" s="141"/>
      <c r="WQO48" s="142"/>
      <c r="WQP48" s="143"/>
      <c r="WQQ48" s="144"/>
      <c r="WQR48" s="145"/>
      <c r="WQS48" s="146"/>
      <c r="WQT48" s="147"/>
      <c r="WQU48" s="148"/>
      <c r="WQV48" s="140"/>
      <c r="WQW48" s="141"/>
      <c r="WQX48" s="142"/>
      <c r="WQY48" s="143"/>
      <c r="WQZ48" s="144"/>
      <c r="WRA48" s="145"/>
      <c r="WRB48" s="146"/>
      <c r="WRC48" s="147"/>
      <c r="WRD48" s="148"/>
      <c r="WRE48" s="140"/>
      <c r="WRF48" s="141"/>
      <c r="WRG48" s="142"/>
      <c r="WRH48" s="143"/>
      <c r="WRI48" s="144"/>
      <c r="WRJ48" s="145"/>
      <c r="WRK48" s="146"/>
      <c r="WRL48" s="147"/>
      <c r="WRM48" s="148"/>
      <c r="WRN48" s="140"/>
      <c r="WRO48" s="141"/>
      <c r="WRP48" s="142"/>
      <c r="WRQ48" s="143"/>
      <c r="WRR48" s="144"/>
      <c r="WRS48" s="145"/>
      <c r="WRT48" s="146"/>
      <c r="WRU48" s="147"/>
      <c r="WRV48" s="148"/>
      <c r="WRW48" s="140"/>
      <c r="WRX48" s="141"/>
      <c r="WRY48" s="142"/>
      <c r="WRZ48" s="143"/>
      <c r="WSA48" s="144"/>
      <c r="WSB48" s="145"/>
      <c r="WSC48" s="146"/>
      <c r="WSD48" s="147"/>
      <c r="WSE48" s="148"/>
      <c r="WSF48" s="140"/>
      <c r="WSG48" s="141"/>
      <c r="WSH48" s="142"/>
      <c r="WSI48" s="143"/>
      <c r="WSJ48" s="144"/>
      <c r="WSK48" s="145"/>
      <c r="WSL48" s="146"/>
      <c r="WSM48" s="147"/>
      <c r="WSN48" s="148"/>
      <c r="WSO48" s="140"/>
      <c r="WSP48" s="141"/>
      <c r="WSQ48" s="142"/>
      <c r="WSR48" s="143"/>
      <c r="WSS48" s="144"/>
      <c r="WST48" s="145"/>
      <c r="WSU48" s="146"/>
      <c r="WSV48" s="147"/>
      <c r="WSW48" s="148"/>
      <c r="WSX48" s="140"/>
      <c r="WSY48" s="141"/>
      <c r="WSZ48" s="142"/>
      <c r="WTA48" s="143"/>
      <c r="WTB48" s="144"/>
      <c r="WTC48" s="145"/>
      <c r="WTD48" s="146"/>
      <c r="WTE48" s="147"/>
      <c r="WTF48" s="148"/>
      <c r="WTG48" s="140"/>
      <c r="WTH48" s="141"/>
      <c r="WTI48" s="142"/>
      <c r="WTJ48" s="143"/>
      <c r="WTK48" s="144"/>
      <c r="WTL48" s="145"/>
      <c r="WTM48" s="146"/>
      <c r="WTN48" s="147"/>
      <c r="WTO48" s="148"/>
      <c r="WTP48" s="140"/>
      <c r="WTQ48" s="141"/>
      <c r="WTR48" s="142"/>
      <c r="WTS48" s="143"/>
      <c r="WTT48" s="144"/>
      <c r="WTU48" s="145"/>
      <c r="WTV48" s="146"/>
      <c r="WTW48" s="147"/>
      <c r="WTX48" s="148"/>
      <c r="WTY48" s="140"/>
      <c r="WTZ48" s="141"/>
      <c r="WUA48" s="142"/>
      <c r="WUB48" s="143"/>
      <c r="WUC48" s="144"/>
      <c r="WUD48" s="145"/>
      <c r="WUE48" s="146"/>
      <c r="WUF48" s="147"/>
      <c r="WUG48" s="148"/>
      <c r="WUH48" s="140"/>
      <c r="WUI48" s="141"/>
      <c r="WUJ48" s="142"/>
      <c r="WUK48" s="143"/>
      <c r="WUL48" s="144"/>
      <c r="WUM48" s="145"/>
      <c r="WUN48" s="146"/>
      <c r="WUO48" s="147"/>
      <c r="WUP48" s="148"/>
      <c r="WUQ48" s="140"/>
      <c r="WUR48" s="141"/>
      <c r="WUS48" s="142"/>
      <c r="WUT48" s="143"/>
      <c r="WUU48" s="144"/>
      <c r="WUV48" s="145"/>
      <c r="WUW48" s="146"/>
      <c r="WUX48" s="147"/>
      <c r="WUY48" s="148"/>
      <c r="WUZ48" s="140"/>
      <c r="WVA48" s="141"/>
      <c r="WVB48" s="142"/>
      <c r="WVC48" s="143"/>
      <c r="WVD48" s="144"/>
      <c r="WVE48" s="145"/>
      <c r="WVF48" s="146"/>
      <c r="WVG48" s="147"/>
      <c r="WVH48" s="148"/>
      <c r="WVI48" s="140"/>
      <c r="WVJ48" s="141"/>
      <c r="WVK48" s="142"/>
      <c r="WVL48" s="143"/>
      <c r="WVM48" s="144"/>
      <c r="WVN48" s="145"/>
      <c r="WVO48" s="146"/>
      <c r="WVP48" s="147"/>
      <c r="WVQ48" s="148"/>
      <c r="WVR48" s="140"/>
      <c r="WVS48" s="141"/>
      <c r="WVT48" s="142"/>
      <c r="WVU48" s="143"/>
      <c r="WVV48" s="144"/>
      <c r="WVW48" s="145"/>
      <c r="WVX48" s="146"/>
      <c r="WVY48" s="147"/>
      <c r="WVZ48" s="148"/>
      <c r="WWA48" s="140"/>
      <c r="WWB48" s="141"/>
      <c r="WWC48" s="142"/>
      <c r="WWD48" s="143"/>
      <c r="WWE48" s="144"/>
      <c r="WWF48" s="145"/>
      <c r="WWG48" s="146"/>
      <c r="WWH48" s="147"/>
      <c r="WWI48" s="148"/>
      <c r="WWJ48" s="140"/>
      <c r="WWK48" s="141"/>
      <c r="WWL48" s="142"/>
      <c r="WWM48" s="143"/>
      <c r="WWN48" s="144"/>
      <c r="WWO48" s="145"/>
      <c r="WWP48" s="146"/>
      <c r="WWQ48" s="147"/>
      <c r="WWR48" s="148"/>
      <c r="WWS48" s="140"/>
      <c r="WWT48" s="141"/>
      <c r="WWU48" s="142"/>
      <c r="WWV48" s="143"/>
      <c r="WWW48" s="144"/>
      <c r="WWX48" s="145"/>
      <c r="WWY48" s="146"/>
      <c r="WWZ48" s="147"/>
      <c r="WXA48" s="148"/>
      <c r="WXB48" s="140"/>
      <c r="WXC48" s="141"/>
      <c r="WXD48" s="142"/>
      <c r="WXE48" s="143"/>
      <c r="WXF48" s="144"/>
      <c r="WXG48" s="145"/>
      <c r="WXH48" s="146"/>
      <c r="WXI48" s="147"/>
      <c r="WXJ48" s="148"/>
      <c r="WXK48" s="140"/>
      <c r="WXL48" s="141"/>
      <c r="WXM48" s="142"/>
      <c r="WXN48" s="143"/>
      <c r="WXO48" s="144"/>
      <c r="WXP48" s="145"/>
      <c r="WXQ48" s="146"/>
      <c r="WXR48" s="147"/>
      <c r="WXS48" s="148"/>
      <c r="WXT48" s="140"/>
      <c r="WXU48" s="141"/>
      <c r="WXV48" s="142"/>
      <c r="WXW48" s="143"/>
      <c r="WXX48" s="144"/>
      <c r="WXY48" s="145"/>
      <c r="WXZ48" s="146"/>
      <c r="WYA48" s="147"/>
      <c r="WYB48" s="148"/>
      <c r="WYC48" s="140"/>
      <c r="WYD48" s="141"/>
      <c r="WYE48" s="142"/>
      <c r="WYF48" s="143"/>
      <c r="WYG48" s="144"/>
      <c r="WYH48" s="145"/>
      <c r="WYI48" s="146"/>
      <c r="WYJ48" s="147"/>
      <c r="WYK48" s="148"/>
      <c r="WYL48" s="140"/>
      <c r="WYM48" s="141"/>
      <c r="WYN48" s="142"/>
      <c r="WYO48" s="143"/>
      <c r="WYP48" s="144"/>
      <c r="WYQ48" s="145"/>
      <c r="WYR48" s="146"/>
      <c r="WYS48" s="147"/>
      <c r="WYT48" s="148"/>
      <c r="WYU48" s="140"/>
      <c r="WYV48" s="141"/>
      <c r="WYW48" s="142"/>
      <c r="WYX48" s="143"/>
      <c r="WYY48" s="144"/>
      <c r="WYZ48" s="145"/>
      <c r="WZA48" s="146"/>
      <c r="WZB48" s="147"/>
      <c r="WZC48" s="148"/>
      <c r="WZD48" s="140"/>
      <c r="WZE48" s="141"/>
      <c r="WZF48" s="142"/>
      <c r="WZG48" s="143"/>
      <c r="WZH48" s="144"/>
      <c r="WZI48" s="145"/>
      <c r="WZJ48" s="146"/>
      <c r="WZK48" s="147"/>
      <c r="WZL48" s="148"/>
      <c r="WZM48" s="140"/>
      <c r="WZN48" s="141"/>
      <c r="WZO48" s="142"/>
      <c r="WZP48" s="143"/>
      <c r="WZQ48" s="144"/>
      <c r="WZR48" s="145"/>
      <c r="WZS48" s="146"/>
      <c r="WZT48" s="147"/>
      <c r="WZU48" s="148"/>
      <c r="WZV48" s="140"/>
      <c r="WZW48" s="141"/>
      <c r="WZX48" s="142"/>
      <c r="WZY48" s="143"/>
      <c r="WZZ48" s="144"/>
      <c r="XAA48" s="145"/>
      <c r="XAB48" s="146"/>
      <c r="XAC48" s="147"/>
      <c r="XAD48" s="148"/>
      <c r="XAE48" s="140"/>
      <c r="XAF48" s="141"/>
      <c r="XAG48" s="142"/>
      <c r="XAH48" s="143"/>
      <c r="XAI48" s="144"/>
      <c r="XAJ48" s="145"/>
      <c r="XAK48" s="146"/>
      <c r="XAL48" s="147"/>
      <c r="XAM48" s="148"/>
      <c r="XAN48" s="140"/>
      <c r="XAO48" s="141"/>
      <c r="XAP48" s="142"/>
      <c r="XAQ48" s="143"/>
      <c r="XAR48" s="144"/>
      <c r="XAS48" s="145"/>
      <c r="XAT48" s="146"/>
      <c r="XAU48" s="147"/>
      <c r="XAV48" s="148"/>
      <c r="XAW48" s="140"/>
      <c r="XAX48" s="141"/>
      <c r="XAY48" s="142"/>
      <c r="XAZ48" s="143"/>
      <c r="XBA48" s="144"/>
      <c r="XBB48" s="145"/>
      <c r="XBC48" s="146"/>
      <c r="XBD48" s="147"/>
      <c r="XBE48" s="148"/>
      <c r="XBF48" s="140"/>
      <c r="XBG48" s="141"/>
      <c r="XBH48" s="142"/>
      <c r="XBI48" s="143"/>
      <c r="XBJ48" s="144"/>
      <c r="XBK48" s="145"/>
      <c r="XBL48" s="146"/>
      <c r="XBM48" s="147"/>
      <c r="XBN48" s="148"/>
      <c r="XBO48" s="140"/>
      <c r="XBP48" s="141"/>
      <c r="XBQ48" s="142"/>
      <c r="XBR48" s="143"/>
      <c r="XBS48" s="144"/>
      <c r="XBT48" s="145"/>
      <c r="XBU48" s="146"/>
      <c r="XBV48" s="147"/>
      <c r="XBW48" s="148"/>
      <c r="XBX48" s="140"/>
      <c r="XBY48" s="141"/>
      <c r="XBZ48" s="142"/>
      <c r="XCA48" s="143"/>
      <c r="XCB48" s="144"/>
      <c r="XCC48" s="145"/>
      <c r="XCD48" s="146"/>
      <c r="XCE48" s="147"/>
      <c r="XCF48" s="148"/>
      <c r="XCG48" s="140"/>
      <c r="XCH48" s="141"/>
      <c r="XCI48" s="142"/>
      <c r="XCJ48" s="143"/>
      <c r="XCK48" s="144"/>
      <c r="XCL48" s="145"/>
      <c r="XCM48" s="146"/>
      <c r="XCN48" s="147"/>
      <c r="XCO48" s="148"/>
      <c r="XCP48" s="140"/>
      <c r="XCQ48" s="141"/>
      <c r="XCR48" s="142"/>
      <c r="XCS48" s="143"/>
      <c r="XCT48" s="144"/>
      <c r="XCU48" s="145"/>
      <c r="XCV48" s="146"/>
      <c r="XCW48" s="147"/>
      <c r="XCX48" s="148"/>
      <c r="XCY48" s="140"/>
      <c r="XCZ48" s="141"/>
      <c r="XDA48" s="142"/>
      <c r="XDB48" s="143"/>
      <c r="XDC48" s="144"/>
      <c r="XDD48" s="145"/>
      <c r="XDE48" s="146"/>
      <c r="XDF48" s="147"/>
      <c r="XDG48" s="148"/>
      <c r="XDH48" s="140"/>
      <c r="XDI48" s="141"/>
      <c r="XDJ48" s="142"/>
      <c r="XDK48" s="143"/>
      <c r="XDL48" s="144"/>
      <c r="XDM48" s="145"/>
      <c r="XDN48" s="146"/>
      <c r="XDO48" s="147"/>
      <c r="XDP48" s="148"/>
      <c r="XDQ48" s="140"/>
      <c r="XDR48" s="141"/>
      <c r="XDS48" s="142"/>
      <c r="XDT48" s="143"/>
      <c r="XDU48" s="144"/>
      <c r="XDV48" s="145"/>
      <c r="XDW48" s="146"/>
      <c r="XDX48" s="147"/>
      <c r="XDY48" s="148"/>
      <c r="XDZ48" s="140"/>
      <c r="XEA48" s="141"/>
      <c r="XEB48" s="142"/>
      <c r="XEC48" s="143"/>
      <c r="XED48" s="144"/>
      <c r="XEE48" s="145"/>
      <c r="XEF48" s="146"/>
      <c r="XEG48" s="147"/>
      <c r="XEH48" s="148"/>
      <c r="XEI48" s="140"/>
      <c r="XEJ48" s="141"/>
      <c r="XEK48" s="142"/>
      <c r="XEL48" s="143"/>
      <c r="XEM48" s="144"/>
      <c r="XEN48" s="145"/>
      <c r="XEO48" s="146"/>
      <c r="XEP48" s="147"/>
      <c r="XEQ48" s="148"/>
      <c r="XER48" s="140"/>
      <c r="XES48" s="141"/>
      <c r="XET48" s="142"/>
      <c r="XEU48" s="143"/>
      <c r="XEV48" s="144"/>
      <c r="XEW48" s="145"/>
      <c r="XEX48" s="146"/>
      <c r="XEY48" s="147"/>
      <c r="XEZ48" s="148"/>
      <c r="XFA48" s="140"/>
      <c r="XFB48" s="141"/>
      <c r="XFC48" s="142"/>
      <c r="XFD48" s="143"/>
    </row>
    <row r="49" spans="1:10" s="13" customFormat="1" ht="57" x14ac:dyDescent="0.2">
      <c r="A49" s="149" t="s">
        <v>40</v>
      </c>
      <c r="B49" s="150" t="s">
        <v>179</v>
      </c>
      <c r="C49" s="151" t="s">
        <v>39</v>
      </c>
      <c r="D49" s="152">
        <v>1</v>
      </c>
      <c r="E49" s="153"/>
      <c r="F49" s="154">
        <f t="shared" ref="F49:F50" si="16">ROUND(E49*D49,2)</f>
        <v>0</v>
      </c>
      <c r="G49" s="155">
        <f t="shared" ref="G49" si="17">ROUND(F49*0.9,2)</f>
        <v>0</v>
      </c>
      <c r="H49" s="156">
        <f t="shared" ref="H49:H50" si="18">ROUND(F49-G49,2)</f>
        <v>0</v>
      </c>
      <c r="I49" s="151"/>
      <c r="J49" s="14"/>
    </row>
    <row r="50" spans="1:10" s="13" customFormat="1" ht="28.5" x14ac:dyDescent="0.2">
      <c r="A50" s="149" t="s">
        <v>41</v>
      </c>
      <c r="B50" s="150" t="s">
        <v>180</v>
      </c>
      <c r="C50" s="151" t="s">
        <v>39</v>
      </c>
      <c r="D50" s="152">
        <v>1</v>
      </c>
      <c r="E50" s="153"/>
      <c r="F50" s="154">
        <f t="shared" si="16"/>
        <v>0</v>
      </c>
      <c r="G50" s="155">
        <f>ROUND(F50*0.8999,2)</f>
        <v>0</v>
      </c>
      <c r="H50" s="156">
        <f t="shared" si="18"/>
        <v>0</v>
      </c>
      <c r="I50" s="151"/>
      <c r="J50" s="14"/>
    </row>
    <row r="51" spans="1:10" ht="18" customHeight="1" x14ac:dyDescent="0.2">
      <c r="A51" s="124"/>
      <c r="B51" s="77"/>
      <c r="C51" s="194" t="s">
        <v>38</v>
      </c>
      <c r="D51" s="195"/>
      <c r="E51" s="197"/>
      <c r="F51" s="80">
        <f>ROUND(SUM(F49:F50),2)</f>
        <v>0</v>
      </c>
      <c r="G51" s="80">
        <f t="shared" ref="G51:H51" si="19">ROUND(SUM(G49:G50),2)</f>
        <v>0</v>
      </c>
      <c r="H51" s="80">
        <f t="shared" si="19"/>
        <v>0</v>
      </c>
      <c r="I51" s="126"/>
      <c r="J51" s="2"/>
    </row>
    <row r="52" spans="1:10" ht="18" customHeight="1" thickBot="1" x14ac:dyDescent="0.25">
      <c r="A52" s="127"/>
      <c r="B52" s="10"/>
      <c r="C52" s="3"/>
      <c r="D52" s="12"/>
      <c r="E52" s="79"/>
      <c r="F52" s="78"/>
      <c r="G52" s="11"/>
      <c r="H52" s="9"/>
      <c r="I52" s="126"/>
      <c r="J52" s="2"/>
    </row>
    <row r="53" spans="1:10" ht="18" customHeight="1" thickBot="1" x14ac:dyDescent="0.25">
      <c r="A53" s="128"/>
      <c r="B53" s="4"/>
      <c r="C53" s="201" t="s">
        <v>27</v>
      </c>
      <c r="D53" s="202"/>
      <c r="E53" s="203"/>
      <c r="F53" s="161">
        <f>F51+F47+F43+F28+F16</f>
        <v>0</v>
      </c>
      <c r="G53" s="161">
        <f>ROUND(G51+G47+G43+G28+G16,2)</f>
        <v>10416.6</v>
      </c>
      <c r="H53" s="161">
        <f t="shared" ref="H53" si="20">H51+H47+H43+H28+H16</f>
        <v>-10416.6</v>
      </c>
      <c r="I53" s="129"/>
      <c r="J53" s="5"/>
    </row>
    <row r="54" spans="1:10" x14ac:dyDescent="0.2">
      <c r="A54" s="130"/>
      <c r="B54" s="6"/>
      <c r="C54" s="6"/>
      <c r="D54" s="6"/>
      <c r="E54" s="7"/>
      <c r="F54" s="7"/>
      <c r="G54" s="7"/>
      <c r="H54" s="7"/>
      <c r="I54" s="131"/>
      <c r="J54" s="5"/>
    </row>
    <row r="55" spans="1:10" x14ac:dyDescent="0.2">
      <c r="A55" s="132"/>
      <c r="B55" s="8"/>
      <c r="C55" s="6"/>
      <c r="D55" s="6"/>
      <c r="E55" s="7"/>
      <c r="F55" s="7"/>
      <c r="G55" s="7"/>
      <c r="H55" s="7"/>
      <c r="I55" s="131"/>
      <c r="J55" s="5"/>
    </row>
    <row r="56" spans="1:10" x14ac:dyDescent="0.2">
      <c r="A56" s="133"/>
      <c r="B56" s="134"/>
      <c r="C56" s="134"/>
      <c r="D56" s="134"/>
      <c r="E56" s="134"/>
      <c r="F56" s="134"/>
      <c r="G56" s="134"/>
      <c r="H56" s="134"/>
      <c r="I56" s="135"/>
    </row>
    <row r="57" spans="1:10" ht="13.5" thickBot="1" x14ac:dyDescent="0.25">
      <c r="A57" s="133"/>
      <c r="B57" s="17"/>
      <c r="C57" s="134"/>
      <c r="D57" s="134"/>
      <c r="E57" s="134"/>
      <c r="F57" s="199"/>
      <c r="G57" s="199"/>
      <c r="H57" s="199"/>
      <c r="I57" s="200"/>
    </row>
    <row r="58" spans="1:10" ht="13.5" thickTop="1" x14ac:dyDescent="0.2">
      <c r="A58" s="133"/>
      <c r="B58" s="18" t="s">
        <v>71</v>
      </c>
      <c r="C58" s="134"/>
      <c r="D58" s="134"/>
      <c r="E58" s="134"/>
      <c r="F58" s="198" t="s">
        <v>45</v>
      </c>
      <c r="G58" s="198"/>
      <c r="H58" s="134"/>
      <c r="I58" s="135"/>
    </row>
    <row r="59" spans="1:10" ht="13.5" thickBot="1" x14ac:dyDescent="0.25">
      <c r="A59" s="136"/>
      <c r="B59" s="137" t="s">
        <v>44</v>
      </c>
      <c r="C59" s="138"/>
      <c r="D59" s="138"/>
      <c r="E59" s="138"/>
      <c r="F59" s="193" t="s">
        <v>43</v>
      </c>
      <c r="G59" s="193"/>
      <c r="H59" s="138"/>
      <c r="I59" s="139"/>
    </row>
    <row r="62" spans="1:10" ht="18.75" x14ac:dyDescent="0.3">
      <c r="F62" s="163"/>
      <c r="G62" s="163"/>
      <c r="H62" s="163"/>
    </row>
  </sheetData>
  <protectedRanges>
    <protectedRange sqref="D20" name="Intervalo1_2"/>
    <protectedRange sqref="D23" name="Intervalo1_3"/>
  </protectedRanges>
  <mergeCells count="25">
    <mergeCell ref="F59:G59"/>
    <mergeCell ref="C28:E28"/>
    <mergeCell ref="C43:E43"/>
    <mergeCell ref="C16:E16"/>
    <mergeCell ref="C47:E47"/>
    <mergeCell ref="C51:E51"/>
    <mergeCell ref="F58:G58"/>
    <mergeCell ref="F57:I57"/>
    <mergeCell ref="C53:E53"/>
    <mergeCell ref="E5:E6"/>
    <mergeCell ref="F5:F6"/>
    <mergeCell ref="G5:I5"/>
    <mergeCell ref="B4:B6"/>
    <mergeCell ref="A1:B1"/>
    <mergeCell ref="C1:H1"/>
    <mergeCell ref="I1:I3"/>
    <mergeCell ref="A2:B2"/>
    <mergeCell ref="D2:H2"/>
    <mergeCell ref="A3:B3"/>
    <mergeCell ref="D3:H3"/>
    <mergeCell ref="A4:A6"/>
    <mergeCell ref="E4:F4"/>
    <mergeCell ref="G4:I4"/>
    <mergeCell ref="C5:C6"/>
    <mergeCell ref="D5:D6"/>
  </mergeCells>
  <pageMargins left="0.78740157480314965" right="0.19685039370078741" top="0.39370078740157483" bottom="0.39370078740157483" header="0.51181102362204722" footer="0.51181102362204722"/>
  <pageSetup paperSize="9" scale="70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434"/>
  <sheetViews>
    <sheetView view="pageBreakPreview" zoomScale="60" zoomScaleNormal="55" workbookViewId="0">
      <selection activeCell="I38" sqref="I38:J38"/>
    </sheetView>
  </sheetViews>
  <sheetFormatPr defaultRowHeight="12.75" x14ac:dyDescent="0.2"/>
  <cols>
    <col min="1" max="1" width="8.7109375" style="57" customWidth="1"/>
    <col min="2" max="2" width="80.5703125" style="20" customWidth="1"/>
    <col min="3" max="3" width="21.28515625" style="20" customWidth="1"/>
    <col min="4" max="9" width="18.7109375" style="20" customWidth="1"/>
    <col min="10" max="10" width="17.85546875" style="20" customWidth="1"/>
    <col min="11" max="11" width="18.85546875" style="20" customWidth="1"/>
    <col min="12" max="12" width="7.42578125" style="20" customWidth="1"/>
    <col min="13" max="13" width="28.5703125" style="20" customWidth="1"/>
    <col min="14" max="15" width="9.140625" style="20"/>
    <col min="16" max="16" width="12.28515625" style="20" bestFit="1" customWidth="1"/>
    <col min="17" max="250" width="9.140625" style="20"/>
    <col min="251" max="251" width="8.7109375" style="20" customWidth="1"/>
    <col min="252" max="252" width="47" style="20" customWidth="1"/>
    <col min="253" max="253" width="14.5703125" style="20" customWidth="1"/>
    <col min="254" max="255" width="13.7109375" style="20" customWidth="1"/>
    <col min="256" max="264" width="11.7109375" style="20" customWidth="1"/>
    <col min="265" max="265" width="11.28515625" style="20" customWidth="1"/>
    <col min="266" max="266" width="13.28515625" style="20" customWidth="1"/>
    <col min="267" max="267" width="18.85546875" style="20" customWidth="1"/>
    <col min="268" max="268" width="7.42578125" style="20" customWidth="1"/>
    <col min="269" max="506" width="9.140625" style="20"/>
    <col min="507" max="507" width="8.7109375" style="20" customWidth="1"/>
    <col min="508" max="508" width="47" style="20" customWidth="1"/>
    <col min="509" max="509" width="14.5703125" style="20" customWidth="1"/>
    <col min="510" max="511" width="13.7109375" style="20" customWidth="1"/>
    <col min="512" max="520" width="11.7109375" style="20" customWidth="1"/>
    <col min="521" max="521" width="11.28515625" style="20" customWidth="1"/>
    <col min="522" max="522" width="13.28515625" style="20" customWidth="1"/>
    <col min="523" max="523" width="18.85546875" style="20" customWidth="1"/>
    <col min="524" max="524" width="7.42578125" style="20" customWidth="1"/>
    <col min="525" max="762" width="9.140625" style="20"/>
    <col min="763" max="763" width="8.7109375" style="20" customWidth="1"/>
    <col min="764" max="764" width="47" style="20" customWidth="1"/>
    <col min="765" max="765" width="14.5703125" style="20" customWidth="1"/>
    <col min="766" max="767" width="13.7109375" style="20" customWidth="1"/>
    <col min="768" max="776" width="11.7109375" style="20" customWidth="1"/>
    <col min="777" max="777" width="11.28515625" style="20" customWidth="1"/>
    <col min="778" max="778" width="13.28515625" style="20" customWidth="1"/>
    <col min="779" max="779" width="18.85546875" style="20" customWidth="1"/>
    <col min="780" max="780" width="7.42578125" style="20" customWidth="1"/>
    <col min="781" max="1018" width="9.140625" style="20"/>
    <col min="1019" max="1019" width="8.7109375" style="20" customWidth="1"/>
    <col min="1020" max="1020" width="47" style="20" customWidth="1"/>
    <col min="1021" max="1021" width="14.5703125" style="20" customWidth="1"/>
    <col min="1022" max="1023" width="13.7109375" style="20" customWidth="1"/>
    <col min="1024" max="1032" width="11.7109375" style="20" customWidth="1"/>
    <col min="1033" max="1033" width="11.28515625" style="20" customWidth="1"/>
    <col min="1034" max="1034" width="13.28515625" style="20" customWidth="1"/>
    <col min="1035" max="1035" width="18.85546875" style="20" customWidth="1"/>
    <col min="1036" max="1036" width="7.42578125" style="20" customWidth="1"/>
    <col min="1037" max="1274" width="9.140625" style="20"/>
    <col min="1275" max="1275" width="8.7109375" style="20" customWidth="1"/>
    <col min="1276" max="1276" width="47" style="20" customWidth="1"/>
    <col min="1277" max="1277" width="14.5703125" style="20" customWidth="1"/>
    <col min="1278" max="1279" width="13.7109375" style="20" customWidth="1"/>
    <col min="1280" max="1288" width="11.7109375" style="20" customWidth="1"/>
    <col min="1289" max="1289" width="11.28515625" style="20" customWidth="1"/>
    <col min="1290" max="1290" width="13.28515625" style="20" customWidth="1"/>
    <col min="1291" max="1291" width="18.85546875" style="20" customWidth="1"/>
    <col min="1292" max="1292" width="7.42578125" style="20" customWidth="1"/>
    <col min="1293" max="1530" width="9.140625" style="20"/>
    <col min="1531" max="1531" width="8.7109375" style="20" customWidth="1"/>
    <col min="1532" max="1532" width="47" style="20" customWidth="1"/>
    <col min="1533" max="1533" width="14.5703125" style="20" customWidth="1"/>
    <col min="1534" max="1535" width="13.7109375" style="20" customWidth="1"/>
    <col min="1536" max="1544" width="11.7109375" style="20" customWidth="1"/>
    <col min="1545" max="1545" width="11.28515625" style="20" customWidth="1"/>
    <col min="1546" max="1546" width="13.28515625" style="20" customWidth="1"/>
    <col min="1547" max="1547" width="18.85546875" style="20" customWidth="1"/>
    <col min="1548" max="1548" width="7.42578125" style="20" customWidth="1"/>
    <col min="1549" max="1786" width="9.140625" style="20"/>
    <col min="1787" max="1787" width="8.7109375" style="20" customWidth="1"/>
    <col min="1788" max="1788" width="47" style="20" customWidth="1"/>
    <col min="1789" max="1789" width="14.5703125" style="20" customWidth="1"/>
    <col min="1790" max="1791" width="13.7109375" style="20" customWidth="1"/>
    <col min="1792" max="1800" width="11.7109375" style="20" customWidth="1"/>
    <col min="1801" max="1801" width="11.28515625" style="20" customWidth="1"/>
    <col min="1802" max="1802" width="13.28515625" style="20" customWidth="1"/>
    <col min="1803" max="1803" width="18.85546875" style="20" customWidth="1"/>
    <col min="1804" max="1804" width="7.42578125" style="20" customWidth="1"/>
    <col min="1805" max="2042" width="9.140625" style="20"/>
    <col min="2043" max="2043" width="8.7109375" style="20" customWidth="1"/>
    <col min="2044" max="2044" width="47" style="20" customWidth="1"/>
    <col min="2045" max="2045" width="14.5703125" style="20" customWidth="1"/>
    <col min="2046" max="2047" width="13.7109375" style="20" customWidth="1"/>
    <col min="2048" max="2056" width="11.7109375" style="20" customWidth="1"/>
    <col min="2057" max="2057" width="11.28515625" style="20" customWidth="1"/>
    <col min="2058" max="2058" width="13.28515625" style="20" customWidth="1"/>
    <col min="2059" max="2059" width="18.85546875" style="20" customWidth="1"/>
    <col min="2060" max="2060" width="7.42578125" style="20" customWidth="1"/>
    <col min="2061" max="2298" width="9.140625" style="20"/>
    <col min="2299" max="2299" width="8.7109375" style="20" customWidth="1"/>
    <col min="2300" max="2300" width="47" style="20" customWidth="1"/>
    <col min="2301" max="2301" width="14.5703125" style="20" customWidth="1"/>
    <col min="2302" max="2303" width="13.7109375" style="20" customWidth="1"/>
    <col min="2304" max="2312" width="11.7109375" style="20" customWidth="1"/>
    <col min="2313" max="2313" width="11.28515625" style="20" customWidth="1"/>
    <col min="2314" max="2314" width="13.28515625" style="20" customWidth="1"/>
    <col min="2315" max="2315" width="18.85546875" style="20" customWidth="1"/>
    <col min="2316" max="2316" width="7.42578125" style="20" customWidth="1"/>
    <col min="2317" max="2554" width="9.140625" style="20"/>
    <col min="2555" max="2555" width="8.7109375" style="20" customWidth="1"/>
    <col min="2556" max="2556" width="47" style="20" customWidth="1"/>
    <col min="2557" max="2557" width="14.5703125" style="20" customWidth="1"/>
    <col min="2558" max="2559" width="13.7109375" style="20" customWidth="1"/>
    <col min="2560" max="2568" width="11.7109375" style="20" customWidth="1"/>
    <col min="2569" max="2569" width="11.28515625" style="20" customWidth="1"/>
    <col min="2570" max="2570" width="13.28515625" style="20" customWidth="1"/>
    <col min="2571" max="2571" width="18.85546875" style="20" customWidth="1"/>
    <col min="2572" max="2572" width="7.42578125" style="20" customWidth="1"/>
    <col min="2573" max="2810" width="9.140625" style="20"/>
    <col min="2811" max="2811" width="8.7109375" style="20" customWidth="1"/>
    <col min="2812" max="2812" width="47" style="20" customWidth="1"/>
    <col min="2813" max="2813" width="14.5703125" style="20" customWidth="1"/>
    <col min="2814" max="2815" width="13.7109375" style="20" customWidth="1"/>
    <col min="2816" max="2824" width="11.7109375" style="20" customWidth="1"/>
    <col min="2825" max="2825" width="11.28515625" style="20" customWidth="1"/>
    <col min="2826" max="2826" width="13.28515625" style="20" customWidth="1"/>
    <col min="2827" max="2827" width="18.85546875" style="20" customWidth="1"/>
    <col min="2828" max="2828" width="7.42578125" style="20" customWidth="1"/>
    <col min="2829" max="3066" width="9.140625" style="20"/>
    <col min="3067" max="3067" width="8.7109375" style="20" customWidth="1"/>
    <col min="3068" max="3068" width="47" style="20" customWidth="1"/>
    <col min="3069" max="3069" width="14.5703125" style="20" customWidth="1"/>
    <col min="3070" max="3071" width="13.7109375" style="20" customWidth="1"/>
    <col min="3072" max="3080" width="11.7109375" style="20" customWidth="1"/>
    <col min="3081" max="3081" width="11.28515625" style="20" customWidth="1"/>
    <col min="3082" max="3082" width="13.28515625" style="20" customWidth="1"/>
    <col min="3083" max="3083" width="18.85546875" style="20" customWidth="1"/>
    <col min="3084" max="3084" width="7.42578125" style="20" customWidth="1"/>
    <col min="3085" max="3322" width="9.140625" style="20"/>
    <col min="3323" max="3323" width="8.7109375" style="20" customWidth="1"/>
    <col min="3324" max="3324" width="47" style="20" customWidth="1"/>
    <col min="3325" max="3325" width="14.5703125" style="20" customWidth="1"/>
    <col min="3326" max="3327" width="13.7109375" style="20" customWidth="1"/>
    <col min="3328" max="3336" width="11.7109375" style="20" customWidth="1"/>
    <col min="3337" max="3337" width="11.28515625" style="20" customWidth="1"/>
    <col min="3338" max="3338" width="13.28515625" style="20" customWidth="1"/>
    <col min="3339" max="3339" width="18.85546875" style="20" customWidth="1"/>
    <col min="3340" max="3340" width="7.42578125" style="20" customWidth="1"/>
    <col min="3341" max="3578" width="9.140625" style="20"/>
    <col min="3579" max="3579" width="8.7109375" style="20" customWidth="1"/>
    <col min="3580" max="3580" width="47" style="20" customWidth="1"/>
    <col min="3581" max="3581" width="14.5703125" style="20" customWidth="1"/>
    <col min="3582" max="3583" width="13.7109375" style="20" customWidth="1"/>
    <col min="3584" max="3592" width="11.7109375" style="20" customWidth="1"/>
    <col min="3593" max="3593" width="11.28515625" style="20" customWidth="1"/>
    <col min="3594" max="3594" width="13.28515625" style="20" customWidth="1"/>
    <col min="3595" max="3595" width="18.85546875" style="20" customWidth="1"/>
    <col min="3596" max="3596" width="7.42578125" style="20" customWidth="1"/>
    <col min="3597" max="3834" width="9.140625" style="20"/>
    <col min="3835" max="3835" width="8.7109375" style="20" customWidth="1"/>
    <col min="3836" max="3836" width="47" style="20" customWidth="1"/>
    <col min="3837" max="3837" width="14.5703125" style="20" customWidth="1"/>
    <col min="3838" max="3839" width="13.7109375" style="20" customWidth="1"/>
    <col min="3840" max="3848" width="11.7109375" style="20" customWidth="1"/>
    <col min="3849" max="3849" width="11.28515625" style="20" customWidth="1"/>
    <col min="3850" max="3850" width="13.28515625" style="20" customWidth="1"/>
    <col min="3851" max="3851" width="18.85546875" style="20" customWidth="1"/>
    <col min="3852" max="3852" width="7.42578125" style="20" customWidth="1"/>
    <col min="3853" max="4090" width="9.140625" style="20"/>
    <col min="4091" max="4091" width="8.7109375" style="20" customWidth="1"/>
    <col min="4092" max="4092" width="47" style="20" customWidth="1"/>
    <col min="4093" max="4093" width="14.5703125" style="20" customWidth="1"/>
    <col min="4094" max="4095" width="13.7109375" style="20" customWidth="1"/>
    <col min="4096" max="4104" width="11.7109375" style="20" customWidth="1"/>
    <col min="4105" max="4105" width="11.28515625" style="20" customWidth="1"/>
    <col min="4106" max="4106" width="13.28515625" style="20" customWidth="1"/>
    <col min="4107" max="4107" width="18.85546875" style="20" customWidth="1"/>
    <col min="4108" max="4108" width="7.42578125" style="20" customWidth="1"/>
    <col min="4109" max="4346" width="9.140625" style="20"/>
    <col min="4347" max="4347" width="8.7109375" style="20" customWidth="1"/>
    <col min="4348" max="4348" width="47" style="20" customWidth="1"/>
    <col min="4349" max="4349" width="14.5703125" style="20" customWidth="1"/>
    <col min="4350" max="4351" width="13.7109375" style="20" customWidth="1"/>
    <col min="4352" max="4360" width="11.7109375" style="20" customWidth="1"/>
    <col min="4361" max="4361" width="11.28515625" style="20" customWidth="1"/>
    <col min="4362" max="4362" width="13.28515625" style="20" customWidth="1"/>
    <col min="4363" max="4363" width="18.85546875" style="20" customWidth="1"/>
    <col min="4364" max="4364" width="7.42578125" style="20" customWidth="1"/>
    <col min="4365" max="4602" width="9.140625" style="20"/>
    <col min="4603" max="4603" width="8.7109375" style="20" customWidth="1"/>
    <col min="4604" max="4604" width="47" style="20" customWidth="1"/>
    <col min="4605" max="4605" width="14.5703125" style="20" customWidth="1"/>
    <col min="4606" max="4607" width="13.7109375" style="20" customWidth="1"/>
    <col min="4608" max="4616" width="11.7109375" style="20" customWidth="1"/>
    <col min="4617" max="4617" width="11.28515625" style="20" customWidth="1"/>
    <col min="4618" max="4618" width="13.28515625" style="20" customWidth="1"/>
    <col min="4619" max="4619" width="18.85546875" style="20" customWidth="1"/>
    <col min="4620" max="4620" width="7.42578125" style="20" customWidth="1"/>
    <col min="4621" max="4858" width="9.140625" style="20"/>
    <col min="4859" max="4859" width="8.7109375" style="20" customWidth="1"/>
    <col min="4860" max="4860" width="47" style="20" customWidth="1"/>
    <col min="4861" max="4861" width="14.5703125" style="20" customWidth="1"/>
    <col min="4862" max="4863" width="13.7109375" style="20" customWidth="1"/>
    <col min="4864" max="4872" width="11.7109375" style="20" customWidth="1"/>
    <col min="4873" max="4873" width="11.28515625" style="20" customWidth="1"/>
    <col min="4874" max="4874" width="13.28515625" style="20" customWidth="1"/>
    <col min="4875" max="4875" width="18.85546875" style="20" customWidth="1"/>
    <col min="4876" max="4876" width="7.42578125" style="20" customWidth="1"/>
    <col min="4877" max="5114" width="9.140625" style="20"/>
    <col min="5115" max="5115" width="8.7109375" style="20" customWidth="1"/>
    <col min="5116" max="5116" width="47" style="20" customWidth="1"/>
    <col min="5117" max="5117" width="14.5703125" style="20" customWidth="1"/>
    <col min="5118" max="5119" width="13.7109375" style="20" customWidth="1"/>
    <col min="5120" max="5128" width="11.7109375" style="20" customWidth="1"/>
    <col min="5129" max="5129" width="11.28515625" style="20" customWidth="1"/>
    <col min="5130" max="5130" width="13.28515625" style="20" customWidth="1"/>
    <col min="5131" max="5131" width="18.85546875" style="20" customWidth="1"/>
    <col min="5132" max="5132" width="7.42578125" style="20" customWidth="1"/>
    <col min="5133" max="5370" width="9.140625" style="20"/>
    <col min="5371" max="5371" width="8.7109375" style="20" customWidth="1"/>
    <col min="5372" max="5372" width="47" style="20" customWidth="1"/>
    <col min="5373" max="5373" width="14.5703125" style="20" customWidth="1"/>
    <col min="5374" max="5375" width="13.7109375" style="20" customWidth="1"/>
    <col min="5376" max="5384" width="11.7109375" style="20" customWidth="1"/>
    <col min="5385" max="5385" width="11.28515625" style="20" customWidth="1"/>
    <col min="5386" max="5386" width="13.28515625" style="20" customWidth="1"/>
    <col min="5387" max="5387" width="18.85546875" style="20" customWidth="1"/>
    <col min="5388" max="5388" width="7.42578125" style="20" customWidth="1"/>
    <col min="5389" max="5626" width="9.140625" style="20"/>
    <col min="5627" max="5627" width="8.7109375" style="20" customWidth="1"/>
    <col min="5628" max="5628" width="47" style="20" customWidth="1"/>
    <col min="5629" max="5629" width="14.5703125" style="20" customWidth="1"/>
    <col min="5630" max="5631" width="13.7109375" style="20" customWidth="1"/>
    <col min="5632" max="5640" width="11.7109375" style="20" customWidth="1"/>
    <col min="5641" max="5641" width="11.28515625" style="20" customWidth="1"/>
    <col min="5642" max="5642" width="13.28515625" style="20" customWidth="1"/>
    <col min="5643" max="5643" width="18.85546875" style="20" customWidth="1"/>
    <col min="5644" max="5644" width="7.42578125" style="20" customWidth="1"/>
    <col min="5645" max="5882" width="9.140625" style="20"/>
    <col min="5883" max="5883" width="8.7109375" style="20" customWidth="1"/>
    <col min="5884" max="5884" width="47" style="20" customWidth="1"/>
    <col min="5885" max="5885" width="14.5703125" style="20" customWidth="1"/>
    <col min="5886" max="5887" width="13.7109375" style="20" customWidth="1"/>
    <col min="5888" max="5896" width="11.7109375" style="20" customWidth="1"/>
    <col min="5897" max="5897" width="11.28515625" style="20" customWidth="1"/>
    <col min="5898" max="5898" width="13.28515625" style="20" customWidth="1"/>
    <col min="5899" max="5899" width="18.85546875" style="20" customWidth="1"/>
    <col min="5900" max="5900" width="7.42578125" style="20" customWidth="1"/>
    <col min="5901" max="6138" width="9.140625" style="20"/>
    <col min="6139" max="6139" width="8.7109375" style="20" customWidth="1"/>
    <col min="6140" max="6140" width="47" style="20" customWidth="1"/>
    <col min="6141" max="6141" width="14.5703125" style="20" customWidth="1"/>
    <col min="6142" max="6143" width="13.7109375" style="20" customWidth="1"/>
    <col min="6144" max="6152" width="11.7109375" style="20" customWidth="1"/>
    <col min="6153" max="6153" width="11.28515625" style="20" customWidth="1"/>
    <col min="6154" max="6154" width="13.28515625" style="20" customWidth="1"/>
    <col min="6155" max="6155" width="18.85546875" style="20" customWidth="1"/>
    <col min="6156" max="6156" width="7.42578125" style="20" customWidth="1"/>
    <col min="6157" max="6394" width="9.140625" style="20"/>
    <col min="6395" max="6395" width="8.7109375" style="20" customWidth="1"/>
    <col min="6396" max="6396" width="47" style="20" customWidth="1"/>
    <col min="6397" max="6397" width="14.5703125" style="20" customWidth="1"/>
    <col min="6398" max="6399" width="13.7109375" style="20" customWidth="1"/>
    <col min="6400" max="6408" width="11.7109375" style="20" customWidth="1"/>
    <col min="6409" max="6409" width="11.28515625" style="20" customWidth="1"/>
    <col min="6410" max="6410" width="13.28515625" style="20" customWidth="1"/>
    <col min="6411" max="6411" width="18.85546875" style="20" customWidth="1"/>
    <col min="6412" max="6412" width="7.42578125" style="20" customWidth="1"/>
    <col min="6413" max="6650" width="9.140625" style="20"/>
    <col min="6651" max="6651" width="8.7109375" style="20" customWidth="1"/>
    <col min="6652" max="6652" width="47" style="20" customWidth="1"/>
    <col min="6653" max="6653" width="14.5703125" style="20" customWidth="1"/>
    <col min="6654" max="6655" width="13.7109375" style="20" customWidth="1"/>
    <col min="6656" max="6664" width="11.7109375" style="20" customWidth="1"/>
    <col min="6665" max="6665" width="11.28515625" style="20" customWidth="1"/>
    <col min="6666" max="6666" width="13.28515625" style="20" customWidth="1"/>
    <col min="6667" max="6667" width="18.85546875" style="20" customWidth="1"/>
    <col min="6668" max="6668" width="7.42578125" style="20" customWidth="1"/>
    <col min="6669" max="6906" width="9.140625" style="20"/>
    <col min="6907" max="6907" width="8.7109375" style="20" customWidth="1"/>
    <col min="6908" max="6908" width="47" style="20" customWidth="1"/>
    <col min="6909" max="6909" width="14.5703125" style="20" customWidth="1"/>
    <col min="6910" max="6911" width="13.7109375" style="20" customWidth="1"/>
    <col min="6912" max="6920" width="11.7109375" style="20" customWidth="1"/>
    <col min="6921" max="6921" width="11.28515625" style="20" customWidth="1"/>
    <col min="6922" max="6922" width="13.28515625" style="20" customWidth="1"/>
    <col min="6923" max="6923" width="18.85546875" style="20" customWidth="1"/>
    <col min="6924" max="6924" width="7.42578125" style="20" customWidth="1"/>
    <col min="6925" max="7162" width="9.140625" style="20"/>
    <col min="7163" max="7163" width="8.7109375" style="20" customWidth="1"/>
    <col min="7164" max="7164" width="47" style="20" customWidth="1"/>
    <col min="7165" max="7165" width="14.5703125" style="20" customWidth="1"/>
    <col min="7166" max="7167" width="13.7109375" style="20" customWidth="1"/>
    <col min="7168" max="7176" width="11.7109375" style="20" customWidth="1"/>
    <col min="7177" max="7177" width="11.28515625" style="20" customWidth="1"/>
    <col min="7178" max="7178" width="13.28515625" style="20" customWidth="1"/>
    <col min="7179" max="7179" width="18.85546875" style="20" customWidth="1"/>
    <col min="7180" max="7180" width="7.42578125" style="20" customWidth="1"/>
    <col min="7181" max="7418" width="9.140625" style="20"/>
    <col min="7419" max="7419" width="8.7109375" style="20" customWidth="1"/>
    <col min="7420" max="7420" width="47" style="20" customWidth="1"/>
    <col min="7421" max="7421" width="14.5703125" style="20" customWidth="1"/>
    <col min="7422" max="7423" width="13.7109375" style="20" customWidth="1"/>
    <col min="7424" max="7432" width="11.7109375" style="20" customWidth="1"/>
    <col min="7433" max="7433" width="11.28515625" style="20" customWidth="1"/>
    <col min="7434" max="7434" width="13.28515625" style="20" customWidth="1"/>
    <col min="7435" max="7435" width="18.85546875" style="20" customWidth="1"/>
    <col min="7436" max="7436" width="7.42578125" style="20" customWidth="1"/>
    <col min="7437" max="7674" width="9.140625" style="20"/>
    <col min="7675" max="7675" width="8.7109375" style="20" customWidth="1"/>
    <col min="7676" max="7676" width="47" style="20" customWidth="1"/>
    <col min="7677" max="7677" width="14.5703125" style="20" customWidth="1"/>
    <col min="7678" max="7679" width="13.7109375" style="20" customWidth="1"/>
    <col min="7680" max="7688" width="11.7109375" style="20" customWidth="1"/>
    <col min="7689" max="7689" width="11.28515625" style="20" customWidth="1"/>
    <col min="7690" max="7690" width="13.28515625" style="20" customWidth="1"/>
    <col min="7691" max="7691" width="18.85546875" style="20" customWidth="1"/>
    <col min="7692" max="7692" width="7.42578125" style="20" customWidth="1"/>
    <col min="7693" max="7930" width="9.140625" style="20"/>
    <col min="7931" max="7931" width="8.7109375" style="20" customWidth="1"/>
    <col min="7932" max="7932" width="47" style="20" customWidth="1"/>
    <col min="7933" max="7933" width="14.5703125" style="20" customWidth="1"/>
    <col min="7934" max="7935" width="13.7109375" style="20" customWidth="1"/>
    <col min="7936" max="7944" width="11.7109375" style="20" customWidth="1"/>
    <col min="7945" max="7945" width="11.28515625" style="20" customWidth="1"/>
    <col min="7946" max="7946" width="13.28515625" style="20" customWidth="1"/>
    <col min="7947" max="7947" width="18.85546875" style="20" customWidth="1"/>
    <col min="7948" max="7948" width="7.42578125" style="20" customWidth="1"/>
    <col min="7949" max="8186" width="9.140625" style="20"/>
    <col min="8187" max="8187" width="8.7109375" style="20" customWidth="1"/>
    <col min="8188" max="8188" width="47" style="20" customWidth="1"/>
    <col min="8189" max="8189" width="14.5703125" style="20" customWidth="1"/>
    <col min="8190" max="8191" width="13.7109375" style="20" customWidth="1"/>
    <col min="8192" max="8200" width="11.7109375" style="20" customWidth="1"/>
    <col min="8201" max="8201" width="11.28515625" style="20" customWidth="1"/>
    <col min="8202" max="8202" width="13.28515625" style="20" customWidth="1"/>
    <col min="8203" max="8203" width="18.85546875" style="20" customWidth="1"/>
    <col min="8204" max="8204" width="7.42578125" style="20" customWidth="1"/>
    <col min="8205" max="8442" width="9.140625" style="20"/>
    <col min="8443" max="8443" width="8.7109375" style="20" customWidth="1"/>
    <col min="8444" max="8444" width="47" style="20" customWidth="1"/>
    <col min="8445" max="8445" width="14.5703125" style="20" customWidth="1"/>
    <col min="8446" max="8447" width="13.7109375" style="20" customWidth="1"/>
    <col min="8448" max="8456" width="11.7109375" style="20" customWidth="1"/>
    <col min="8457" max="8457" width="11.28515625" style="20" customWidth="1"/>
    <col min="8458" max="8458" width="13.28515625" style="20" customWidth="1"/>
    <col min="8459" max="8459" width="18.85546875" style="20" customWidth="1"/>
    <col min="8460" max="8460" width="7.42578125" style="20" customWidth="1"/>
    <col min="8461" max="8698" width="9.140625" style="20"/>
    <col min="8699" max="8699" width="8.7109375" style="20" customWidth="1"/>
    <col min="8700" max="8700" width="47" style="20" customWidth="1"/>
    <col min="8701" max="8701" width="14.5703125" style="20" customWidth="1"/>
    <col min="8702" max="8703" width="13.7109375" style="20" customWidth="1"/>
    <col min="8704" max="8712" width="11.7109375" style="20" customWidth="1"/>
    <col min="8713" max="8713" width="11.28515625" style="20" customWidth="1"/>
    <col min="8714" max="8714" width="13.28515625" style="20" customWidth="1"/>
    <col min="8715" max="8715" width="18.85546875" style="20" customWidth="1"/>
    <col min="8716" max="8716" width="7.42578125" style="20" customWidth="1"/>
    <col min="8717" max="8954" width="9.140625" style="20"/>
    <col min="8955" max="8955" width="8.7109375" style="20" customWidth="1"/>
    <col min="8956" max="8956" width="47" style="20" customWidth="1"/>
    <col min="8957" max="8957" width="14.5703125" style="20" customWidth="1"/>
    <col min="8958" max="8959" width="13.7109375" style="20" customWidth="1"/>
    <col min="8960" max="8968" width="11.7109375" style="20" customWidth="1"/>
    <col min="8969" max="8969" width="11.28515625" style="20" customWidth="1"/>
    <col min="8970" max="8970" width="13.28515625" style="20" customWidth="1"/>
    <col min="8971" max="8971" width="18.85546875" style="20" customWidth="1"/>
    <col min="8972" max="8972" width="7.42578125" style="20" customWidth="1"/>
    <col min="8973" max="9210" width="9.140625" style="20"/>
    <col min="9211" max="9211" width="8.7109375" style="20" customWidth="1"/>
    <col min="9212" max="9212" width="47" style="20" customWidth="1"/>
    <col min="9213" max="9213" width="14.5703125" style="20" customWidth="1"/>
    <col min="9214" max="9215" width="13.7109375" style="20" customWidth="1"/>
    <col min="9216" max="9224" width="11.7109375" style="20" customWidth="1"/>
    <col min="9225" max="9225" width="11.28515625" style="20" customWidth="1"/>
    <col min="9226" max="9226" width="13.28515625" style="20" customWidth="1"/>
    <col min="9227" max="9227" width="18.85546875" style="20" customWidth="1"/>
    <col min="9228" max="9228" width="7.42578125" style="20" customWidth="1"/>
    <col min="9229" max="9466" width="9.140625" style="20"/>
    <col min="9467" max="9467" width="8.7109375" style="20" customWidth="1"/>
    <col min="9468" max="9468" width="47" style="20" customWidth="1"/>
    <col min="9469" max="9469" width="14.5703125" style="20" customWidth="1"/>
    <col min="9470" max="9471" width="13.7109375" style="20" customWidth="1"/>
    <col min="9472" max="9480" width="11.7109375" style="20" customWidth="1"/>
    <col min="9481" max="9481" width="11.28515625" style="20" customWidth="1"/>
    <col min="9482" max="9482" width="13.28515625" style="20" customWidth="1"/>
    <col min="9483" max="9483" width="18.85546875" style="20" customWidth="1"/>
    <col min="9484" max="9484" width="7.42578125" style="20" customWidth="1"/>
    <col min="9485" max="9722" width="9.140625" style="20"/>
    <col min="9723" max="9723" width="8.7109375" style="20" customWidth="1"/>
    <col min="9724" max="9724" width="47" style="20" customWidth="1"/>
    <col min="9725" max="9725" width="14.5703125" style="20" customWidth="1"/>
    <col min="9726" max="9727" width="13.7109375" style="20" customWidth="1"/>
    <col min="9728" max="9736" width="11.7109375" style="20" customWidth="1"/>
    <col min="9737" max="9737" width="11.28515625" style="20" customWidth="1"/>
    <col min="9738" max="9738" width="13.28515625" style="20" customWidth="1"/>
    <col min="9739" max="9739" width="18.85546875" style="20" customWidth="1"/>
    <col min="9740" max="9740" width="7.42578125" style="20" customWidth="1"/>
    <col min="9741" max="9978" width="9.140625" style="20"/>
    <col min="9979" max="9979" width="8.7109375" style="20" customWidth="1"/>
    <col min="9980" max="9980" width="47" style="20" customWidth="1"/>
    <col min="9981" max="9981" width="14.5703125" style="20" customWidth="1"/>
    <col min="9982" max="9983" width="13.7109375" style="20" customWidth="1"/>
    <col min="9984" max="9992" width="11.7109375" style="20" customWidth="1"/>
    <col min="9993" max="9993" width="11.28515625" style="20" customWidth="1"/>
    <col min="9994" max="9994" width="13.28515625" style="20" customWidth="1"/>
    <col min="9995" max="9995" width="18.85546875" style="20" customWidth="1"/>
    <col min="9996" max="9996" width="7.42578125" style="20" customWidth="1"/>
    <col min="9997" max="10234" width="9.140625" style="20"/>
    <col min="10235" max="10235" width="8.7109375" style="20" customWidth="1"/>
    <col min="10236" max="10236" width="47" style="20" customWidth="1"/>
    <col min="10237" max="10237" width="14.5703125" style="20" customWidth="1"/>
    <col min="10238" max="10239" width="13.7109375" style="20" customWidth="1"/>
    <col min="10240" max="10248" width="11.7109375" style="20" customWidth="1"/>
    <col min="10249" max="10249" width="11.28515625" style="20" customWidth="1"/>
    <col min="10250" max="10250" width="13.28515625" style="20" customWidth="1"/>
    <col min="10251" max="10251" width="18.85546875" style="20" customWidth="1"/>
    <col min="10252" max="10252" width="7.42578125" style="20" customWidth="1"/>
    <col min="10253" max="10490" width="9.140625" style="20"/>
    <col min="10491" max="10491" width="8.7109375" style="20" customWidth="1"/>
    <col min="10492" max="10492" width="47" style="20" customWidth="1"/>
    <col min="10493" max="10493" width="14.5703125" style="20" customWidth="1"/>
    <col min="10494" max="10495" width="13.7109375" style="20" customWidth="1"/>
    <col min="10496" max="10504" width="11.7109375" style="20" customWidth="1"/>
    <col min="10505" max="10505" width="11.28515625" style="20" customWidth="1"/>
    <col min="10506" max="10506" width="13.28515625" style="20" customWidth="1"/>
    <col min="10507" max="10507" width="18.85546875" style="20" customWidth="1"/>
    <col min="10508" max="10508" width="7.42578125" style="20" customWidth="1"/>
    <col min="10509" max="10746" width="9.140625" style="20"/>
    <col min="10747" max="10747" width="8.7109375" style="20" customWidth="1"/>
    <col min="10748" max="10748" width="47" style="20" customWidth="1"/>
    <col min="10749" max="10749" width="14.5703125" style="20" customWidth="1"/>
    <col min="10750" max="10751" width="13.7109375" style="20" customWidth="1"/>
    <col min="10752" max="10760" width="11.7109375" style="20" customWidth="1"/>
    <col min="10761" max="10761" width="11.28515625" style="20" customWidth="1"/>
    <col min="10762" max="10762" width="13.28515625" style="20" customWidth="1"/>
    <col min="10763" max="10763" width="18.85546875" style="20" customWidth="1"/>
    <col min="10764" max="10764" width="7.42578125" style="20" customWidth="1"/>
    <col min="10765" max="11002" width="9.140625" style="20"/>
    <col min="11003" max="11003" width="8.7109375" style="20" customWidth="1"/>
    <col min="11004" max="11004" width="47" style="20" customWidth="1"/>
    <col min="11005" max="11005" width="14.5703125" style="20" customWidth="1"/>
    <col min="11006" max="11007" width="13.7109375" style="20" customWidth="1"/>
    <col min="11008" max="11016" width="11.7109375" style="20" customWidth="1"/>
    <col min="11017" max="11017" width="11.28515625" style="20" customWidth="1"/>
    <col min="11018" max="11018" width="13.28515625" style="20" customWidth="1"/>
    <col min="11019" max="11019" width="18.85546875" style="20" customWidth="1"/>
    <col min="11020" max="11020" width="7.42578125" style="20" customWidth="1"/>
    <col min="11021" max="11258" width="9.140625" style="20"/>
    <col min="11259" max="11259" width="8.7109375" style="20" customWidth="1"/>
    <col min="11260" max="11260" width="47" style="20" customWidth="1"/>
    <col min="11261" max="11261" width="14.5703125" style="20" customWidth="1"/>
    <col min="11262" max="11263" width="13.7109375" style="20" customWidth="1"/>
    <col min="11264" max="11272" width="11.7109375" style="20" customWidth="1"/>
    <col min="11273" max="11273" width="11.28515625" style="20" customWidth="1"/>
    <col min="11274" max="11274" width="13.28515625" style="20" customWidth="1"/>
    <col min="11275" max="11275" width="18.85546875" style="20" customWidth="1"/>
    <col min="11276" max="11276" width="7.42578125" style="20" customWidth="1"/>
    <col min="11277" max="11514" width="9.140625" style="20"/>
    <col min="11515" max="11515" width="8.7109375" style="20" customWidth="1"/>
    <col min="11516" max="11516" width="47" style="20" customWidth="1"/>
    <col min="11517" max="11517" width="14.5703125" style="20" customWidth="1"/>
    <col min="11518" max="11519" width="13.7109375" style="20" customWidth="1"/>
    <col min="11520" max="11528" width="11.7109375" style="20" customWidth="1"/>
    <col min="11529" max="11529" width="11.28515625" style="20" customWidth="1"/>
    <col min="11530" max="11530" width="13.28515625" style="20" customWidth="1"/>
    <col min="11531" max="11531" width="18.85546875" style="20" customWidth="1"/>
    <col min="11532" max="11532" width="7.42578125" style="20" customWidth="1"/>
    <col min="11533" max="11770" width="9.140625" style="20"/>
    <col min="11771" max="11771" width="8.7109375" style="20" customWidth="1"/>
    <col min="11772" max="11772" width="47" style="20" customWidth="1"/>
    <col min="11773" max="11773" width="14.5703125" style="20" customWidth="1"/>
    <col min="11774" max="11775" width="13.7109375" style="20" customWidth="1"/>
    <col min="11776" max="11784" width="11.7109375" style="20" customWidth="1"/>
    <col min="11785" max="11785" width="11.28515625" style="20" customWidth="1"/>
    <col min="11786" max="11786" width="13.28515625" style="20" customWidth="1"/>
    <col min="11787" max="11787" width="18.85546875" style="20" customWidth="1"/>
    <col min="11788" max="11788" width="7.42578125" style="20" customWidth="1"/>
    <col min="11789" max="12026" width="9.140625" style="20"/>
    <col min="12027" max="12027" width="8.7109375" style="20" customWidth="1"/>
    <col min="12028" max="12028" width="47" style="20" customWidth="1"/>
    <col min="12029" max="12029" width="14.5703125" style="20" customWidth="1"/>
    <col min="12030" max="12031" width="13.7109375" style="20" customWidth="1"/>
    <col min="12032" max="12040" width="11.7109375" style="20" customWidth="1"/>
    <col min="12041" max="12041" width="11.28515625" style="20" customWidth="1"/>
    <col min="12042" max="12042" width="13.28515625" style="20" customWidth="1"/>
    <col min="12043" max="12043" width="18.85546875" style="20" customWidth="1"/>
    <col min="12044" max="12044" width="7.42578125" style="20" customWidth="1"/>
    <col min="12045" max="12282" width="9.140625" style="20"/>
    <col min="12283" max="12283" width="8.7109375" style="20" customWidth="1"/>
    <col min="12284" max="12284" width="47" style="20" customWidth="1"/>
    <col min="12285" max="12285" width="14.5703125" style="20" customWidth="1"/>
    <col min="12286" max="12287" width="13.7109375" style="20" customWidth="1"/>
    <col min="12288" max="12296" width="11.7109375" style="20" customWidth="1"/>
    <col min="12297" max="12297" width="11.28515625" style="20" customWidth="1"/>
    <col min="12298" max="12298" width="13.28515625" style="20" customWidth="1"/>
    <col min="12299" max="12299" width="18.85546875" style="20" customWidth="1"/>
    <col min="12300" max="12300" width="7.42578125" style="20" customWidth="1"/>
    <col min="12301" max="12538" width="9.140625" style="20"/>
    <col min="12539" max="12539" width="8.7109375" style="20" customWidth="1"/>
    <col min="12540" max="12540" width="47" style="20" customWidth="1"/>
    <col min="12541" max="12541" width="14.5703125" style="20" customWidth="1"/>
    <col min="12542" max="12543" width="13.7109375" style="20" customWidth="1"/>
    <col min="12544" max="12552" width="11.7109375" style="20" customWidth="1"/>
    <col min="12553" max="12553" width="11.28515625" style="20" customWidth="1"/>
    <col min="12554" max="12554" width="13.28515625" style="20" customWidth="1"/>
    <col min="12555" max="12555" width="18.85546875" style="20" customWidth="1"/>
    <col min="12556" max="12556" width="7.42578125" style="20" customWidth="1"/>
    <col min="12557" max="12794" width="9.140625" style="20"/>
    <col min="12795" max="12795" width="8.7109375" style="20" customWidth="1"/>
    <col min="12796" max="12796" width="47" style="20" customWidth="1"/>
    <col min="12797" max="12797" width="14.5703125" style="20" customWidth="1"/>
    <col min="12798" max="12799" width="13.7109375" style="20" customWidth="1"/>
    <col min="12800" max="12808" width="11.7109375" style="20" customWidth="1"/>
    <col min="12809" max="12809" width="11.28515625" style="20" customWidth="1"/>
    <col min="12810" max="12810" width="13.28515625" style="20" customWidth="1"/>
    <col min="12811" max="12811" width="18.85546875" style="20" customWidth="1"/>
    <col min="12812" max="12812" width="7.42578125" style="20" customWidth="1"/>
    <col min="12813" max="13050" width="9.140625" style="20"/>
    <col min="13051" max="13051" width="8.7109375" style="20" customWidth="1"/>
    <col min="13052" max="13052" width="47" style="20" customWidth="1"/>
    <col min="13053" max="13053" width="14.5703125" style="20" customWidth="1"/>
    <col min="13054" max="13055" width="13.7109375" style="20" customWidth="1"/>
    <col min="13056" max="13064" width="11.7109375" style="20" customWidth="1"/>
    <col min="13065" max="13065" width="11.28515625" style="20" customWidth="1"/>
    <col min="13066" max="13066" width="13.28515625" style="20" customWidth="1"/>
    <col min="13067" max="13067" width="18.85546875" style="20" customWidth="1"/>
    <col min="13068" max="13068" width="7.42578125" style="20" customWidth="1"/>
    <col min="13069" max="13306" width="9.140625" style="20"/>
    <col min="13307" max="13307" width="8.7109375" style="20" customWidth="1"/>
    <col min="13308" max="13308" width="47" style="20" customWidth="1"/>
    <col min="13309" max="13309" width="14.5703125" style="20" customWidth="1"/>
    <col min="13310" max="13311" width="13.7109375" style="20" customWidth="1"/>
    <col min="13312" max="13320" width="11.7109375" style="20" customWidth="1"/>
    <col min="13321" max="13321" width="11.28515625" style="20" customWidth="1"/>
    <col min="13322" max="13322" width="13.28515625" style="20" customWidth="1"/>
    <col min="13323" max="13323" width="18.85546875" style="20" customWidth="1"/>
    <col min="13324" max="13324" width="7.42578125" style="20" customWidth="1"/>
    <col min="13325" max="13562" width="9.140625" style="20"/>
    <col min="13563" max="13563" width="8.7109375" style="20" customWidth="1"/>
    <col min="13564" max="13564" width="47" style="20" customWidth="1"/>
    <col min="13565" max="13565" width="14.5703125" style="20" customWidth="1"/>
    <col min="13566" max="13567" width="13.7109375" style="20" customWidth="1"/>
    <col min="13568" max="13576" width="11.7109375" style="20" customWidth="1"/>
    <col min="13577" max="13577" width="11.28515625" style="20" customWidth="1"/>
    <col min="13578" max="13578" width="13.28515625" style="20" customWidth="1"/>
    <col min="13579" max="13579" width="18.85546875" style="20" customWidth="1"/>
    <col min="13580" max="13580" width="7.42578125" style="20" customWidth="1"/>
    <col min="13581" max="13818" width="9.140625" style="20"/>
    <col min="13819" max="13819" width="8.7109375" style="20" customWidth="1"/>
    <col min="13820" max="13820" width="47" style="20" customWidth="1"/>
    <col min="13821" max="13821" width="14.5703125" style="20" customWidth="1"/>
    <col min="13822" max="13823" width="13.7109375" style="20" customWidth="1"/>
    <col min="13824" max="13832" width="11.7109375" style="20" customWidth="1"/>
    <col min="13833" max="13833" width="11.28515625" style="20" customWidth="1"/>
    <col min="13834" max="13834" width="13.28515625" style="20" customWidth="1"/>
    <col min="13835" max="13835" width="18.85546875" style="20" customWidth="1"/>
    <col min="13836" max="13836" width="7.42578125" style="20" customWidth="1"/>
    <col min="13837" max="14074" width="9.140625" style="20"/>
    <col min="14075" max="14075" width="8.7109375" style="20" customWidth="1"/>
    <col min="14076" max="14076" width="47" style="20" customWidth="1"/>
    <col min="14077" max="14077" width="14.5703125" style="20" customWidth="1"/>
    <col min="14078" max="14079" width="13.7109375" style="20" customWidth="1"/>
    <col min="14080" max="14088" width="11.7109375" style="20" customWidth="1"/>
    <col min="14089" max="14089" width="11.28515625" style="20" customWidth="1"/>
    <col min="14090" max="14090" width="13.28515625" style="20" customWidth="1"/>
    <col min="14091" max="14091" width="18.85546875" style="20" customWidth="1"/>
    <col min="14092" max="14092" width="7.42578125" style="20" customWidth="1"/>
    <col min="14093" max="14330" width="9.140625" style="20"/>
    <col min="14331" max="14331" width="8.7109375" style="20" customWidth="1"/>
    <col min="14332" max="14332" width="47" style="20" customWidth="1"/>
    <col min="14333" max="14333" width="14.5703125" style="20" customWidth="1"/>
    <col min="14334" max="14335" width="13.7109375" style="20" customWidth="1"/>
    <col min="14336" max="14344" width="11.7109375" style="20" customWidth="1"/>
    <col min="14345" max="14345" width="11.28515625" style="20" customWidth="1"/>
    <col min="14346" max="14346" width="13.28515625" style="20" customWidth="1"/>
    <col min="14347" max="14347" width="18.85546875" style="20" customWidth="1"/>
    <col min="14348" max="14348" width="7.42578125" style="20" customWidth="1"/>
    <col min="14349" max="14586" width="9.140625" style="20"/>
    <col min="14587" max="14587" width="8.7109375" style="20" customWidth="1"/>
    <col min="14588" max="14588" width="47" style="20" customWidth="1"/>
    <col min="14589" max="14589" width="14.5703125" style="20" customWidth="1"/>
    <col min="14590" max="14591" width="13.7109375" style="20" customWidth="1"/>
    <col min="14592" max="14600" width="11.7109375" style="20" customWidth="1"/>
    <col min="14601" max="14601" width="11.28515625" style="20" customWidth="1"/>
    <col min="14602" max="14602" width="13.28515625" style="20" customWidth="1"/>
    <col min="14603" max="14603" width="18.85546875" style="20" customWidth="1"/>
    <col min="14604" max="14604" width="7.42578125" style="20" customWidth="1"/>
    <col min="14605" max="14842" width="9.140625" style="20"/>
    <col min="14843" max="14843" width="8.7109375" style="20" customWidth="1"/>
    <col min="14844" max="14844" width="47" style="20" customWidth="1"/>
    <col min="14845" max="14845" width="14.5703125" style="20" customWidth="1"/>
    <col min="14846" max="14847" width="13.7109375" style="20" customWidth="1"/>
    <col min="14848" max="14856" width="11.7109375" style="20" customWidth="1"/>
    <col min="14857" max="14857" width="11.28515625" style="20" customWidth="1"/>
    <col min="14858" max="14858" width="13.28515625" style="20" customWidth="1"/>
    <col min="14859" max="14859" width="18.85546875" style="20" customWidth="1"/>
    <col min="14860" max="14860" width="7.42578125" style="20" customWidth="1"/>
    <col min="14861" max="15098" width="9.140625" style="20"/>
    <col min="15099" max="15099" width="8.7109375" style="20" customWidth="1"/>
    <col min="15100" max="15100" width="47" style="20" customWidth="1"/>
    <col min="15101" max="15101" width="14.5703125" style="20" customWidth="1"/>
    <col min="15102" max="15103" width="13.7109375" style="20" customWidth="1"/>
    <col min="15104" max="15112" width="11.7109375" style="20" customWidth="1"/>
    <col min="15113" max="15113" width="11.28515625" style="20" customWidth="1"/>
    <col min="15114" max="15114" width="13.28515625" style="20" customWidth="1"/>
    <col min="15115" max="15115" width="18.85546875" style="20" customWidth="1"/>
    <col min="15116" max="15116" width="7.42578125" style="20" customWidth="1"/>
    <col min="15117" max="15354" width="9.140625" style="20"/>
    <col min="15355" max="15355" width="8.7109375" style="20" customWidth="1"/>
    <col min="15356" max="15356" width="47" style="20" customWidth="1"/>
    <col min="15357" max="15357" width="14.5703125" style="20" customWidth="1"/>
    <col min="15358" max="15359" width="13.7109375" style="20" customWidth="1"/>
    <col min="15360" max="15368" width="11.7109375" style="20" customWidth="1"/>
    <col min="15369" max="15369" width="11.28515625" style="20" customWidth="1"/>
    <col min="15370" max="15370" width="13.28515625" style="20" customWidth="1"/>
    <col min="15371" max="15371" width="18.85546875" style="20" customWidth="1"/>
    <col min="15372" max="15372" width="7.42578125" style="20" customWidth="1"/>
    <col min="15373" max="15610" width="9.140625" style="20"/>
    <col min="15611" max="15611" width="8.7109375" style="20" customWidth="1"/>
    <col min="15612" max="15612" width="47" style="20" customWidth="1"/>
    <col min="15613" max="15613" width="14.5703125" style="20" customWidth="1"/>
    <col min="15614" max="15615" width="13.7109375" style="20" customWidth="1"/>
    <col min="15616" max="15624" width="11.7109375" style="20" customWidth="1"/>
    <col min="15625" max="15625" width="11.28515625" style="20" customWidth="1"/>
    <col min="15626" max="15626" width="13.28515625" style="20" customWidth="1"/>
    <col min="15627" max="15627" width="18.85546875" style="20" customWidth="1"/>
    <col min="15628" max="15628" width="7.42578125" style="20" customWidth="1"/>
    <col min="15629" max="15866" width="9.140625" style="20"/>
    <col min="15867" max="15867" width="8.7109375" style="20" customWidth="1"/>
    <col min="15868" max="15868" width="47" style="20" customWidth="1"/>
    <col min="15869" max="15869" width="14.5703125" style="20" customWidth="1"/>
    <col min="15870" max="15871" width="13.7109375" style="20" customWidth="1"/>
    <col min="15872" max="15880" width="11.7109375" style="20" customWidth="1"/>
    <col min="15881" max="15881" width="11.28515625" style="20" customWidth="1"/>
    <col min="15882" max="15882" width="13.28515625" style="20" customWidth="1"/>
    <col min="15883" max="15883" width="18.85546875" style="20" customWidth="1"/>
    <col min="15884" max="15884" width="7.42578125" style="20" customWidth="1"/>
    <col min="15885" max="16122" width="9.140625" style="20"/>
    <col min="16123" max="16123" width="8.7109375" style="20" customWidth="1"/>
    <col min="16124" max="16124" width="47" style="20" customWidth="1"/>
    <col min="16125" max="16125" width="14.5703125" style="20" customWidth="1"/>
    <col min="16126" max="16127" width="13.7109375" style="20" customWidth="1"/>
    <col min="16128" max="16136" width="11.7109375" style="20" customWidth="1"/>
    <col min="16137" max="16137" width="11.28515625" style="20" customWidth="1"/>
    <col min="16138" max="16138" width="13.28515625" style="20" customWidth="1"/>
    <col min="16139" max="16139" width="18.85546875" style="20" customWidth="1"/>
    <col min="16140" max="16140" width="7.42578125" style="20" customWidth="1"/>
    <col min="16141" max="16384" width="9.140625" style="20"/>
  </cols>
  <sheetData>
    <row r="1" spans="1:190" s="21" customFormat="1" ht="39.75" customHeight="1" x14ac:dyDescent="0.25">
      <c r="A1" s="173" t="s">
        <v>34</v>
      </c>
      <c r="B1" s="174"/>
      <c r="C1" s="216" t="s">
        <v>46</v>
      </c>
      <c r="D1" s="217"/>
      <c r="E1" s="217"/>
      <c r="F1" s="217"/>
      <c r="G1" s="218"/>
      <c r="H1" s="208" t="s">
        <v>108</v>
      </c>
      <c r="I1" s="209"/>
      <c r="J1" s="210"/>
      <c r="K1" s="19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</row>
    <row r="2" spans="1:190" ht="24.95" customHeight="1" x14ac:dyDescent="0.25">
      <c r="A2" s="180" t="s">
        <v>107</v>
      </c>
      <c r="B2" s="181"/>
      <c r="C2" s="211" t="s">
        <v>47</v>
      </c>
      <c r="D2" s="212"/>
      <c r="E2" s="213" t="str">
        <f>Orçamento!D2</f>
        <v>SAAE - Serviço Autônomo de Água e Esgoto de São Carlos</v>
      </c>
      <c r="F2" s="214"/>
      <c r="G2" s="214"/>
      <c r="H2" s="214"/>
      <c r="I2" s="214"/>
      <c r="J2" s="215"/>
      <c r="K2" s="22"/>
    </row>
    <row r="3" spans="1:190" ht="48.75" customHeight="1" thickBot="1" x14ac:dyDescent="0.25">
      <c r="A3" s="185" t="s">
        <v>2</v>
      </c>
      <c r="B3" s="186"/>
      <c r="C3" s="219" t="s">
        <v>3</v>
      </c>
      <c r="D3" s="220"/>
      <c r="E3" s="221" t="str">
        <f>Orçamento!D3</f>
        <v>RECUPERAÇÃO DA ÁREA DEGRADADA E CONTROLE DE EROSÃO NAS PROXIMIDADES DA RUA DR. WALTER DE CAMARGO SHULTZER, PRÓXIMO AO Nº 310, BAIRRO CHÁCARA SÃO CAETANO NO MUNICÍPIO DE SÃO CARLOS - SP</v>
      </c>
      <c r="F3" s="222"/>
      <c r="G3" s="222"/>
      <c r="H3" s="222"/>
      <c r="I3" s="222"/>
      <c r="J3" s="223"/>
      <c r="K3" s="23"/>
    </row>
    <row r="4" spans="1:190" ht="24.95" customHeight="1" thickBot="1" x14ac:dyDescent="0.25">
      <c r="A4" s="24"/>
      <c r="B4" s="25"/>
      <c r="C4" s="25"/>
      <c r="D4" s="25"/>
      <c r="E4" s="25"/>
      <c r="F4" s="25"/>
      <c r="G4" s="25"/>
      <c r="H4" s="25"/>
      <c r="I4" s="25"/>
      <c r="J4" s="25"/>
      <c r="K4" s="26"/>
    </row>
    <row r="5" spans="1:190" s="29" customFormat="1" ht="24.95" customHeight="1" thickBot="1" x14ac:dyDescent="0.3">
      <c r="A5" s="224" t="s">
        <v>5</v>
      </c>
      <c r="B5" s="27" t="s">
        <v>19</v>
      </c>
      <c r="C5" s="28" t="s">
        <v>33</v>
      </c>
      <c r="D5" s="226" t="s">
        <v>68</v>
      </c>
      <c r="E5" s="227"/>
      <c r="F5" s="227"/>
      <c r="G5" s="227"/>
      <c r="H5" s="227"/>
      <c r="I5" s="228"/>
      <c r="J5" s="229" t="s">
        <v>20</v>
      </c>
      <c r="K5" s="280" t="s">
        <v>21</v>
      </c>
    </row>
    <row r="6" spans="1:190" s="29" customFormat="1" ht="28.5" customHeight="1" thickBot="1" x14ac:dyDescent="0.3">
      <c r="A6" s="225"/>
      <c r="B6" s="30" t="s">
        <v>22</v>
      </c>
      <c r="C6" s="31" t="s">
        <v>48</v>
      </c>
      <c r="D6" s="32">
        <v>1</v>
      </c>
      <c r="E6" s="32">
        <v>2</v>
      </c>
      <c r="F6" s="32">
        <v>3</v>
      </c>
      <c r="G6" s="32">
        <v>4</v>
      </c>
      <c r="H6" s="32">
        <v>5</v>
      </c>
      <c r="I6" s="33">
        <v>6</v>
      </c>
      <c r="J6" s="230"/>
      <c r="K6" s="281"/>
    </row>
    <row r="7" spans="1:190" ht="30" customHeight="1" x14ac:dyDescent="0.25">
      <c r="A7" s="231">
        <v>1</v>
      </c>
      <c r="B7" s="233" t="str">
        <f>Orçamento!B7</f>
        <v>Serviços Preliminares</v>
      </c>
      <c r="C7" s="235">
        <f>Orçamento!F16</f>
        <v>0</v>
      </c>
      <c r="D7" s="61">
        <f>ROUND(C7*0.7,2)</f>
        <v>0</v>
      </c>
      <c r="E7" s="61">
        <f>ROUND(C7-D7,2)</f>
        <v>0</v>
      </c>
      <c r="F7" s="62"/>
      <c r="G7" s="62"/>
      <c r="H7" s="62"/>
      <c r="I7" s="62"/>
      <c r="J7" s="237"/>
      <c r="K7" s="204">
        <f>I7+H7+G7+F7+E7+D7</f>
        <v>0</v>
      </c>
      <c r="L7" s="29"/>
      <c r="M7" s="204">
        <f>K7+J7+I7+H7+G7+F7</f>
        <v>0</v>
      </c>
      <c r="P7" s="20">
        <v>70265.049999999988</v>
      </c>
    </row>
    <row r="8" spans="1:190" ht="9.9499999999999993" customHeight="1" x14ac:dyDescent="0.25">
      <c r="A8" s="232"/>
      <c r="B8" s="234"/>
      <c r="C8" s="236"/>
      <c r="D8" s="165"/>
      <c r="E8" s="166"/>
      <c r="F8" s="63"/>
      <c r="G8" s="63"/>
      <c r="H8" s="63"/>
      <c r="I8" s="63"/>
      <c r="J8" s="238"/>
      <c r="K8" s="205"/>
      <c r="L8" s="29"/>
      <c r="M8" s="205"/>
    </row>
    <row r="9" spans="1:190" ht="30" customHeight="1" x14ac:dyDescent="0.25">
      <c r="A9" s="239">
        <v>2</v>
      </c>
      <c r="B9" s="240" t="str">
        <f>Orçamento!B17</f>
        <v>Terraplanagem e Movimentação de Terra</v>
      </c>
      <c r="C9" s="242">
        <f>Orçamento!F28</f>
        <v>0</v>
      </c>
      <c r="D9" s="61">
        <f>ROUND(C9*0.1,2)</f>
        <v>0</v>
      </c>
      <c r="E9" s="64">
        <f>ROUND(C9*0.25,2)</f>
        <v>0</v>
      </c>
      <c r="F9" s="64">
        <f>ROUND(C9*0.25,2)</f>
        <v>0</v>
      </c>
      <c r="G9" s="64">
        <f>ROUND(C9*0.2,2)</f>
        <v>0</v>
      </c>
      <c r="H9" s="64">
        <f>ROUND(C9*0.1,2)</f>
        <v>0</v>
      </c>
      <c r="I9" s="64">
        <f>ROUND(C9-D9-E9-F9-G9-H9,2)</f>
        <v>0</v>
      </c>
      <c r="J9" s="243"/>
      <c r="K9" s="206">
        <f t="shared" ref="K9:M9" si="0">I9+H9+G9+F9+E9+D9</f>
        <v>0</v>
      </c>
      <c r="L9" s="29"/>
      <c r="M9" s="206">
        <f t="shared" si="0"/>
        <v>0</v>
      </c>
      <c r="P9" s="20">
        <v>402788.48</v>
      </c>
    </row>
    <row r="10" spans="1:190" ht="9.9499999999999993" customHeight="1" x14ac:dyDescent="0.25">
      <c r="A10" s="232"/>
      <c r="B10" s="241"/>
      <c r="C10" s="242"/>
      <c r="D10" s="165"/>
      <c r="E10" s="167"/>
      <c r="F10" s="168"/>
      <c r="G10" s="168"/>
      <c r="H10" s="168"/>
      <c r="I10" s="168"/>
      <c r="J10" s="244"/>
      <c r="K10" s="207"/>
      <c r="L10" s="29"/>
      <c r="M10" s="207"/>
    </row>
    <row r="11" spans="1:190" ht="30" customHeight="1" x14ac:dyDescent="0.25">
      <c r="A11" s="239">
        <v>3</v>
      </c>
      <c r="B11" s="240" t="str">
        <f>Orçamento!B29</f>
        <v>Estrutura / Fundação</v>
      </c>
      <c r="C11" s="242">
        <f>Orçamento!F43</f>
        <v>0</v>
      </c>
      <c r="D11" s="61"/>
      <c r="E11" s="64">
        <f>ROUND(C11*0.25,2)</f>
        <v>0</v>
      </c>
      <c r="F11" s="64">
        <f>ROUND(C11*0.25,2)</f>
        <v>0</v>
      </c>
      <c r="G11" s="64">
        <f>ROUND(C11*0.2,2)</f>
        <v>0</v>
      </c>
      <c r="H11" s="64">
        <f>ROUND(C11*0.15,2)</f>
        <v>0</v>
      </c>
      <c r="I11" s="64">
        <f>ROUND(C11-E11-F11-G11-H11,2)</f>
        <v>0</v>
      </c>
      <c r="J11" s="243"/>
      <c r="K11" s="206">
        <f t="shared" ref="K11:M11" si="1">I11+H11+G11+F11+E11+D11</f>
        <v>0</v>
      </c>
      <c r="L11" s="29"/>
      <c r="M11" s="206">
        <f t="shared" si="1"/>
        <v>0</v>
      </c>
      <c r="P11" s="20">
        <v>278539.71000000002</v>
      </c>
    </row>
    <row r="12" spans="1:190" ht="9.9499999999999993" customHeight="1" x14ac:dyDescent="0.25">
      <c r="A12" s="232"/>
      <c r="B12" s="241"/>
      <c r="C12" s="242"/>
      <c r="D12" s="61"/>
      <c r="E12" s="168"/>
      <c r="F12" s="167"/>
      <c r="G12" s="167"/>
      <c r="H12" s="167"/>
      <c r="I12" s="168"/>
      <c r="J12" s="244"/>
      <c r="K12" s="207"/>
      <c r="L12" s="29"/>
      <c r="M12" s="207"/>
    </row>
    <row r="13" spans="1:190" ht="54" customHeight="1" x14ac:dyDescent="0.25">
      <c r="A13" s="239">
        <v>4</v>
      </c>
      <c r="B13" s="240" t="str">
        <f>Orçamento!B44</f>
        <v>Serviços Complementares</v>
      </c>
      <c r="C13" s="242">
        <f>Orçamento!F47</f>
        <v>0</v>
      </c>
      <c r="D13" s="61"/>
      <c r="E13" s="64"/>
      <c r="F13" s="64"/>
      <c r="G13" s="64"/>
      <c r="H13" s="64"/>
      <c r="I13" s="64">
        <f>C13</f>
        <v>0</v>
      </c>
      <c r="J13" s="243"/>
      <c r="K13" s="206">
        <f t="shared" ref="K13:M13" si="2">I13+H13+G13+F13+E13+D13</f>
        <v>0</v>
      </c>
      <c r="L13" s="29"/>
      <c r="M13" s="206">
        <f t="shared" si="2"/>
        <v>0</v>
      </c>
      <c r="P13" s="20">
        <v>9367.34</v>
      </c>
    </row>
    <row r="14" spans="1:190" ht="9.9499999999999993" customHeight="1" x14ac:dyDescent="0.25">
      <c r="A14" s="232"/>
      <c r="B14" s="241"/>
      <c r="C14" s="242"/>
      <c r="D14" s="61"/>
      <c r="E14" s="64"/>
      <c r="F14" s="65"/>
      <c r="G14" s="65"/>
      <c r="H14" s="65"/>
      <c r="I14" s="168"/>
      <c r="J14" s="244"/>
      <c r="K14" s="207"/>
      <c r="L14" s="29"/>
      <c r="M14" s="207"/>
    </row>
    <row r="15" spans="1:190" ht="30" customHeight="1" x14ac:dyDescent="0.25">
      <c r="A15" s="239">
        <v>5</v>
      </c>
      <c r="B15" s="240" t="str">
        <f>Orçamento!B48</f>
        <v>Publicidade</v>
      </c>
      <c r="C15" s="242">
        <f>Orçamento!F51</f>
        <v>0</v>
      </c>
      <c r="D15" s="64"/>
      <c r="E15" s="64"/>
      <c r="F15" s="64"/>
      <c r="G15" s="64"/>
      <c r="H15" s="64"/>
      <c r="I15" s="64">
        <f>C15</f>
        <v>0</v>
      </c>
      <c r="J15" s="243"/>
      <c r="K15" s="206">
        <f t="shared" ref="K15:M15" si="3">I15+H15+G15+F15+E15+D15</f>
        <v>0</v>
      </c>
      <c r="L15" s="29"/>
      <c r="M15" s="206">
        <f t="shared" si="3"/>
        <v>0</v>
      </c>
      <c r="P15" s="20">
        <v>11150</v>
      </c>
    </row>
    <row r="16" spans="1:190" ht="9.9499999999999993" customHeight="1" x14ac:dyDescent="0.25">
      <c r="A16" s="232"/>
      <c r="B16" s="241"/>
      <c r="C16" s="242"/>
      <c r="D16" s="61"/>
      <c r="E16" s="64"/>
      <c r="F16" s="64"/>
      <c r="G16" s="64"/>
      <c r="H16" s="64"/>
      <c r="I16" s="168"/>
      <c r="J16" s="244"/>
      <c r="K16" s="207"/>
      <c r="L16" s="29"/>
      <c r="M16" s="207"/>
    </row>
    <row r="17" spans="1:120" ht="30" customHeight="1" thickBot="1" x14ac:dyDescent="0.3">
      <c r="A17" s="82"/>
      <c r="B17" s="83"/>
      <c r="C17" s="84"/>
      <c r="D17" s="66"/>
      <c r="E17" s="63"/>
      <c r="F17" s="67"/>
      <c r="G17" s="67"/>
      <c r="H17" s="67"/>
      <c r="I17" s="63"/>
      <c r="J17" s="85"/>
      <c r="K17" s="81"/>
      <c r="L17" s="34"/>
      <c r="M17" s="81"/>
      <c r="O17" s="35"/>
      <c r="P17" s="35"/>
      <c r="Q17" s="35"/>
    </row>
    <row r="18" spans="1:120" ht="24.95" customHeight="1" thickBot="1" x14ac:dyDescent="0.3">
      <c r="A18" s="245" t="s">
        <v>18</v>
      </c>
      <c r="B18" s="246"/>
      <c r="C18" s="58">
        <f t="shared" ref="C18:I18" si="4">SUM(C7:C17)</f>
        <v>0</v>
      </c>
      <c r="D18" s="36">
        <f t="shared" si="4"/>
        <v>0</v>
      </c>
      <c r="E18" s="36">
        <f t="shared" si="4"/>
        <v>0</v>
      </c>
      <c r="F18" s="36">
        <f t="shared" si="4"/>
        <v>0</v>
      </c>
      <c r="G18" s="36">
        <f t="shared" si="4"/>
        <v>0</v>
      </c>
      <c r="H18" s="36">
        <f t="shared" si="4"/>
        <v>0</v>
      </c>
      <c r="I18" s="36">
        <f t="shared" si="4"/>
        <v>0</v>
      </c>
      <c r="J18" s="37"/>
      <c r="K18" s="58">
        <f>SUM(D18:I18)</f>
        <v>0</v>
      </c>
      <c r="L18" s="29"/>
      <c r="M18" s="29"/>
    </row>
    <row r="19" spans="1:120" ht="24.95" customHeight="1" thickBot="1" x14ac:dyDescent="0.3">
      <c r="A19" s="252" t="s">
        <v>10</v>
      </c>
      <c r="B19" s="253"/>
      <c r="C19" s="59"/>
      <c r="D19" s="123">
        <f>ROUND(D9*0.1+D7*0.126079832309614,2)</f>
        <v>0</v>
      </c>
      <c r="E19" s="123">
        <f>ROUND(E11*0.1+E9*0.1+E7*0.126079832309614+0.17,2)</f>
        <v>0.17</v>
      </c>
      <c r="F19" s="123">
        <f>ROUND(F18*0.1,2)</f>
        <v>0</v>
      </c>
      <c r="G19" s="123">
        <f t="shared" ref="G19:I19" si="5">ROUND(G18*0.1,2)</f>
        <v>0</v>
      </c>
      <c r="H19" s="123">
        <f t="shared" si="5"/>
        <v>0</v>
      </c>
      <c r="I19" s="123">
        <f t="shared" si="5"/>
        <v>0</v>
      </c>
      <c r="J19" s="39"/>
      <c r="K19" s="58">
        <f>SUM(C19:J19)</f>
        <v>0.17</v>
      </c>
      <c r="L19" s="29"/>
      <c r="M19" s="29"/>
    </row>
    <row r="20" spans="1:120" ht="24.95" customHeight="1" thickBot="1" x14ac:dyDescent="0.3">
      <c r="A20" s="254" t="s">
        <v>69</v>
      </c>
      <c r="B20" s="246"/>
      <c r="C20" s="58">
        <f>C18-C19</f>
        <v>0</v>
      </c>
      <c r="D20" s="123">
        <f>ROUND(D18-D19,2)</f>
        <v>0</v>
      </c>
      <c r="E20" s="123">
        <f t="shared" ref="E20:F20" si="6">ROUND(E18-E19,2)</f>
        <v>-0.17</v>
      </c>
      <c r="F20" s="123">
        <f t="shared" si="6"/>
        <v>0</v>
      </c>
      <c r="G20" s="123">
        <f t="shared" ref="G20" si="7">ROUND(G18-G19,2)</f>
        <v>0</v>
      </c>
      <c r="H20" s="123">
        <f t="shared" ref="H20" si="8">ROUND(H18-H19,2)</f>
        <v>0</v>
      </c>
      <c r="I20" s="123">
        <f t="shared" ref="I20" si="9">ROUND(I18-I19,2)</f>
        <v>0</v>
      </c>
      <c r="J20" s="39"/>
      <c r="K20" s="60">
        <f>SUM(D20:I20)</f>
        <v>-0.17</v>
      </c>
      <c r="L20" s="29"/>
      <c r="M20" s="29"/>
    </row>
    <row r="21" spans="1:120" s="41" customFormat="1" ht="46.5" customHeight="1" thickBot="1" x14ac:dyDescent="0.3">
      <c r="A21" s="255" t="s">
        <v>49</v>
      </c>
      <c r="B21" s="256"/>
      <c r="C21" s="256"/>
      <c r="D21" s="261">
        <f>D18+E18+F18</f>
        <v>0</v>
      </c>
      <c r="E21" s="262"/>
      <c r="F21" s="263"/>
      <c r="G21" s="261">
        <f>G18+H18+I18</f>
        <v>0</v>
      </c>
      <c r="H21" s="262"/>
      <c r="I21" s="263"/>
      <c r="J21" s="38"/>
      <c r="K21" s="36">
        <f>SUM(D21:J21)</f>
        <v>0</v>
      </c>
      <c r="L21" s="40"/>
      <c r="M21" s="40"/>
      <c r="N21" s="40"/>
      <c r="O21" s="40"/>
      <c r="P21" s="40"/>
      <c r="Q21" s="4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</row>
    <row r="22" spans="1:120" ht="30" customHeight="1" thickBot="1" x14ac:dyDescent="0.3">
      <c r="A22" s="257" t="s">
        <v>23</v>
      </c>
      <c r="B22" s="258"/>
      <c r="C22" s="259"/>
      <c r="D22" s="266">
        <f>D20+E20+F20</f>
        <v>-0.17</v>
      </c>
      <c r="E22" s="267"/>
      <c r="F22" s="267"/>
      <c r="G22" s="267">
        <f>(K20-(K20*0.1))-(D20+E20+F20)</f>
        <v>1.6999999999999987E-2</v>
      </c>
      <c r="H22" s="267"/>
      <c r="I22" s="267"/>
      <c r="J22" s="42">
        <f>K20*0.1</f>
        <v>-1.7000000000000001E-2</v>
      </c>
      <c r="K22" s="43">
        <f>SUM(D22:J22)</f>
        <v>-0.17000000000000004</v>
      </c>
      <c r="L22" s="29"/>
      <c r="M22" s="29"/>
      <c r="P22" s="68"/>
    </row>
    <row r="23" spans="1:120" ht="28.5" customHeight="1" thickBot="1" x14ac:dyDescent="0.3">
      <c r="A23" s="257" t="s">
        <v>24</v>
      </c>
      <c r="B23" s="258"/>
      <c r="C23" s="259"/>
      <c r="D23" s="266">
        <f>D19+E19+F19</f>
        <v>0.17</v>
      </c>
      <c r="E23" s="267"/>
      <c r="F23" s="267"/>
      <c r="G23" s="267">
        <f>G19+H19+I19</f>
        <v>0</v>
      </c>
      <c r="H23" s="267"/>
      <c r="I23" s="267"/>
      <c r="J23" s="44"/>
      <c r="K23" s="45">
        <f>SUM(D23:J23)</f>
        <v>0.17</v>
      </c>
      <c r="L23" s="29"/>
      <c r="M23" s="29"/>
    </row>
    <row r="24" spans="1:120" ht="19.5" customHeight="1" thickBot="1" x14ac:dyDescent="0.3">
      <c r="A24" s="46"/>
      <c r="B24" s="47"/>
      <c r="C24" s="48"/>
      <c r="D24" s="49"/>
      <c r="E24" s="50"/>
      <c r="F24" s="50"/>
      <c r="G24" s="50"/>
      <c r="H24" s="50"/>
      <c r="I24" s="50"/>
      <c r="J24" s="49"/>
      <c r="K24" s="74"/>
      <c r="L24" s="29"/>
      <c r="M24" s="29"/>
    </row>
    <row r="25" spans="1:120" s="69" customFormat="1" ht="19.5" customHeight="1" x14ac:dyDescent="0.3">
      <c r="A25" s="260" t="s">
        <v>50</v>
      </c>
      <c r="B25" s="260"/>
      <c r="C25" s="260"/>
      <c r="D25" s="260"/>
      <c r="E25" s="294" t="s">
        <v>51</v>
      </c>
      <c r="F25" s="295"/>
      <c r="G25" s="295"/>
      <c r="H25" s="295"/>
      <c r="I25" s="296"/>
      <c r="J25" s="250"/>
      <c r="K25" s="251"/>
    </row>
    <row r="26" spans="1:120" s="72" customFormat="1" ht="19.5" customHeight="1" x14ac:dyDescent="0.25">
      <c r="A26" s="70" t="s">
        <v>52</v>
      </c>
      <c r="B26" s="249" t="s">
        <v>59</v>
      </c>
      <c r="C26" s="249"/>
      <c r="D26" s="249"/>
      <c r="E26" s="71" t="s">
        <v>53</v>
      </c>
      <c r="F26" s="282" t="s">
        <v>109</v>
      </c>
      <c r="G26" s="283"/>
      <c r="H26" s="283"/>
      <c r="I26" s="284"/>
      <c r="J26" s="264"/>
      <c r="K26" s="265"/>
    </row>
    <row r="27" spans="1:120" s="72" customFormat="1" ht="19.5" customHeight="1" x14ac:dyDescent="0.25">
      <c r="A27" s="247" t="s">
        <v>54</v>
      </c>
      <c r="B27" s="247"/>
      <c r="C27" s="248" t="s">
        <v>111</v>
      </c>
      <c r="D27" s="248"/>
      <c r="E27" s="285" t="s">
        <v>110</v>
      </c>
      <c r="F27" s="286"/>
      <c r="G27" s="286"/>
      <c r="H27" s="286"/>
      <c r="I27" s="287"/>
      <c r="J27" s="264"/>
      <c r="K27" s="265"/>
    </row>
    <row r="28" spans="1:120" s="72" customFormat="1" ht="44.25" customHeight="1" x14ac:dyDescent="0.25">
      <c r="A28" s="272"/>
      <c r="B28" s="272"/>
      <c r="C28" s="272"/>
      <c r="D28" s="272"/>
      <c r="E28" s="288" t="s">
        <v>56</v>
      </c>
      <c r="F28" s="289"/>
      <c r="G28" s="289"/>
      <c r="H28" s="289"/>
      <c r="I28" s="290"/>
      <c r="J28" s="264"/>
      <c r="K28" s="265"/>
    </row>
    <row r="29" spans="1:120" s="72" customFormat="1" ht="25.5" customHeight="1" thickBot="1" x14ac:dyDescent="0.3">
      <c r="A29" s="272"/>
      <c r="B29" s="272"/>
      <c r="C29" s="272"/>
      <c r="D29" s="272"/>
      <c r="E29" s="291" t="s">
        <v>57</v>
      </c>
      <c r="F29" s="292"/>
      <c r="G29" s="292"/>
      <c r="H29" s="292"/>
      <c r="I29" s="293"/>
      <c r="J29" s="264"/>
      <c r="K29" s="265"/>
    </row>
    <row r="30" spans="1:120" s="72" customFormat="1" ht="21" customHeight="1" x14ac:dyDescent="0.25">
      <c r="A30" s="272"/>
      <c r="B30" s="272"/>
      <c r="C30" s="272"/>
      <c r="D30" s="272"/>
      <c r="E30" s="73" t="s">
        <v>58</v>
      </c>
      <c r="F30" s="277"/>
      <c r="G30" s="278"/>
      <c r="H30" s="278"/>
      <c r="I30" s="279"/>
      <c r="J30" s="264"/>
      <c r="K30" s="265"/>
    </row>
    <row r="31" spans="1:120" s="69" customFormat="1" ht="21" customHeight="1" x14ac:dyDescent="0.25">
      <c r="A31" s="272"/>
      <c r="B31" s="272"/>
      <c r="C31" s="272"/>
      <c r="D31" s="272"/>
      <c r="E31" s="273" t="s">
        <v>55</v>
      </c>
      <c r="F31" s="273"/>
      <c r="G31" s="273"/>
      <c r="H31" s="274"/>
      <c r="I31" s="274"/>
      <c r="J31" s="264"/>
      <c r="K31" s="265"/>
    </row>
    <row r="32" spans="1:120" s="69" customFormat="1" ht="27" customHeight="1" thickBot="1" x14ac:dyDescent="0.3">
      <c r="A32" s="268" t="s">
        <v>56</v>
      </c>
      <c r="B32" s="268"/>
      <c r="C32" s="268"/>
      <c r="D32" s="268"/>
      <c r="E32" s="275" t="s">
        <v>56</v>
      </c>
      <c r="F32" s="275"/>
      <c r="G32" s="275"/>
      <c r="H32" s="276"/>
      <c r="I32" s="276"/>
      <c r="J32" s="270"/>
      <c r="K32" s="271"/>
    </row>
    <row r="33" spans="1:14" ht="18" customHeight="1" x14ac:dyDescent="0.25">
      <c r="A33" s="20"/>
      <c r="D33" s="51"/>
      <c r="E33" s="52"/>
      <c r="F33" s="52"/>
      <c r="G33" s="52"/>
      <c r="H33" s="52"/>
      <c r="I33" s="52"/>
      <c r="J33" s="52"/>
      <c r="K33" s="52"/>
      <c r="L33" s="53"/>
      <c r="M33" s="53"/>
    </row>
    <row r="34" spans="1:14" ht="10.5" customHeight="1" x14ac:dyDescent="0.2">
      <c r="A34" s="269"/>
      <c r="B34" s="269"/>
      <c r="C34" s="269"/>
      <c r="D34" s="269"/>
      <c r="E34" s="269"/>
      <c r="F34" s="269"/>
      <c r="G34" s="269"/>
      <c r="H34" s="269"/>
      <c r="I34" s="269"/>
      <c r="J34" s="269"/>
      <c r="K34" s="269"/>
      <c r="L34" s="54"/>
      <c r="M34" s="55"/>
      <c r="N34" s="56"/>
    </row>
    <row r="35" spans="1:14" ht="10.5" customHeight="1" x14ac:dyDescent="0.2">
      <c r="A35" s="269"/>
      <c r="B35" s="269"/>
      <c r="C35" s="269"/>
      <c r="D35" s="269"/>
      <c r="E35" s="269"/>
      <c r="F35" s="269"/>
      <c r="G35" s="269"/>
      <c r="H35" s="269"/>
      <c r="I35" s="269"/>
      <c r="J35" s="269"/>
      <c r="K35" s="269"/>
      <c r="L35" s="54"/>
      <c r="M35" s="55"/>
    </row>
    <row r="36" spans="1:14" ht="10.5" customHeight="1" x14ac:dyDescent="0.2">
      <c r="A36" s="269"/>
      <c r="B36" s="269"/>
      <c r="C36" s="269"/>
      <c r="D36" s="269"/>
      <c r="E36" s="269"/>
      <c r="F36" s="269"/>
      <c r="G36" s="269"/>
      <c r="H36" s="269"/>
      <c r="I36" s="269"/>
      <c r="J36" s="269"/>
      <c r="K36" s="269"/>
      <c r="L36" s="54"/>
      <c r="M36" s="55"/>
      <c r="N36" s="56"/>
    </row>
    <row r="37" spans="1:14" ht="10.5" customHeight="1" x14ac:dyDescent="0.2">
      <c r="A37" s="269"/>
      <c r="B37" s="269"/>
      <c r="C37" s="269"/>
      <c r="D37" s="269"/>
      <c r="E37" s="269"/>
      <c r="F37" s="269"/>
      <c r="G37" s="269"/>
      <c r="H37" s="269"/>
      <c r="I37" s="269"/>
      <c r="J37" s="269"/>
      <c r="K37" s="269"/>
      <c r="L37" s="54"/>
      <c r="M37" s="55"/>
    </row>
    <row r="38" spans="1:14" x14ac:dyDescent="0.2">
      <c r="A38" s="35"/>
      <c r="B38" s="3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</row>
    <row r="39" spans="1:14" x14ac:dyDescent="0.2">
      <c r="A39" s="20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  <row r="40" spans="1:14" x14ac:dyDescent="0.2">
      <c r="A40" s="20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4" x14ac:dyDescent="0.2">
      <c r="A41" s="20"/>
      <c r="E41" s="55"/>
      <c r="F41" s="55"/>
      <c r="G41" s="55"/>
      <c r="H41" s="55"/>
      <c r="I41" s="55"/>
      <c r="J41" s="55"/>
      <c r="K41" s="55"/>
      <c r="L41" s="55"/>
      <c r="M41" s="55"/>
    </row>
    <row r="42" spans="1:14" x14ac:dyDescent="0.2">
      <c r="A42" s="20"/>
    </row>
    <row r="43" spans="1:14" x14ac:dyDescent="0.2">
      <c r="A43" s="20"/>
    </row>
    <row r="44" spans="1:14" x14ac:dyDescent="0.2">
      <c r="A44" s="20"/>
    </row>
    <row r="45" spans="1:14" x14ac:dyDescent="0.2">
      <c r="A45" s="20"/>
    </row>
    <row r="46" spans="1:14" x14ac:dyDescent="0.2">
      <c r="A46" s="20"/>
    </row>
    <row r="47" spans="1:14" x14ac:dyDescent="0.2">
      <c r="A47" s="20"/>
    </row>
    <row r="48" spans="1:14" x14ac:dyDescent="0.2">
      <c r="A48" s="20"/>
    </row>
    <row r="49" spans="1:1" x14ac:dyDescent="0.2">
      <c r="A49" s="20"/>
    </row>
    <row r="50" spans="1:1" x14ac:dyDescent="0.2">
      <c r="A50" s="20"/>
    </row>
    <row r="51" spans="1:1" x14ac:dyDescent="0.2">
      <c r="A51" s="20"/>
    </row>
    <row r="52" spans="1:1" x14ac:dyDescent="0.2">
      <c r="A52" s="20"/>
    </row>
    <row r="53" spans="1:1" x14ac:dyDescent="0.2">
      <c r="A53" s="20"/>
    </row>
    <row r="54" spans="1:1" x14ac:dyDescent="0.2">
      <c r="A54" s="20"/>
    </row>
    <row r="55" spans="1:1" x14ac:dyDescent="0.2">
      <c r="A55" s="20"/>
    </row>
    <row r="56" spans="1:1" x14ac:dyDescent="0.2">
      <c r="A56" s="20"/>
    </row>
    <row r="57" spans="1:1" x14ac:dyDescent="0.2">
      <c r="A57" s="20"/>
    </row>
    <row r="58" spans="1:1" x14ac:dyDescent="0.2">
      <c r="A58" s="20"/>
    </row>
    <row r="59" spans="1:1" x14ac:dyDescent="0.2">
      <c r="A59" s="20"/>
    </row>
    <row r="60" spans="1:1" x14ac:dyDescent="0.2">
      <c r="A60" s="20"/>
    </row>
    <row r="61" spans="1:1" x14ac:dyDescent="0.2">
      <c r="A61" s="20"/>
    </row>
    <row r="62" spans="1:1" x14ac:dyDescent="0.2">
      <c r="A62" s="20"/>
    </row>
    <row r="63" spans="1:1" x14ac:dyDescent="0.2">
      <c r="A63" s="20"/>
    </row>
    <row r="64" spans="1:1" x14ac:dyDescent="0.2">
      <c r="A64" s="20"/>
    </row>
    <row r="65" spans="1:1" x14ac:dyDescent="0.2">
      <c r="A65" s="20"/>
    </row>
    <row r="66" spans="1:1" x14ac:dyDescent="0.2">
      <c r="A66" s="20"/>
    </row>
    <row r="67" spans="1:1" x14ac:dyDescent="0.2">
      <c r="A67" s="20"/>
    </row>
    <row r="68" spans="1:1" x14ac:dyDescent="0.2">
      <c r="A68" s="20"/>
    </row>
    <row r="69" spans="1:1" x14ac:dyDescent="0.2">
      <c r="A69" s="20"/>
    </row>
    <row r="70" spans="1:1" x14ac:dyDescent="0.2">
      <c r="A70" s="20"/>
    </row>
    <row r="71" spans="1:1" x14ac:dyDescent="0.2">
      <c r="A71" s="20"/>
    </row>
    <row r="72" spans="1:1" x14ac:dyDescent="0.2">
      <c r="A72" s="20"/>
    </row>
    <row r="73" spans="1:1" x14ac:dyDescent="0.2">
      <c r="A73" s="20"/>
    </row>
    <row r="74" spans="1:1" x14ac:dyDescent="0.2">
      <c r="A74" s="20"/>
    </row>
    <row r="75" spans="1:1" x14ac:dyDescent="0.2">
      <c r="A75" s="20"/>
    </row>
    <row r="76" spans="1:1" x14ac:dyDescent="0.2">
      <c r="A76" s="20"/>
    </row>
    <row r="77" spans="1:1" x14ac:dyDescent="0.2">
      <c r="A77" s="20"/>
    </row>
    <row r="78" spans="1:1" x14ac:dyDescent="0.2">
      <c r="A78" s="20"/>
    </row>
    <row r="79" spans="1:1" x14ac:dyDescent="0.2">
      <c r="A79" s="20"/>
    </row>
    <row r="80" spans="1:1" x14ac:dyDescent="0.2">
      <c r="A80" s="20"/>
    </row>
    <row r="81" spans="1:1" x14ac:dyDescent="0.2">
      <c r="A81" s="20"/>
    </row>
    <row r="82" spans="1:1" x14ac:dyDescent="0.2">
      <c r="A82" s="20"/>
    </row>
    <row r="83" spans="1:1" x14ac:dyDescent="0.2">
      <c r="A83" s="20"/>
    </row>
    <row r="84" spans="1:1" x14ac:dyDescent="0.2">
      <c r="A84" s="20"/>
    </row>
    <row r="85" spans="1:1" x14ac:dyDescent="0.2">
      <c r="A85" s="20"/>
    </row>
    <row r="86" spans="1:1" x14ac:dyDescent="0.2">
      <c r="A86" s="20"/>
    </row>
    <row r="87" spans="1:1" x14ac:dyDescent="0.2">
      <c r="A87" s="20"/>
    </row>
    <row r="88" spans="1:1" x14ac:dyDescent="0.2">
      <c r="A88" s="20"/>
    </row>
    <row r="89" spans="1:1" x14ac:dyDescent="0.2">
      <c r="A89" s="20"/>
    </row>
    <row r="90" spans="1:1" x14ac:dyDescent="0.2">
      <c r="A90" s="20"/>
    </row>
    <row r="91" spans="1:1" x14ac:dyDescent="0.2">
      <c r="A91" s="20"/>
    </row>
    <row r="92" spans="1:1" x14ac:dyDescent="0.2">
      <c r="A92" s="20"/>
    </row>
    <row r="93" spans="1:1" x14ac:dyDescent="0.2">
      <c r="A93" s="20"/>
    </row>
    <row r="94" spans="1:1" x14ac:dyDescent="0.2">
      <c r="A94" s="20"/>
    </row>
    <row r="95" spans="1:1" x14ac:dyDescent="0.2">
      <c r="A95" s="20"/>
    </row>
    <row r="96" spans="1:1" x14ac:dyDescent="0.2">
      <c r="A96" s="20"/>
    </row>
    <row r="97" spans="1:1" x14ac:dyDescent="0.2">
      <c r="A97" s="20"/>
    </row>
    <row r="98" spans="1:1" x14ac:dyDescent="0.2">
      <c r="A98" s="20"/>
    </row>
    <row r="99" spans="1:1" x14ac:dyDescent="0.2">
      <c r="A99" s="20"/>
    </row>
    <row r="100" spans="1:1" x14ac:dyDescent="0.2">
      <c r="A100" s="20"/>
    </row>
    <row r="101" spans="1:1" x14ac:dyDescent="0.2">
      <c r="A101" s="20"/>
    </row>
    <row r="102" spans="1:1" x14ac:dyDescent="0.2">
      <c r="A102" s="20"/>
    </row>
    <row r="103" spans="1:1" x14ac:dyDescent="0.2">
      <c r="A103" s="20"/>
    </row>
    <row r="104" spans="1:1" x14ac:dyDescent="0.2">
      <c r="A104" s="20"/>
    </row>
    <row r="105" spans="1:1" x14ac:dyDescent="0.2">
      <c r="A105" s="20"/>
    </row>
    <row r="106" spans="1:1" x14ac:dyDescent="0.2">
      <c r="A106" s="20"/>
    </row>
    <row r="107" spans="1:1" x14ac:dyDescent="0.2">
      <c r="A107" s="20"/>
    </row>
    <row r="108" spans="1:1" x14ac:dyDescent="0.2">
      <c r="A108" s="20"/>
    </row>
    <row r="109" spans="1:1" x14ac:dyDescent="0.2">
      <c r="A109" s="20"/>
    </row>
    <row r="110" spans="1:1" x14ac:dyDescent="0.2">
      <c r="A110" s="20"/>
    </row>
    <row r="111" spans="1:1" x14ac:dyDescent="0.2">
      <c r="A111" s="20"/>
    </row>
    <row r="112" spans="1:1" x14ac:dyDescent="0.2">
      <c r="A112" s="20"/>
    </row>
    <row r="113" spans="1:1" x14ac:dyDescent="0.2">
      <c r="A113" s="20"/>
    </row>
    <row r="114" spans="1:1" x14ac:dyDescent="0.2">
      <c r="A114" s="20"/>
    </row>
    <row r="115" spans="1:1" x14ac:dyDescent="0.2">
      <c r="A115" s="20"/>
    </row>
    <row r="116" spans="1:1" x14ac:dyDescent="0.2">
      <c r="A116" s="20"/>
    </row>
    <row r="117" spans="1:1" x14ac:dyDescent="0.2">
      <c r="A117" s="20"/>
    </row>
    <row r="118" spans="1:1" x14ac:dyDescent="0.2">
      <c r="A118" s="20"/>
    </row>
    <row r="119" spans="1:1" x14ac:dyDescent="0.2">
      <c r="A119" s="20"/>
    </row>
    <row r="120" spans="1:1" x14ac:dyDescent="0.2">
      <c r="A120" s="20"/>
    </row>
    <row r="121" spans="1:1" x14ac:dyDescent="0.2">
      <c r="A121" s="20"/>
    </row>
    <row r="122" spans="1:1" x14ac:dyDescent="0.2">
      <c r="A122" s="20"/>
    </row>
    <row r="123" spans="1:1" x14ac:dyDescent="0.2">
      <c r="A123" s="20"/>
    </row>
    <row r="124" spans="1:1" x14ac:dyDescent="0.2">
      <c r="A124" s="20"/>
    </row>
    <row r="125" spans="1:1" x14ac:dyDescent="0.2">
      <c r="A125" s="20"/>
    </row>
    <row r="126" spans="1:1" x14ac:dyDescent="0.2">
      <c r="A126" s="20"/>
    </row>
    <row r="127" spans="1:1" x14ac:dyDescent="0.2">
      <c r="A127" s="20"/>
    </row>
    <row r="128" spans="1:1" x14ac:dyDescent="0.2">
      <c r="A128" s="20"/>
    </row>
    <row r="129" spans="1:1" x14ac:dyDescent="0.2">
      <c r="A129" s="20"/>
    </row>
    <row r="130" spans="1:1" x14ac:dyDescent="0.2">
      <c r="A130" s="20"/>
    </row>
    <row r="131" spans="1:1" x14ac:dyDescent="0.2">
      <c r="A131" s="20"/>
    </row>
    <row r="132" spans="1:1" x14ac:dyDescent="0.2">
      <c r="A132" s="20"/>
    </row>
    <row r="133" spans="1:1" x14ac:dyDescent="0.2">
      <c r="A133" s="20"/>
    </row>
    <row r="134" spans="1:1" x14ac:dyDescent="0.2">
      <c r="A134" s="20"/>
    </row>
    <row r="135" spans="1:1" x14ac:dyDescent="0.2">
      <c r="A135" s="20"/>
    </row>
    <row r="136" spans="1:1" x14ac:dyDescent="0.2">
      <c r="A136" s="20"/>
    </row>
    <row r="137" spans="1:1" x14ac:dyDescent="0.2">
      <c r="A137" s="20"/>
    </row>
    <row r="138" spans="1:1" x14ac:dyDescent="0.2">
      <c r="A138" s="20"/>
    </row>
    <row r="139" spans="1:1" x14ac:dyDescent="0.2">
      <c r="A139" s="20"/>
    </row>
    <row r="140" spans="1:1" x14ac:dyDescent="0.2">
      <c r="A140" s="20"/>
    </row>
    <row r="141" spans="1:1" x14ac:dyDescent="0.2">
      <c r="A141" s="20"/>
    </row>
    <row r="142" spans="1:1" x14ac:dyDescent="0.2">
      <c r="A142" s="20"/>
    </row>
    <row r="143" spans="1:1" x14ac:dyDescent="0.2">
      <c r="A143" s="20"/>
    </row>
    <row r="144" spans="1:1" x14ac:dyDescent="0.2">
      <c r="A144" s="20"/>
    </row>
    <row r="145" spans="1:1" x14ac:dyDescent="0.2">
      <c r="A145" s="20"/>
    </row>
    <row r="146" spans="1:1" x14ac:dyDescent="0.2">
      <c r="A146" s="20"/>
    </row>
    <row r="147" spans="1:1" x14ac:dyDescent="0.2">
      <c r="A147" s="20"/>
    </row>
    <row r="148" spans="1:1" x14ac:dyDescent="0.2">
      <c r="A148" s="20"/>
    </row>
    <row r="149" spans="1:1" x14ac:dyDescent="0.2">
      <c r="A149" s="20"/>
    </row>
    <row r="150" spans="1:1" x14ac:dyDescent="0.2">
      <c r="A150" s="20"/>
    </row>
    <row r="151" spans="1:1" x14ac:dyDescent="0.2">
      <c r="A151" s="20"/>
    </row>
    <row r="152" spans="1:1" x14ac:dyDescent="0.2">
      <c r="A152" s="20"/>
    </row>
    <row r="153" spans="1:1" x14ac:dyDescent="0.2">
      <c r="A153" s="20"/>
    </row>
    <row r="154" spans="1:1" x14ac:dyDescent="0.2">
      <c r="A154" s="20"/>
    </row>
    <row r="155" spans="1:1" x14ac:dyDescent="0.2">
      <c r="A155" s="20"/>
    </row>
    <row r="156" spans="1:1" x14ac:dyDescent="0.2">
      <c r="A156" s="20"/>
    </row>
    <row r="157" spans="1:1" x14ac:dyDescent="0.2">
      <c r="A157" s="20"/>
    </row>
    <row r="158" spans="1:1" x14ac:dyDescent="0.2">
      <c r="A158" s="20"/>
    </row>
    <row r="159" spans="1:1" x14ac:dyDescent="0.2">
      <c r="A159" s="20"/>
    </row>
    <row r="160" spans="1:1" x14ac:dyDescent="0.2">
      <c r="A160" s="20"/>
    </row>
    <row r="161" spans="1:1" x14ac:dyDescent="0.2">
      <c r="A161" s="20"/>
    </row>
    <row r="162" spans="1:1" x14ac:dyDescent="0.2">
      <c r="A162" s="20"/>
    </row>
    <row r="163" spans="1:1" x14ac:dyDescent="0.2">
      <c r="A163" s="20"/>
    </row>
    <row r="164" spans="1:1" x14ac:dyDescent="0.2">
      <c r="A164" s="20"/>
    </row>
    <row r="165" spans="1:1" x14ac:dyDescent="0.2">
      <c r="A165" s="20"/>
    </row>
    <row r="166" spans="1:1" x14ac:dyDescent="0.2">
      <c r="A166" s="20"/>
    </row>
    <row r="167" spans="1:1" x14ac:dyDescent="0.2">
      <c r="A167" s="20"/>
    </row>
    <row r="168" spans="1:1" x14ac:dyDescent="0.2">
      <c r="A168" s="20"/>
    </row>
    <row r="169" spans="1:1" x14ac:dyDescent="0.2">
      <c r="A169" s="20"/>
    </row>
    <row r="170" spans="1:1" x14ac:dyDescent="0.2">
      <c r="A170" s="20"/>
    </row>
    <row r="171" spans="1:1" x14ac:dyDescent="0.2">
      <c r="A171" s="20"/>
    </row>
    <row r="172" spans="1:1" x14ac:dyDescent="0.2">
      <c r="A172" s="20"/>
    </row>
    <row r="173" spans="1:1" x14ac:dyDescent="0.2">
      <c r="A173" s="20"/>
    </row>
    <row r="174" spans="1:1" x14ac:dyDescent="0.2">
      <c r="A174" s="20"/>
    </row>
    <row r="175" spans="1:1" x14ac:dyDescent="0.2">
      <c r="A175" s="20"/>
    </row>
    <row r="176" spans="1:1" x14ac:dyDescent="0.2">
      <c r="A176" s="20"/>
    </row>
    <row r="177" spans="1:1" x14ac:dyDescent="0.2">
      <c r="A177" s="20"/>
    </row>
    <row r="178" spans="1:1" x14ac:dyDescent="0.2">
      <c r="A178" s="20"/>
    </row>
    <row r="179" spans="1:1" x14ac:dyDescent="0.2">
      <c r="A179" s="20"/>
    </row>
    <row r="180" spans="1:1" x14ac:dyDescent="0.2">
      <c r="A180" s="20"/>
    </row>
    <row r="181" spans="1:1" x14ac:dyDescent="0.2">
      <c r="A181" s="20"/>
    </row>
    <row r="182" spans="1:1" x14ac:dyDescent="0.2">
      <c r="A182" s="20"/>
    </row>
    <row r="183" spans="1:1" x14ac:dyDescent="0.2">
      <c r="A183" s="20"/>
    </row>
    <row r="184" spans="1:1" x14ac:dyDescent="0.2">
      <c r="A184" s="20"/>
    </row>
    <row r="185" spans="1:1" x14ac:dyDescent="0.2">
      <c r="A185" s="20"/>
    </row>
    <row r="186" spans="1:1" x14ac:dyDescent="0.2">
      <c r="A186" s="20"/>
    </row>
    <row r="187" spans="1:1" x14ac:dyDescent="0.2">
      <c r="A187" s="20"/>
    </row>
    <row r="188" spans="1:1" x14ac:dyDescent="0.2">
      <c r="A188" s="20"/>
    </row>
    <row r="189" spans="1:1" x14ac:dyDescent="0.2">
      <c r="A189" s="20"/>
    </row>
    <row r="190" spans="1:1" x14ac:dyDescent="0.2">
      <c r="A190" s="20"/>
    </row>
    <row r="191" spans="1:1" x14ac:dyDescent="0.2">
      <c r="A191" s="20"/>
    </row>
    <row r="192" spans="1:1" x14ac:dyDescent="0.2">
      <c r="A192" s="20"/>
    </row>
    <row r="193" spans="1:1" x14ac:dyDescent="0.2">
      <c r="A193" s="20"/>
    </row>
    <row r="194" spans="1:1" x14ac:dyDescent="0.2">
      <c r="A194" s="20"/>
    </row>
    <row r="195" spans="1:1" x14ac:dyDescent="0.2">
      <c r="A195" s="20"/>
    </row>
    <row r="196" spans="1:1" x14ac:dyDescent="0.2">
      <c r="A196" s="20"/>
    </row>
    <row r="197" spans="1:1" x14ac:dyDescent="0.2">
      <c r="A197" s="20"/>
    </row>
    <row r="198" spans="1:1" x14ac:dyDescent="0.2">
      <c r="A198" s="20"/>
    </row>
    <row r="199" spans="1:1" x14ac:dyDescent="0.2">
      <c r="A199" s="20"/>
    </row>
    <row r="200" spans="1:1" x14ac:dyDescent="0.2">
      <c r="A200" s="20"/>
    </row>
    <row r="201" spans="1:1" x14ac:dyDescent="0.2">
      <c r="A201" s="20"/>
    </row>
    <row r="202" spans="1:1" x14ac:dyDescent="0.2">
      <c r="A202" s="20"/>
    </row>
    <row r="203" spans="1:1" x14ac:dyDescent="0.2">
      <c r="A203" s="20"/>
    </row>
    <row r="204" spans="1:1" x14ac:dyDescent="0.2">
      <c r="A204" s="20"/>
    </row>
    <row r="205" spans="1:1" x14ac:dyDescent="0.2">
      <c r="A205" s="20"/>
    </row>
    <row r="206" spans="1:1" x14ac:dyDescent="0.2">
      <c r="A206" s="20"/>
    </row>
    <row r="207" spans="1:1" x14ac:dyDescent="0.2">
      <c r="A207" s="20"/>
    </row>
    <row r="208" spans="1:1" x14ac:dyDescent="0.2">
      <c r="A208" s="20"/>
    </row>
    <row r="209" spans="1:1" x14ac:dyDescent="0.2">
      <c r="A209" s="20"/>
    </row>
    <row r="210" spans="1:1" x14ac:dyDescent="0.2">
      <c r="A210" s="20"/>
    </row>
    <row r="211" spans="1:1" x14ac:dyDescent="0.2">
      <c r="A211" s="20"/>
    </row>
    <row r="212" spans="1:1" x14ac:dyDescent="0.2">
      <c r="A212" s="20"/>
    </row>
    <row r="213" spans="1:1" x14ac:dyDescent="0.2">
      <c r="A213" s="20"/>
    </row>
    <row r="214" spans="1:1" x14ac:dyDescent="0.2">
      <c r="A214" s="20"/>
    </row>
    <row r="215" spans="1:1" x14ac:dyDescent="0.2">
      <c r="A215" s="20"/>
    </row>
    <row r="216" spans="1:1" x14ac:dyDescent="0.2">
      <c r="A216" s="20"/>
    </row>
    <row r="217" spans="1:1" x14ac:dyDescent="0.2">
      <c r="A217" s="20"/>
    </row>
    <row r="218" spans="1:1" x14ac:dyDescent="0.2">
      <c r="A218" s="20"/>
    </row>
    <row r="219" spans="1:1" x14ac:dyDescent="0.2">
      <c r="A219" s="20"/>
    </row>
    <row r="220" spans="1:1" x14ac:dyDescent="0.2">
      <c r="A220" s="20"/>
    </row>
    <row r="221" spans="1:1" x14ac:dyDescent="0.2">
      <c r="A221" s="20"/>
    </row>
    <row r="222" spans="1:1" x14ac:dyDescent="0.2">
      <c r="A222" s="20"/>
    </row>
    <row r="223" spans="1:1" x14ac:dyDescent="0.2">
      <c r="A223" s="20"/>
    </row>
    <row r="224" spans="1:1" x14ac:dyDescent="0.2">
      <c r="A224" s="20"/>
    </row>
    <row r="225" spans="1:1" x14ac:dyDescent="0.2">
      <c r="A225" s="20"/>
    </row>
    <row r="226" spans="1:1" x14ac:dyDescent="0.2">
      <c r="A226" s="20"/>
    </row>
    <row r="227" spans="1:1" x14ac:dyDescent="0.2">
      <c r="A227" s="20"/>
    </row>
    <row r="228" spans="1:1" x14ac:dyDescent="0.2">
      <c r="A228" s="20"/>
    </row>
    <row r="229" spans="1:1" x14ac:dyDescent="0.2">
      <c r="A229" s="20"/>
    </row>
    <row r="230" spans="1:1" x14ac:dyDescent="0.2">
      <c r="A230" s="20"/>
    </row>
    <row r="231" spans="1:1" x14ac:dyDescent="0.2">
      <c r="A231" s="20"/>
    </row>
    <row r="232" spans="1:1" x14ac:dyDescent="0.2">
      <c r="A232" s="20"/>
    </row>
    <row r="233" spans="1:1" x14ac:dyDescent="0.2">
      <c r="A233" s="20"/>
    </row>
    <row r="234" spans="1:1" x14ac:dyDescent="0.2">
      <c r="A234" s="20"/>
    </row>
    <row r="235" spans="1:1" x14ac:dyDescent="0.2">
      <c r="A235" s="20"/>
    </row>
    <row r="236" spans="1:1" x14ac:dyDescent="0.2">
      <c r="A236" s="20"/>
    </row>
    <row r="237" spans="1:1" x14ac:dyDescent="0.2">
      <c r="A237" s="20"/>
    </row>
    <row r="238" spans="1:1" x14ac:dyDescent="0.2">
      <c r="A238" s="20"/>
    </row>
    <row r="239" spans="1:1" x14ac:dyDescent="0.2">
      <c r="A239" s="20"/>
    </row>
    <row r="240" spans="1:1" x14ac:dyDescent="0.2">
      <c r="A240" s="20"/>
    </row>
    <row r="241" spans="1:1" x14ac:dyDescent="0.2">
      <c r="A241" s="20"/>
    </row>
    <row r="242" spans="1:1" x14ac:dyDescent="0.2">
      <c r="A242" s="20"/>
    </row>
    <row r="243" spans="1:1" x14ac:dyDescent="0.2">
      <c r="A243" s="20"/>
    </row>
    <row r="244" spans="1:1" x14ac:dyDescent="0.2">
      <c r="A244" s="20"/>
    </row>
    <row r="245" spans="1:1" x14ac:dyDescent="0.2">
      <c r="A245" s="20"/>
    </row>
    <row r="246" spans="1:1" x14ac:dyDescent="0.2">
      <c r="A246" s="20"/>
    </row>
    <row r="247" spans="1:1" x14ac:dyDescent="0.2">
      <c r="A247" s="20"/>
    </row>
    <row r="248" spans="1:1" x14ac:dyDescent="0.2">
      <c r="A248" s="20"/>
    </row>
    <row r="249" spans="1:1" x14ac:dyDescent="0.2">
      <c r="A249" s="20"/>
    </row>
    <row r="250" spans="1:1" x14ac:dyDescent="0.2">
      <c r="A250" s="20"/>
    </row>
    <row r="251" spans="1:1" x14ac:dyDescent="0.2">
      <c r="A251" s="20"/>
    </row>
    <row r="252" spans="1:1" x14ac:dyDescent="0.2">
      <c r="A252" s="20"/>
    </row>
    <row r="253" spans="1:1" x14ac:dyDescent="0.2">
      <c r="A253" s="20"/>
    </row>
    <row r="254" spans="1:1" x14ac:dyDescent="0.2">
      <c r="A254" s="20"/>
    </row>
    <row r="255" spans="1:1" x14ac:dyDescent="0.2">
      <c r="A255" s="20"/>
    </row>
    <row r="256" spans="1:1" x14ac:dyDescent="0.2">
      <c r="A256" s="20"/>
    </row>
    <row r="257" spans="1:1" x14ac:dyDescent="0.2">
      <c r="A257" s="20"/>
    </row>
    <row r="258" spans="1:1" x14ac:dyDescent="0.2">
      <c r="A258" s="20"/>
    </row>
    <row r="259" spans="1:1" x14ac:dyDescent="0.2">
      <c r="A259" s="20"/>
    </row>
    <row r="260" spans="1:1" x14ac:dyDescent="0.2">
      <c r="A260" s="20"/>
    </row>
    <row r="261" spans="1:1" x14ac:dyDescent="0.2">
      <c r="A261" s="20"/>
    </row>
    <row r="262" spans="1:1" x14ac:dyDescent="0.2">
      <c r="A262" s="20"/>
    </row>
    <row r="263" spans="1:1" x14ac:dyDescent="0.2">
      <c r="A263" s="20"/>
    </row>
    <row r="264" spans="1:1" x14ac:dyDescent="0.2">
      <c r="A264" s="20"/>
    </row>
    <row r="265" spans="1:1" x14ac:dyDescent="0.2">
      <c r="A265" s="20"/>
    </row>
    <row r="266" spans="1:1" x14ac:dyDescent="0.2">
      <c r="A266" s="20"/>
    </row>
    <row r="267" spans="1:1" x14ac:dyDescent="0.2">
      <c r="A267" s="20"/>
    </row>
    <row r="268" spans="1:1" x14ac:dyDescent="0.2">
      <c r="A268" s="20"/>
    </row>
    <row r="269" spans="1:1" x14ac:dyDescent="0.2">
      <c r="A269" s="20"/>
    </row>
    <row r="270" spans="1:1" x14ac:dyDescent="0.2">
      <c r="A270" s="20"/>
    </row>
    <row r="271" spans="1:1" x14ac:dyDescent="0.2">
      <c r="A271" s="20"/>
    </row>
    <row r="272" spans="1:1" x14ac:dyDescent="0.2">
      <c r="A272" s="20"/>
    </row>
    <row r="273" spans="1:1" x14ac:dyDescent="0.2">
      <c r="A273" s="20"/>
    </row>
    <row r="274" spans="1:1" x14ac:dyDescent="0.2">
      <c r="A274" s="20"/>
    </row>
    <row r="275" spans="1:1" x14ac:dyDescent="0.2">
      <c r="A275" s="20"/>
    </row>
    <row r="276" spans="1:1" x14ac:dyDescent="0.2">
      <c r="A276" s="20"/>
    </row>
    <row r="277" spans="1:1" x14ac:dyDescent="0.2">
      <c r="A277" s="20"/>
    </row>
    <row r="278" spans="1:1" x14ac:dyDescent="0.2">
      <c r="A278" s="20"/>
    </row>
    <row r="279" spans="1:1" x14ac:dyDescent="0.2">
      <c r="A279" s="20"/>
    </row>
    <row r="280" spans="1:1" x14ac:dyDescent="0.2">
      <c r="A280" s="20"/>
    </row>
    <row r="281" spans="1:1" x14ac:dyDescent="0.2">
      <c r="A281" s="20"/>
    </row>
    <row r="282" spans="1:1" x14ac:dyDescent="0.2">
      <c r="A282" s="20"/>
    </row>
    <row r="283" spans="1:1" x14ac:dyDescent="0.2">
      <c r="A283" s="20"/>
    </row>
    <row r="284" spans="1:1" x14ac:dyDescent="0.2">
      <c r="A284" s="20"/>
    </row>
    <row r="285" spans="1:1" x14ac:dyDescent="0.2">
      <c r="A285" s="20"/>
    </row>
    <row r="286" spans="1:1" x14ac:dyDescent="0.2">
      <c r="A286" s="20"/>
    </row>
    <row r="287" spans="1:1" x14ac:dyDescent="0.2">
      <c r="A287" s="20"/>
    </row>
    <row r="288" spans="1:1" x14ac:dyDescent="0.2">
      <c r="A288" s="20"/>
    </row>
    <row r="289" spans="1:1" x14ac:dyDescent="0.2">
      <c r="A289" s="20"/>
    </row>
    <row r="290" spans="1:1" x14ac:dyDescent="0.2">
      <c r="A290" s="20"/>
    </row>
    <row r="291" spans="1:1" x14ac:dyDescent="0.2">
      <c r="A291" s="20"/>
    </row>
    <row r="292" spans="1:1" x14ac:dyDescent="0.2">
      <c r="A292" s="20"/>
    </row>
    <row r="293" spans="1:1" x14ac:dyDescent="0.2">
      <c r="A293" s="20"/>
    </row>
    <row r="294" spans="1:1" x14ac:dyDescent="0.2">
      <c r="A294" s="20"/>
    </row>
    <row r="295" spans="1:1" x14ac:dyDescent="0.2">
      <c r="A295" s="20"/>
    </row>
    <row r="296" spans="1:1" x14ac:dyDescent="0.2">
      <c r="A296" s="20"/>
    </row>
    <row r="297" spans="1:1" x14ac:dyDescent="0.2">
      <c r="A297" s="20"/>
    </row>
    <row r="298" spans="1:1" x14ac:dyDescent="0.2">
      <c r="A298" s="20"/>
    </row>
    <row r="299" spans="1:1" x14ac:dyDescent="0.2">
      <c r="A299" s="20"/>
    </row>
    <row r="300" spans="1:1" x14ac:dyDescent="0.2">
      <c r="A300" s="20"/>
    </row>
    <row r="301" spans="1:1" x14ac:dyDescent="0.2">
      <c r="A301" s="20"/>
    </row>
    <row r="302" spans="1:1" x14ac:dyDescent="0.2">
      <c r="A302" s="20"/>
    </row>
    <row r="303" spans="1:1" x14ac:dyDescent="0.2">
      <c r="A303" s="20"/>
    </row>
    <row r="304" spans="1:1" x14ac:dyDescent="0.2">
      <c r="A304" s="20"/>
    </row>
    <row r="305" spans="1:1" x14ac:dyDescent="0.2">
      <c r="A305" s="20"/>
    </row>
    <row r="306" spans="1:1" x14ac:dyDescent="0.2">
      <c r="A306" s="20"/>
    </row>
    <row r="307" spans="1:1" x14ac:dyDescent="0.2">
      <c r="A307" s="20"/>
    </row>
    <row r="308" spans="1:1" x14ac:dyDescent="0.2">
      <c r="A308" s="20"/>
    </row>
    <row r="309" spans="1:1" x14ac:dyDescent="0.2">
      <c r="A309" s="20"/>
    </row>
    <row r="310" spans="1:1" x14ac:dyDescent="0.2">
      <c r="A310" s="20"/>
    </row>
    <row r="311" spans="1:1" x14ac:dyDescent="0.2">
      <c r="A311" s="20"/>
    </row>
    <row r="312" spans="1:1" x14ac:dyDescent="0.2">
      <c r="A312" s="20"/>
    </row>
    <row r="313" spans="1:1" x14ac:dyDescent="0.2">
      <c r="A313" s="20"/>
    </row>
    <row r="314" spans="1:1" x14ac:dyDescent="0.2">
      <c r="A314" s="20"/>
    </row>
    <row r="315" spans="1:1" x14ac:dyDescent="0.2">
      <c r="A315" s="20"/>
    </row>
    <row r="316" spans="1:1" x14ac:dyDescent="0.2">
      <c r="A316" s="20"/>
    </row>
    <row r="317" spans="1:1" x14ac:dyDescent="0.2">
      <c r="A317" s="20"/>
    </row>
    <row r="318" spans="1:1" x14ac:dyDescent="0.2">
      <c r="A318" s="20"/>
    </row>
    <row r="319" spans="1:1" x14ac:dyDescent="0.2">
      <c r="A319" s="20"/>
    </row>
    <row r="320" spans="1:1" x14ac:dyDescent="0.2">
      <c r="A320" s="20"/>
    </row>
    <row r="321" spans="1:1" x14ac:dyDescent="0.2">
      <c r="A321" s="20"/>
    </row>
    <row r="322" spans="1:1" x14ac:dyDescent="0.2">
      <c r="A322" s="20"/>
    </row>
    <row r="323" spans="1:1" x14ac:dyDescent="0.2">
      <c r="A323" s="20"/>
    </row>
    <row r="324" spans="1:1" x14ac:dyDescent="0.2">
      <c r="A324" s="20"/>
    </row>
    <row r="325" spans="1:1" x14ac:dyDescent="0.2">
      <c r="A325" s="20"/>
    </row>
    <row r="326" spans="1:1" x14ac:dyDescent="0.2">
      <c r="A326" s="20"/>
    </row>
    <row r="327" spans="1:1" x14ac:dyDescent="0.2">
      <c r="A327" s="20"/>
    </row>
    <row r="328" spans="1:1" x14ac:dyDescent="0.2">
      <c r="A328" s="20"/>
    </row>
    <row r="329" spans="1:1" x14ac:dyDescent="0.2">
      <c r="A329" s="20"/>
    </row>
    <row r="330" spans="1:1" x14ac:dyDescent="0.2">
      <c r="A330" s="20"/>
    </row>
    <row r="331" spans="1:1" x14ac:dyDescent="0.2">
      <c r="A331" s="20"/>
    </row>
    <row r="332" spans="1:1" x14ac:dyDescent="0.2">
      <c r="A332" s="20"/>
    </row>
    <row r="333" spans="1:1" x14ac:dyDescent="0.2">
      <c r="A333" s="20"/>
    </row>
    <row r="334" spans="1:1" x14ac:dyDescent="0.2">
      <c r="A334" s="20"/>
    </row>
    <row r="335" spans="1:1" x14ac:dyDescent="0.2">
      <c r="A335" s="20"/>
    </row>
    <row r="336" spans="1:1" x14ac:dyDescent="0.2">
      <c r="A336" s="20"/>
    </row>
    <row r="337" spans="1:1" x14ac:dyDescent="0.2">
      <c r="A337" s="20"/>
    </row>
    <row r="338" spans="1:1" x14ac:dyDescent="0.2">
      <c r="A338" s="20"/>
    </row>
    <row r="339" spans="1:1" x14ac:dyDescent="0.2">
      <c r="A339" s="20"/>
    </row>
    <row r="340" spans="1:1" x14ac:dyDescent="0.2">
      <c r="A340" s="20"/>
    </row>
    <row r="341" spans="1:1" x14ac:dyDescent="0.2">
      <c r="A341" s="20"/>
    </row>
    <row r="342" spans="1:1" x14ac:dyDescent="0.2">
      <c r="A342" s="20"/>
    </row>
    <row r="343" spans="1:1" x14ac:dyDescent="0.2">
      <c r="A343" s="20"/>
    </row>
    <row r="344" spans="1:1" x14ac:dyDescent="0.2">
      <c r="A344" s="20"/>
    </row>
    <row r="345" spans="1:1" x14ac:dyDescent="0.2">
      <c r="A345" s="20"/>
    </row>
    <row r="346" spans="1:1" x14ac:dyDescent="0.2">
      <c r="A346" s="20"/>
    </row>
    <row r="347" spans="1:1" x14ac:dyDescent="0.2">
      <c r="A347" s="20"/>
    </row>
    <row r="348" spans="1:1" x14ac:dyDescent="0.2">
      <c r="A348" s="20"/>
    </row>
    <row r="349" spans="1:1" x14ac:dyDescent="0.2">
      <c r="A349" s="20"/>
    </row>
    <row r="350" spans="1:1" x14ac:dyDescent="0.2">
      <c r="A350" s="20"/>
    </row>
    <row r="351" spans="1:1" x14ac:dyDescent="0.2">
      <c r="A351" s="20"/>
    </row>
    <row r="352" spans="1:1" x14ac:dyDescent="0.2">
      <c r="A352" s="20"/>
    </row>
    <row r="353" spans="1:1" x14ac:dyDescent="0.2">
      <c r="A353" s="20"/>
    </row>
    <row r="354" spans="1:1" x14ac:dyDescent="0.2">
      <c r="A354" s="20"/>
    </row>
    <row r="355" spans="1:1" x14ac:dyDescent="0.2">
      <c r="A355" s="20"/>
    </row>
    <row r="356" spans="1:1" x14ac:dyDescent="0.2">
      <c r="A356" s="20"/>
    </row>
    <row r="357" spans="1:1" x14ac:dyDescent="0.2">
      <c r="A357" s="20"/>
    </row>
    <row r="358" spans="1:1" x14ac:dyDescent="0.2">
      <c r="A358" s="20"/>
    </row>
    <row r="359" spans="1:1" x14ac:dyDescent="0.2">
      <c r="A359" s="20"/>
    </row>
    <row r="360" spans="1:1" x14ac:dyDescent="0.2">
      <c r="A360" s="20"/>
    </row>
    <row r="361" spans="1:1" x14ac:dyDescent="0.2">
      <c r="A361" s="20"/>
    </row>
    <row r="362" spans="1:1" x14ac:dyDescent="0.2">
      <c r="A362" s="20"/>
    </row>
    <row r="363" spans="1:1" x14ac:dyDescent="0.2">
      <c r="A363" s="20"/>
    </row>
    <row r="364" spans="1:1" x14ac:dyDescent="0.2">
      <c r="A364" s="20"/>
    </row>
    <row r="365" spans="1:1" x14ac:dyDescent="0.2">
      <c r="A365" s="20"/>
    </row>
    <row r="366" spans="1:1" x14ac:dyDescent="0.2">
      <c r="A366" s="20"/>
    </row>
    <row r="367" spans="1:1" x14ac:dyDescent="0.2">
      <c r="A367" s="20"/>
    </row>
    <row r="368" spans="1:1" x14ac:dyDescent="0.2">
      <c r="A368" s="20"/>
    </row>
    <row r="369" spans="1:1" x14ac:dyDescent="0.2">
      <c r="A369" s="20"/>
    </row>
    <row r="370" spans="1:1" x14ac:dyDescent="0.2">
      <c r="A370" s="20"/>
    </row>
    <row r="371" spans="1:1" x14ac:dyDescent="0.2">
      <c r="A371" s="20"/>
    </row>
    <row r="372" spans="1:1" x14ac:dyDescent="0.2">
      <c r="A372" s="20"/>
    </row>
    <row r="373" spans="1:1" x14ac:dyDescent="0.2">
      <c r="A373" s="20"/>
    </row>
    <row r="374" spans="1:1" x14ac:dyDescent="0.2">
      <c r="A374" s="20"/>
    </row>
    <row r="375" spans="1:1" x14ac:dyDescent="0.2">
      <c r="A375" s="20"/>
    </row>
    <row r="376" spans="1:1" x14ac:dyDescent="0.2">
      <c r="A376" s="20"/>
    </row>
    <row r="377" spans="1:1" x14ac:dyDescent="0.2">
      <c r="A377" s="20"/>
    </row>
    <row r="378" spans="1:1" x14ac:dyDescent="0.2">
      <c r="A378" s="20"/>
    </row>
    <row r="379" spans="1:1" x14ac:dyDescent="0.2">
      <c r="A379" s="20"/>
    </row>
    <row r="380" spans="1:1" x14ac:dyDescent="0.2">
      <c r="A380" s="20"/>
    </row>
    <row r="381" spans="1:1" x14ac:dyDescent="0.2">
      <c r="A381" s="20"/>
    </row>
    <row r="382" spans="1:1" x14ac:dyDescent="0.2">
      <c r="A382" s="20"/>
    </row>
    <row r="383" spans="1:1" x14ac:dyDescent="0.2">
      <c r="A383" s="20"/>
    </row>
    <row r="384" spans="1:1" x14ac:dyDescent="0.2">
      <c r="A384" s="20"/>
    </row>
    <row r="385" spans="1:1" x14ac:dyDescent="0.2">
      <c r="A385" s="20"/>
    </row>
    <row r="386" spans="1:1" x14ac:dyDescent="0.2">
      <c r="A386" s="20"/>
    </row>
    <row r="387" spans="1:1" x14ac:dyDescent="0.2">
      <c r="A387" s="20"/>
    </row>
    <row r="388" spans="1:1" x14ac:dyDescent="0.2">
      <c r="A388" s="20"/>
    </row>
    <row r="389" spans="1:1" x14ac:dyDescent="0.2">
      <c r="A389" s="20"/>
    </row>
    <row r="390" spans="1:1" x14ac:dyDescent="0.2">
      <c r="A390" s="20"/>
    </row>
    <row r="391" spans="1:1" x14ac:dyDescent="0.2">
      <c r="A391" s="20"/>
    </row>
    <row r="392" spans="1:1" x14ac:dyDescent="0.2">
      <c r="A392" s="20"/>
    </row>
    <row r="393" spans="1:1" x14ac:dyDescent="0.2">
      <c r="A393" s="20"/>
    </row>
    <row r="394" spans="1:1" x14ac:dyDescent="0.2">
      <c r="A394" s="20"/>
    </row>
    <row r="395" spans="1:1" x14ac:dyDescent="0.2">
      <c r="A395" s="20"/>
    </row>
    <row r="396" spans="1:1" x14ac:dyDescent="0.2">
      <c r="A396" s="20"/>
    </row>
    <row r="397" spans="1:1" x14ac:dyDescent="0.2">
      <c r="A397" s="20"/>
    </row>
    <row r="398" spans="1:1" x14ac:dyDescent="0.2">
      <c r="A398" s="20"/>
    </row>
    <row r="399" spans="1:1" x14ac:dyDescent="0.2">
      <c r="A399" s="20"/>
    </row>
    <row r="400" spans="1:1" x14ac:dyDescent="0.2">
      <c r="A400" s="20"/>
    </row>
    <row r="401" spans="1:1" x14ac:dyDescent="0.2">
      <c r="A401" s="20"/>
    </row>
    <row r="402" spans="1:1" x14ac:dyDescent="0.2">
      <c r="A402" s="20"/>
    </row>
    <row r="403" spans="1:1" x14ac:dyDescent="0.2">
      <c r="A403" s="20"/>
    </row>
    <row r="404" spans="1:1" x14ac:dyDescent="0.2">
      <c r="A404" s="20"/>
    </row>
    <row r="405" spans="1:1" x14ac:dyDescent="0.2">
      <c r="A405" s="20"/>
    </row>
    <row r="406" spans="1:1" x14ac:dyDescent="0.2">
      <c r="A406" s="20"/>
    </row>
    <row r="407" spans="1:1" x14ac:dyDescent="0.2">
      <c r="A407" s="20"/>
    </row>
    <row r="408" spans="1:1" x14ac:dyDescent="0.2">
      <c r="A408" s="20"/>
    </row>
    <row r="409" spans="1:1" x14ac:dyDescent="0.2">
      <c r="A409" s="20"/>
    </row>
    <row r="410" spans="1:1" x14ac:dyDescent="0.2">
      <c r="A410" s="20"/>
    </row>
    <row r="411" spans="1:1" x14ac:dyDescent="0.2">
      <c r="A411" s="20"/>
    </row>
    <row r="412" spans="1:1" x14ac:dyDescent="0.2">
      <c r="A412" s="20"/>
    </row>
    <row r="413" spans="1:1" x14ac:dyDescent="0.2">
      <c r="A413" s="20"/>
    </row>
    <row r="414" spans="1:1" x14ac:dyDescent="0.2">
      <c r="A414" s="20"/>
    </row>
    <row r="415" spans="1:1" x14ac:dyDescent="0.2">
      <c r="A415" s="20"/>
    </row>
    <row r="416" spans="1:1" x14ac:dyDescent="0.2">
      <c r="A416" s="20"/>
    </row>
    <row r="417" spans="1:1" x14ac:dyDescent="0.2">
      <c r="A417" s="20"/>
    </row>
    <row r="418" spans="1:1" x14ac:dyDescent="0.2">
      <c r="A418" s="20"/>
    </row>
    <row r="419" spans="1:1" x14ac:dyDescent="0.2">
      <c r="A419" s="20"/>
    </row>
    <row r="420" spans="1:1" x14ac:dyDescent="0.2">
      <c r="A420" s="20"/>
    </row>
    <row r="421" spans="1:1" x14ac:dyDescent="0.2">
      <c r="A421" s="20"/>
    </row>
    <row r="422" spans="1:1" x14ac:dyDescent="0.2">
      <c r="A422" s="20"/>
    </row>
    <row r="423" spans="1:1" x14ac:dyDescent="0.2">
      <c r="A423" s="20"/>
    </row>
    <row r="424" spans="1:1" x14ac:dyDescent="0.2">
      <c r="A424" s="20"/>
    </row>
    <row r="425" spans="1:1" x14ac:dyDescent="0.2">
      <c r="A425" s="20"/>
    </row>
    <row r="426" spans="1:1" x14ac:dyDescent="0.2">
      <c r="A426" s="20"/>
    </row>
    <row r="427" spans="1:1" x14ac:dyDescent="0.2">
      <c r="A427" s="20"/>
    </row>
    <row r="428" spans="1:1" x14ac:dyDescent="0.2">
      <c r="A428" s="20"/>
    </row>
    <row r="429" spans="1:1" x14ac:dyDescent="0.2">
      <c r="A429" s="20"/>
    </row>
    <row r="430" spans="1:1" x14ac:dyDescent="0.2">
      <c r="A430" s="20"/>
    </row>
    <row r="431" spans="1:1" x14ac:dyDescent="0.2">
      <c r="A431" s="20"/>
    </row>
    <row r="432" spans="1:1" x14ac:dyDescent="0.2">
      <c r="A432" s="20"/>
    </row>
    <row r="433" spans="1:1" x14ac:dyDescent="0.2">
      <c r="A433" s="20"/>
    </row>
    <row r="434" spans="1:1" x14ac:dyDescent="0.2">
      <c r="A434" s="20"/>
    </row>
  </sheetData>
  <mergeCells count="81">
    <mergeCell ref="K5:K6"/>
    <mergeCell ref="F26:I26"/>
    <mergeCell ref="E27:I27"/>
    <mergeCell ref="E28:I28"/>
    <mergeCell ref="E29:I29"/>
    <mergeCell ref="D23:F23"/>
    <mergeCell ref="G22:I22"/>
    <mergeCell ref="G23:I23"/>
    <mergeCell ref="E25:I25"/>
    <mergeCell ref="A32:D32"/>
    <mergeCell ref="A34:K35"/>
    <mergeCell ref="A36:K37"/>
    <mergeCell ref="J32:K32"/>
    <mergeCell ref="A28:D31"/>
    <mergeCell ref="E31:G31"/>
    <mergeCell ref="J30:K30"/>
    <mergeCell ref="J31:K31"/>
    <mergeCell ref="H31:I31"/>
    <mergeCell ref="E32:G32"/>
    <mergeCell ref="H32:I32"/>
    <mergeCell ref="J28:K28"/>
    <mergeCell ref="J29:K29"/>
    <mergeCell ref="F30:I30"/>
    <mergeCell ref="A18:B18"/>
    <mergeCell ref="A27:B27"/>
    <mergeCell ref="C27:D27"/>
    <mergeCell ref="B26:D26"/>
    <mergeCell ref="J25:K25"/>
    <mergeCell ref="A19:B19"/>
    <mergeCell ref="A20:B20"/>
    <mergeCell ref="A21:C21"/>
    <mergeCell ref="A22:C22"/>
    <mergeCell ref="A23:C23"/>
    <mergeCell ref="A25:D25"/>
    <mergeCell ref="D21:F21"/>
    <mergeCell ref="J26:K26"/>
    <mergeCell ref="J27:K27"/>
    <mergeCell ref="G21:I21"/>
    <mergeCell ref="D22:F22"/>
    <mergeCell ref="A13:A14"/>
    <mergeCell ref="B13:B14"/>
    <mergeCell ref="C13:C14"/>
    <mergeCell ref="J13:J14"/>
    <mergeCell ref="K13:K14"/>
    <mergeCell ref="A15:A16"/>
    <mergeCell ref="B15:B16"/>
    <mergeCell ref="C15:C16"/>
    <mergeCell ref="J15:J16"/>
    <mergeCell ref="K15:K16"/>
    <mergeCell ref="A9:A10"/>
    <mergeCell ref="B9:B10"/>
    <mergeCell ref="C9:C10"/>
    <mergeCell ref="J9:J10"/>
    <mergeCell ref="K9:K10"/>
    <mergeCell ref="A11:A12"/>
    <mergeCell ref="B11:B12"/>
    <mergeCell ref="C11:C12"/>
    <mergeCell ref="J11:J12"/>
    <mergeCell ref="K11:K12"/>
    <mergeCell ref="A7:A8"/>
    <mergeCell ref="B7:B8"/>
    <mergeCell ref="C7:C8"/>
    <mergeCell ref="J7:J8"/>
    <mergeCell ref="K7:K8"/>
    <mergeCell ref="A3:B3"/>
    <mergeCell ref="C3:D3"/>
    <mergeCell ref="E3:J3"/>
    <mergeCell ref="A5:A6"/>
    <mergeCell ref="D5:I5"/>
    <mergeCell ref="J5:J6"/>
    <mergeCell ref="A1:B1"/>
    <mergeCell ref="H1:J1"/>
    <mergeCell ref="A2:B2"/>
    <mergeCell ref="C2:D2"/>
    <mergeCell ref="E2:J2"/>
    <mergeCell ref="C1:G1"/>
    <mergeCell ref="M7:M8"/>
    <mergeCell ref="M9:M10"/>
    <mergeCell ref="M11:M12"/>
    <mergeCell ref="M13:M14"/>
    <mergeCell ref="M15:M16"/>
  </mergeCells>
  <printOptions horizontalCentered="1" verticalCentered="1"/>
  <pageMargins left="0.39370078740157483" right="0.39370078740157483" top="0.59055118110236227" bottom="0.51181102362204722" header="0.6692913385826772" footer="0.59055118110236227"/>
  <pageSetup paperSize="9" scale="55" orientation="landscape" r:id="rId1"/>
  <headerFooter alignWithMargins="0"/>
  <rowBreaks count="1" manualBreakCount="1">
    <brk id="32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7:P54"/>
  <sheetViews>
    <sheetView topLeftCell="A4" workbookViewId="0">
      <selection activeCell="S53" sqref="R53:S53"/>
    </sheetView>
  </sheetViews>
  <sheetFormatPr defaultRowHeight="12.75" x14ac:dyDescent="0.2"/>
  <cols>
    <col min="1" max="4" width="9.140625" style="86"/>
    <col min="5" max="5" width="17" style="86" customWidth="1"/>
    <col min="6" max="6" width="12.5703125" style="86" customWidth="1"/>
    <col min="7" max="7" width="29.85546875" style="86" customWidth="1"/>
    <col min="8" max="8" width="14.42578125" style="86" customWidth="1"/>
    <col min="9" max="9" width="11.5703125" style="86" customWidth="1"/>
    <col min="10" max="10" width="10.5703125" style="86" customWidth="1"/>
    <col min="11" max="11" width="11.42578125" style="86" customWidth="1"/>
    <col min="12" max="12" width="10.5703125" style="86" customWidth="1"/>
    <col min="13" max="14" width="10.28515625" style="86" customWidth="1"/>
    <col min="15" max="15" width="9.85546875" style="86" customWidth="1"/>
    <col min="16" max="260" width="9.140625" style="86"/>
    <col min="261" max="261" width="17" style="86" customWidth="1"/>
    <col min="262" max="262" width="12.5703125" style="86" customWidth="1"/>
    <col min="263" max="263" width="29.85546875" style="86" customWidth="1"/>
    <col min="264" max="264" width="14.42578125" style="86" customWidth="1"/>
    <col min="265" max="265" width="11.5703125" style="86" customWidth="1"/>
    <col min="266" max="266" width="10.5703125" style="86" customWidth="1"/>
    <col min="267" max="267" width="11.42578125" style="86" customWidth="1"/>
    <col min="268" max="268" width="10.5703125" style="86" customWidth="1"/>
    <col min="269" max="270" width="10.28515625" style="86" customWidth="1"/>
    <col min="271" max="271" width="9.85546875" style="86" customWidth="1"/>
    <col min="272" max="516" width="9.140625" style="86"/>
    <col min="517" max="517" width="17" style="86" customWidth="1"/>
    <col min="518" max="518" width="12.5703125" style="86" customWidth="1"/>
    <col min="519" max="519" width="29.85546875" style="86" customWidth="1"/>
    <col min="520" max="520" width="14.42578125" style="86" customWidth="1"/>
    <col min="521" max="521" width="11.5703125" style="86" customWidth="1"/>
    <col min="522" max="522" width="10.5703125" style="86" customWidth="1"/>
    <col min="523" max="523" width="11.42578125" style="86" customWidth="1"/>
    <col min="524" max="524" width="10.5703125" style="86" customWidth="1"/>
    <col min="525" max="526" width="10.28515625" style="86" customWidth="1"/>
    <col min="527" max="527" width="9.85546875" style="86" customWidth="1"/>
    <col min="528" max="772" width="9.140625" style="86"/>
    <col min="773" max="773" width="17" style="86" customWidth="1"/>
    <col min="774" max="774" width="12.5703125" style="86" customWidth="1"/>
    <col min="775" max="775" width="29.85546875" style="86" customWidth="1"/>
    <col min="776" max="776" width="14.42578125" style="86" customWidth="1"/>
    <col min="777" max="777" width="11.5703125" style="86" customWidth="1"/>
    <col min="778" max="778" width="10.5703125" style="86" customWidth="1"/>
    <col min="779" max="779" width="11.42578125" style="86" customWidth="1"/>
    <col min="780" max="780" width="10.5703125" style="86" customWidth="1"/>
    <col min="781" max="782" width="10.28515625" style="86" customWidth="1"/>
    <col min="783" max="783" width="9.85546875" style="86" customWidth="1"/>
    <col min="784" max="1028" width="9.140625" style="86"/>
    <col min="1029" max="1029" width="17" style="86" customWidth="1"/>
    <col min="1030" max="1030" width="12.5703125" style="86" customWidth="1"/>
    <col min="1031" max="1031" width="29.85546875" style="86" customWidth="1"/>
    <col min="1032" max="1032" width="14.42578125" style="86" customWidth="1"/>
    <col min="1033" max="1033" width="11.5703125" style="86" customWidth="1"/>
    <col min="1034" max="1034" width="10.5703125" style="86" customWidth="1"/>
    <col min="1035" max="1035" width="11.42578125" style="86" customWidth="1"/>
    <col min="1036" max="1036" width="10.5703125" style="86" customWidth="1"/>
    <col min="1037" max="1038" width="10.28515625" style="86" customWidth="1"/>
    <col min="1039" max="1039" width="9.85546875" style="86" customWidth="1"/>
    <col min="1040" max="1284" width="9.140625" style="86"/>
    <col min="1285" max="1285" width="17" style="86" customWidth="1"/>
    <col min="1286" max="1286" width="12.5703125" style="86" customWidth="1"/>
    <col min="1287" max="1287" width="29.85546875" style="86" customWidth="1"/>
    <col min="1288" max="1288" width="14.42578125" style="86" customWidth="1"/>
    <col min="1289" max="1289" width="11.5703125" style="86" customWidth="1"/>
    <col min="1290" max="1290" width="10.5703125" style="86" customWidth="1"/>
    <col min="1291" max="1291" width="11.42578125" style="86" customWidth="1"/>
    <col min="1292" max="1292" width="10.5703125" style="86" customWidth="1"/>
    <col min="1293" max="1294" width="10.28515625" style="86" customWidth="1"/>
    <col min="1295" max="1295" width="9.85546875" style="86" customWidth="1"/>
    <col min="1296" max="1540" width="9.140625" style="86"/>
    <col min="1541" max="1541" width="17" style="86" customWidth="1"/>
    <col min="1542" max="1542" width="12.5703125" style="86" customWidth="1"/>
    <col min="1543" max="1543" width="29.85546875" style="86" customWidth="1"/>
    <col min="1544" max="1544" width="14.42578125" style="86" customWidth="1"/>
    <col min="1545" max="1545" width="11.5703125" style="86" customWidth="1"/>
    <col min="1546" max="1546" width="10.5703125" style="86" customWidth="1"/>
    <col min="1547" max="1547" width="11.42578125" style="86" customWidth="1"/>
    <col min="1548" max="1548" width="10.5703125" style="86" customWidth="1"/>
    <col min="1549" max="1550" width="10.28515625" style="86" customWidth="1"/>
    <col min="1551" max="1551" width="9.85546875" style="86" customWidth="1"/>
    <col min="1552" max="1796" width="9.140625" style="86"/>
    <col min="1797" max="1797" width="17" style="86" customWidth="1"/>
    <col min="1798" max="1798" width="12.5703125" style="86" customWidth="1"/>
    <col min="1799" max="1799" width="29.85546875" style="86" customWidth="1"/>
    <col min="1800" max="1800" width="14.42578125" style="86" customWidth="1"/>
    <col min="1801" max="1801" width="11.5703125" style="86" customWidth="1"/>
    <col min="1802" max="1802" width="10.5703125" style="86" customWidth="1"/>
    <col min="1803" max="1803" width="11.42578125" style="86" customWidth="1"/>
    <col min="1804" max="1804" width="10.5703125" style="86" customWidth="1"/>
    <col min="1805" max="1806" width="10.28515625" style="86" customWidth="1"/>
    <col min="1807" max="1807" width="9.85546875" style="86" customWidth="1"/>
    <col min="1808" max="2052" width="9.140625" style="86"/>
    <col min="2053" max="2053" width="17" style="86" customWidth="1"/>
    <col min="2054" max="2054" width="12.5703125" style="86" customWidth="1"/>
    <col min="2055" max="2055" width="29.85546875" style="86" customWidth="1"/>
    <col min="2056" max="2056" width="14.42578125" style="86" customWidth="1"/>
    <col min="2057" max="2057" width="11.5703125" style="86" customWidth="1"/>
    <col min="2058" max="2058" width="10.5703125" style="86" customWidth="1"/>
    <col min="2059" max="2059" width="11.42578125" style="86" customWidth="1"/>
    <col min="2060" max="2060" width="10.5703125" style="86" customWidth="1"/>
    <col min="2061" max="2062" width="10.28515625" style="86" customWidth="1"/>
    <col min="2063" max="2063" width="9.85546875" style="86" customWidth="1"/>
    <col min="2064" max="2308" width="9.140625" style="86"/>
    <col min="2309" max="2309" width="17" style="86" customWidth="1"/>
    <col min="2310" max="2310" width="12.5703125" style="86" customWidth="1"/>
    <col min="2311" max="2311" width="29.85546875" style="86" customWidth="1"/>
    <col min="2312" max="2312" width="14.42578125" style="86" customWidth="1"/>
    <col min="2313" max="2313" width="11.5703125" style="86" customWidth="1"/>
    <col min="2314" max="2314" width="10.5703125" style="86" customWidth="1"/>
    <col min="2315" max="2315" width="11.42578125" style="86" customWidth="1"/>
    <col min="2316" max="2316" width="10.5703125" style="86" customWidth="1"/>
    <col min="2317" max="2318" width="10.28515625" style="86" customWidth="1"/>
    <col min="2319" max="2319" width="9.85546875" style="86" customWidth="1"/>
    <col min="2320" max="2564" width="9.140625" style="86"/>
    <col min="2565" max="2565" width="17" style="86" customWidth="1"/>
    <col min="2566" max="2566" width="12.5703125" style="86" customWidth="1"/>
    <col min="2567" max="2567" width="29.85546875" style="86" customWidth="1"/>
    <col min="2568" max="2568" width="14.42578125" style="86" customWidth="1"/>
    <col min="2569" max="2569" width="11.5703125" style="86" customWidth="1"/>
    <col min="2570" max="2570" width="10.5703125" style="86" customWidth="1"/>
    <col min="2571" max="2571" width="11.42578125" style="86" customWidth="1"/>
    <col min="2572" max="2572" width="10.5703125" style="86" customWidth="1"/>
    <col min="2573" max="2574" width="10.28515625" style="86" customWidth="1"/>
    <col min="2575" max="2575" width="9.85546875" style="86" customWidth="1"/>
    <col min="2576" max="2820" width="9.140625" style="86"/>
    <col min="2821" max="2821" width="17" style="86" customWidth="1"/>
    <col min="2822" max="2822" width="12.5703125" style="86" customWidth="1"/>
    <col min="2823" max="2823" width="29.85546875" style="86" customWidth="1"/>
    <col min="2824" max="2824" width="14.42578125" style="86" customWidth="1"/>
    <col min="2825" max="2825" width="11.5703125" style="86" customWidth="1"/>
    <col min="2826" max="2826" width="10.5703125" style="86" customWidth="1"/>
    <col min="2827" max="2827" width="11.42578125" style="86" customWidth="1"/>
    <col min="2828" max="2828" width="10.5703125" style="86" customWidth="1"/>
    <col min="2829" max="2830" width="10.28515625" style="86" customWidth="1"/>
    <col min="2831" max="2831" width="9.85546875" style="86" customWidth="1"/>
    <col min="2832" max="3076" width="9.140625" style="86"/>
    <col min="3077" max="3077" width="17" style="86" customWidth="1"/>
    <col min="3078" max="3078" width="12.5703125" style="86" customWidth="1"/>
    <col min="3079" max="3079" width="29.85546875" style="86" customWidth="1"/>
    <col min="3080" max="3080" width="14.42578125" style="86" customWidth="1"/>
    <col min="3081" max="3081" width="11.5703125" style="86" customWidth="1"/>
    <col min="3082" max="3082" width="10.5703125" style="86" customWidth="1"/>
    <col min="3083" max="3083" width="11.42578125" style="86" customWidth="1"/>
    <col min="3084" max="3084" width="10.5703125" style="86" customWidth="1"/>
    <col min="3085" max="3086" width="10.28515625" style="86" customWidth="1"/>
    <col min="3087" max="3087" width="9.85546875" style="86" customWidth="1"/>
    <col min="3088" max="3332" width="9.140625" style="86"/>
    <col min="3333" max="3333" width="17" style="86" customWidth="1"/>
    <col min="3334" max="3334" width="12.5703125" style="86" customWidth="1"/>
    <col min="3335" max="3335" width="29.85546875" style="86" customWidth="1"/>
    <col min="3336" max="3336" width="14.42578125" style="86" customWidth="1"/>
    <col min="3337" max="3337" width="11.5703125" style="86" customWidth="1"/>
    <col min="3338" max="3338" width="10.5703125" style="86" customWidth="1"/>
    <col min="3339" max="3339" width="11.42578125" style="86" customWidth="1"/>
    <col min="3340" max="3340" width="10.5703125" style="86" customWidth="1"/>
    <col min="3341" max="3342" width="10.28515625" style="86" customWidth="1"/>
    <col min="3343" max="3343" width="9.85546875" style="86" customWidth="1"/>
    <col min="3344" max="3588" width="9.140625" style="86"/>
    <col min="3589" max="3589" width="17" style="86" customWidth="1"/>
    <col min="3590" max="3590" width="12.5703125" style="86" customWidth="1"/>
    <col min="3591" max="3591" width="29.85546875" style="86" customWidth="1"/>
    <col min="3592" max="3592" width="14.42578125" style="86" customWidth="1"/>
    <col min="3593" max="3593" width="11.5703125" style="86" customWidth="1"/>
    <col min="3594" max="3594" width="10.5703125" style="86" customWidth="1"/>
    <col min="3595" max="3595" width="11.42578125" style="86" customWidth="1"/>
    <col min="3596" max="3596" width="10.5703125" style="86" customWidth="1"/>
    <col min="3597" max="3598" width="10.28515625" style="86" customWidth="1"/>
    <col min="3599" max="3599" width="9.85546875" style="86" customWidth="1"/>
    <col min="3600" max="3844" width="9.140625" style="86"/>
    <col min="3845" max="3845" width="17" style="86" customWidth="1"/>
    <col min="3846" max="3846" width="12.5703125" style="86" customWidth="1"/>
    <col min="3847" max="3847" width="29.85546875" style="86" customWidth="1"/>
    <col min="3848" max="3848" width="14.42578125" style="86" customWidth="1"/>
    <col min="3849" max="3849" width="11.5703125" style="86" customWidth="1"/>
    <col min="3850" max="3850" width="10.5703125" style="86" customWidth="1"/>
    <col min="3851" max="3851" width="11.42578125" style="86" customWidth="1"/>
    <col min="3852" max="3852" width="10.5703125" style="86" customWidth="1"/>
    <col min="3853" max="3854" width="10.28515625" style="86" customWidth="1"/>
    <col min="3855" max="3855" width="9.85546875" style="86" customWidth="1"/>
    <col min="3856" max="4100" width="9.140625" style="86"/>
    <col min="4101" max="4101" width="17" style="86" customWidth="1"/>
    <col min="4102" max="4102" width="12.5703125" style="86" customWidth="1"/>
    <col min="4103" max="4103" width="29.85546875" style="86" customWidth="1"/>
    <col min="4104" max="4104" width="14.42578125" style="86" customWidth="1"/>
    <col min="4105" max="4105" width="11.5703125" style="86" customWidth="1"/>
    <col min="4106" max="4106" width="10.5703125" style="86" customWidth="1"/>
    <col min="4107" max="4107" width="11.42578125" style="86" customWidth="1"/>
    <col min="4108" max="4108" width="10.5703125" style="86" customWidth="1"/>
    <col min="4109" max="4110" width="10.28515625" style="86" customWidth="1"/>
    <col min="4111" max="4111" width="9.85546875" style="86" customWidth="1"/>
    <col min="4112" max="4356" width="9.140625" style="86"/>
    <col min="4357" max="4357" width="17" style="86" customWidth="1"/>
    <col min="4358" max="4358" width="12.5703125" style="86" customWidth="1"/>
    <col min="4359" max="4359" width="29.85546875" style="86" customWidth="1"/>
    <col min="4360" max="4360" width="14.42578125" style="86" customWidth="1"/>
    <col min="4361" max="4361" width="11.5703125" style="86" customWidth="1"/>
    <col min="4362" max="4362" width="10.5703125" style="86" customWidth="1"/>
    <col min="4363" max="4363" width="11.42578125" style="86" customWidth="1"/>
    <col min="4364" max="4364" width="10.5703125" style="86" customWidth="1"/>
    <col min="4365" max="4366" width="10.28515625" style="86" customWidth="1"/>
    <col min="4367" max="4367" width="9.85546875" style="86" customWidth="1"/>
    <col min="4368" max="4612" width="9.140625" style="86"/>
    <col min="4613" max="4613" width="17" style="86" customWidth="1"/>
    <col min="4614" max="4614" width="12.5703125" style="86" customWidth="1"/>
    <col min="4615" max="4615" width="29.85546875" style="86" customWidth="1"/>
    <col min="4616" max="4616" width="14.42578125" style="86" customWidth="1"/>
    <col min="4617" max="4617" width="11.5703125" style="86" customWidth="1"/>
    <col min="4618" max="4618" width="10.5703125" style="86" customWidth="1"/>
    <col min="4619" max="4619" width="11.42578125" style="86" customWidth="1"/>
    <col min="4620" max="4620" width="10.5703125" style="86" customWidth="1"/>
    <col min="4621" max="4622" width="10.28515625" style="86" customWidth="1"/>
    <col min="4623" max="4623" width="9.85546875" style="86" customWidth="1"/>
    <col min="4624" max="4868" width="9.140625" style="86"/>
    <col min="4869" max="4869" width="17" style="86" customWidth="1"/>
    <col min="4870" max="4870" width="12.5703125" style="86" customWidth="1"/>
    <col min="4871" max="4871" width="29.85546875" style="86" customWidth="1"/>
    <col min="4872" max="4872" width="14.42578125" style="86" customWidth="1"/>
    <col min="4873" max="4873" width="11.5703125" style="86" customWidth="1"/>
    <col min="4874" max="4874" width="10.5703125" style="86" customWidth="1"/>
    <col min="4875" max="4875" width="11.42578125" style="86" customWidth="1"/>
    <col min="4876" max="4876" width="10.5703125" style="86" customWidth="1"/>
    <col min="4877" max="4878" width="10.28515625" style="86" customWidth="1"/>
    <col min="4879" max="4879" width="9.85546875" style="86" customWidth="1"/>
    <col min="4880" max="5124" width="9.140625" style="86"/>
    <col min="5125" max="5125" width="17" style="86" customWidth="1"/>
    <col min="5126" max="5126" width="12.5703125" style="86" customWidth="1"/>
    <col min="5127" max="5127" width="29.85546875" style="86" customWidth="1"/>
    <col min="5128" max="5128" width="14.42578125" style="86" customWidth="1"/>
    <col min="5129" max="5129" width="11.5703125" style="86" customWidth="1"/>
    <col min="5130" max="5130" width="10.5703125" style="86" customWidth="1"/>
    <col min="5131" max="5131" width="11.42578125" style="86" customWidth="1"/>
    <col min="5132" max="5132" width="10.5703125" style="86" customWidth="1"/>
    <col min="5133" max="5134" width="10.28515625" style="86" customWidth="1"/>
    <col min="5135" max="5135" width="9.85546875" style="86" customWidth="1"/>
    <col min="5136" max="5380" width="9.140625" style="86"/>
    <col min="5381" max="5381" width="17" style="86" customWidth="1"/>
    <col min="5382" max="5382" width="12.5703125" style="86" customWidth="1"/>
    <col min="5383" max="5383" width="29.85546875" style="86" customWidth="1"/>
    <col min="5384" max="5384" width="14.42578125" style="86" customWidth="1"/>
    <col min="5385" max="5385" width="11.5703125" style="86" customWidth="1"/>
    <col min="5386" max="5386" width="10.5703125" style="86" customWidth="1"/>
    <col min="5387" max="5387" width="11.42578125" style="86" customWidth="1"/>
    <col min="5388" max="5388" width="10.5703125" style="86" customWidth="1"/>
    <col min="5389" max="5390" width="10.28515625" style="86" customWidth="1"/>
    <col min="5391" max="5391" width="9.85546875" style="86" customWidth="1"/>
    <col min="5392" max="5636" width="9.140625" style="86"/>
    <col min="5637" max="5637" width="17" style="86" customWidth="1"/>
    <col min="5638" max="5638" width="12.5703125" style="86" customWidth="1"/>
    <col min="5639" max="5639" width="29.85546875" style="86" customWidth="1"/>
    <col min="5640" max="5640" width="14.42578125" style="86" customWidth="1"/>
    <col min="5641" max="5641" width="11.5703125" style="86" customWidth="1"/>
    <col min="5642" max="5642" width="10.5703125" style="86" customWidth="1"/>
    <col min="5643" max="5643" width="11.42578125" style="86" customWidth="1"/>
    <col min="5644" max="5644" width="10.5703125" style="86" customWidth="1"/>
    <col min="5645" max="5646" width="10.28515625" style="86" customWidth="1"/>
    <col min="5647" max="5647" width="9.85546875" style="86" customWidth="1"/>
    <col min="5648" max="5892" width="9.140625" style="86"/>
    <col min="5893" max="5893" width="17" style="86" customWidth="1"/>
    <col min="5894" max="5894" width="12.5703125" style="86" customWidth="1"/>
    <col min="5895" max="5895" width="29.85546875" style="86" customWidth="1"/>
    <col min="5896" max="5896" width="14.42578125" style="86" customWidth="1"/>
    <col min="5897" max="5897" width="11.5703125" style="86" customWidth="1"/>
    <col min="5898" max="5898" width="10.5703125" style="86" customWidth="1"/>
    <col min="5899" max="5899" width="11.42578125" style="86" customWidth="1"/>
    <col min="5900" max="5900" width="10.5703125" style="86" customWidth="1"/>
    <col min="5901" max="5902" width="10.28515625" style="86" customWidth="1"/>
    <col min="5903" max="5903" width="9.85546875" style="86" customWidth="1"/>
    <col min="5904" max="6148" width="9.140625" style="86"/>
    <col min="6149" max="6149" width="17" style="86" customWidth="1"/>
    <col min="6150" max="6150" width="12.5703125" style="86" customWidth="1"/>
    <col min="6151" max="6151" width="29.85546875" style="86" customWidth="1"/>
    <col min="6152" max="6152" width="14.42578125" style="86" customWidth="1"/>
    <col min="6153" max="6153" width="11.5703125" style="86" customWidth="1"/>
    <col min="6154" max="6154" width="10.5703125" style="86" customWidth="1"/>
    <col min="6155" max="6155" width="11.42578125" style="86" customWidth="1"/>
    <col min="6156" max="6156" width="10.5703125" style="86" customWidth="1"/>
    <col min="6157" max="6158" width="10.28515625" style="86" customWidth="1"/>
    <col min="6159" max="6159" width="9.85546875" style="86" customWidth="1"/>
    <col min="6160" max="6404" width="9.140625" style="86"/>
    <col min="6405" max="6405" width="17" style="86" customWidth="1"/>
    <col min="6406" max="6406" width="12.5703125" style="86" customWidth="1"/>
    <col min="6407" max="6407" width="29.85546875" style="86" customWidth="1"/>
    <col min="6408" max="6408" width="14.42578125" style="86" customWidth="1"/>
    <col min="6409" max="6409" width="11.5703125" style="86" customWidth="1"/>
    <col min="6410" max="6410" width="10.5703125" style="86" customWidth="1"/>
    <col min="6411" max="6411" width="11.42578125" style="86" customWidth="1"/>
    <col min="6412" max="6412" width="10.5703125" style="86" customWidth="1"/>
    <col min="6413" max="6414" width="10.28515625" style="86" customWidth="1"/>
    <col min="6415" max="6415" width="9.85546875" style="86" customWidth="1"/>
    <col min="6416" max="6660" width="9.140625" style="86"/>
    <col min="6661" max="6661" width="17" style="86" customWidth="1"/>
    <col min="6662" max="6662" width="12.5703125" style="86" customWidth="1"/>
    <col min="6663" max="6663" width="29.85546875" style="86" customWidth="1"/>
    <col min="6664" max="6664" width="14.42578125" style="86" customWidth="1"/>
    <col min="6665" max="6665" width="11.5703125" style="86" customWidth="1"/>
    <col min="6666" max="6666" width="10.5703125" style="86" customWidth="1"/>
    <col min="6667" max="6667" width="11.42578125" style="86" customWidth="1"/>
    <col min="6668" max="6668" width="10.5703125" style="86" customWidth="1"/>
    <col min="6669" max="6670" width="10.28515625" style="86" customWidth="1"/>
    <col min="6671" max="6671" width="9.85546875" style="86" customWidth="1"/>
    <col min="6672" max="6916" width="9.140625" style="86"/>
    <col min="6917" max="6917" width="17" style="86" customWidth="1"/>
    <col min="6918" max="6918" width="12.5703125" style="86" customWidth="1"/>
    <col min="6919" max="6919" width="29.85546875" style="86" customWidth="1"/>
    <col min="6920" max="6920" width="14.42578125" style="86" customWidth="1"/>
    <col min="6921" max="6921" width="11.5703125" style="86" customWidth="1"/>
    <col min="6922" max="6922" width="10.5703125" style="86" customWidth="1"/>
    <col min="6923" max="6923" width="11.42578125" style="86" customWidth="1"/>
    <col min="6924" max="6924" width="10.5703125" style="86" customWidth="1"/>
    <col min="6925" max="6926" width="10.28515625" style="86" customWidth="1"/>
    <col min="6927" max="6927" width="9.85546875" style="86" customWidth="1"/>
    <col min="6928" max="7172" width="9.140625" style="86"/>
    <col min="7173" max="7173" width="17" style="86" customWidth="1"/>
    <col min="7174" max="7174" width="12.5703125" style="86" customWidth="1"/>
    <col min="7175" max="7175" width="29.85546875" style="86" customWidth="1"/>
    <col min="7176" max="7176" width="14.42578125" style="86" customWidth="1"/>
    <col min="7177" max="7177" width="11.5703125" style="86" customWidth="1"/>
    <col min="7178" max="7178" width="10.5703125" style="86" customWidth="1"/>
    <col min="7179" max="7179" width="11.42578125" style="86" customWidth="1"/>
    <col min="7180" max="7180" width="10.5703125" style="86" customWidth="1"/>
    <col min="7181" max="7182" width="10.28515625" style="86" customWidth="1"/>
    <col min="7183" max="7183" width="9.85546875" style="86" customWidth="1"/>
    <col min="7184" max="7428" width="9.140625" style="86"/>
    <col min="7429" max="7429" width="17" style="86" customWidth="1"/>
    <col min="7430" max="7430" width="12.5703125" style="86" customWidth="1"/>
    <col min="7431" max="7431" width="29.85546875" style="86" customWidth="1"/>
    <col min="7432" max="7432" width="14.42578125" style="86" customWidth="1"/>
    <col min="7433" max="7433" width="11.5703125" style="86" customWidth="1"/>
    <col min="7434" max="7434" width="10.5703125" style="86" customWidth="1"/>
    <col min="7435" max="7435" width="11.42578125" style="86" customWidth="1"/>
    <col min="7436" max="7436" width="10.5703125" style="86" customWidth="1"/>
    <col min="7437" max="7438" width="10.28515625" style="86" customWidth="1"/>
    <col min="7439" max="7439" width="9.85546875" style="86" customWidth="1"/>
    <col min="7440" max="7684" width="9.140625" style="86"/>
    <col min="7685" max="7685" width="17" style="86" customWidth="1"/>
    <col min="7686" max="7686" width="12.5703125" style="86" customWidth="1"/>
    <col min="7687" max="7687" width="29.85546875" style="86" customWidth="1"/>
    <col min="7688" max="7688" width="14.42578125" style="86" customWidth="1"/>
    <col min="7689" max="7689" width="11.5703125" style="86" customWidth="1"/>
    <col min="7690" max="7690" width="10.5703125" style="86" customWidth="1"/>
    <col min="7691" max="7691" width="11.42578125" style="86" customWidth="1"/>
    <col min="7692" max="7692" width="10.5703125" style="86" customWidth="1"/>
    <col min="7693" max="7694" width="10.28515625" style="86" customWidth="1"/>
    <col min="7695" max="7695" width="9.85546875" style="86" customWidth="1"/>
    <col min="7696" max="7940" width="9.140625" style="86"/>
    <col min="7941" max="7941" width="17" style="86" customWidth="1"/>
    <col min="7942" max="7942" width="12.5703125" style="86" customWidth="1"/>
    <col min="7943" max="7943" width="29.85546875" style="86" customWidth="1"/>
    <col min="7944" max="7944" width="14.42578125" style="86" customWidth="1"/>
    <col min="7945" max="7945" width="11.5703125" style="86" customWidth="1"/>
    <col min="7946" max="7946" width="10.5703125" style="86" customWidth="1"/>
    <col min="7947" max="7947" width="11.42578125" style="86" customWidth="1"/>
    <col min="7948" max="7948" width="10.5703125" style="86" customWidth="1"/>
    <col min="7949" max="7950" width="10.28515625" style="86" customWidth="1"/>
    <col min="7951" max="7951" width="9.85546875" style="86" customWidth="1"/>
    <col min="7952" max="8196" width="9.140625" style="86"/>
    <col min="8197" max="8197" width="17" style="86" customWidth="1"/>
    <col min="8198" max="8198" width="12.5703125" style="86" customWidth="1"/>
    <col min="8199" max="8199" width="29.85546875" style="86" customWidth="1"/>
    <col min="8200" max="8200" width="14.42578125" style="86" customWidth="1"/>
    <col min="8201" max="8201" width="11.5703125" style="86" customWidth="1"/>
    <col min="8202" max="8202" width="10.5703125" style="86" customWidth="1"/>
    <col min="8203" max="8203" width="11.42578125" style="86" customWidth="1"/>
    <col min="8204" max="8204" width="10.5703125" style="86" customWidth="1"/>
    <col min="8205" max="8206" width="10.28515625" style="86" customWidth="1"/>
    <col min="8207" max="8207" width="9.85546875" style="86" customWidth="1"/>
    <col min="8208" max="8452" width="9.140625" style="86"/>
    <col min="8453" max="8453" width="17" style="86" customWidth="1"/>
    <col min="8454" max="8454" width="12.5703125" style="86" customWidth="1"/>
    <col min="8455" max="8455" width="29.85546875" style="86" customWidth="1"/>
    <col min="8456" max="8456" width="14.42578125" style="86" customWidth="1"/>
    <col min="8457" max="8457" width="11.5703125" style="86" customWidth="1"/>
    <col min="8458" max="8458" width="10.5703125" style="86" customWidth="1"/>
    <col min="8459" max="8459" width="11.42578125" style="86" customWidth="1"/>
    <col min="8460" max="8460" width="10.5703125" style="86" customWidth="1"/>
    <col min="8461" max="8462" width="10.28515625" style="86" customWidth="1"/>
    <col min="8463" max="8463" width="9.85546875" style="86" customWidth="1"/>
    <col min="8464" max="8708" width="9.140625" style="86"/>
    <col min="8709" max="8709" width="17" style="86" customWidth="1"/>
    <col min="8710" max="8710" width="12.5703125" style="86" customWidth="1"/>
    <col min="8711" max="8711" width="29.85546875" style="86" customWidth="1"/>
    <col min="8712" max="8712" width="14.42578125" style="86" customWidth="1"/>
    <col min="8713" max="8713" width="11.5703125" style="86" customWidth="1"/>
    <col min="8714" max="8714" width="10.5703125" style="86" customWidth="1"/>
    <col min="8715" max="8715" width="11.42578125" style="86" customWidth="1"/>
    <col min="8716" max="8716" width="10.5703125" style="86" customWidth="1"/>
    <col min="8717" max="8718" width="10.28515625" style="86" customWidth="1"/>
    <col min="8719" max="8719" width="9.85546875" style="86" customWidth="1"/>
    <col min="8720" max="8964" width="9.140625" style="86"/>
    <col min="8965" max="8965" width="17" style="86" customWidth="1"/>
    <col min="8966" max="8966" width="12.5703125" style="86" customWidth="1"/>
    <col min="8967" max="8967" width="29.85546875" style="86" customWidth="1"/>
    <col min="8968" max="8968" width="14.42578125" style="86" customWidth="1"/>
    <col min="8969" max="8969" width="11.5703125" style="86" customWidth="1"/>
    <col min="8970" max="8970" width="10.5703125" style="86" customWidth="1"/>
    <col min="8971" max="8971" width="11.42578125" style="86" customWidth="1"/>
    <col min="8972" max="8972" width="10.5703125" style="86" customWidth="1"/>
    <col min="8973" max="8974" width="10.28515625" style="86" customWidth="1"/>
    <col min="8975" max="8975" width="9.85546875" style="86" customWidth="1"/>
    <col min="8976" max="9220" width="9.140625" style="86"/>
    <col min="9221" max="9221" width="17" style="86" customWidth="1"/>
    <col min="9222" max="9222" width="12.5703125" style="86" customWidth="1"/>
    <col min="9223" max="9223" width="29.85546875" style="86" customWidth="1"/>
    <col min="9224" max="9224" width="14.42578125" style="86" customWidth="1"/>
    <col min="9225" max="9225" width="11.5703125" style="86" customWidth="1"/>
    <col min="9226" max="9226" width="10.5703125" style="86" customWidth="1"/>
    <col min="9227" max="9227" width="11.42578125" style="86" customWidth="1"/>
    <col min="9228" max="9228" width="10.5703125" style="86" customWidth="1"/>
    <col min="9229" max="9230" width="10.28515625" style="86" customWidth="1"/>
    <col min="9231" max="9231" width="9.85546875" style="86" customWidth="1"/>
    <col min="9232" max="9476" width="9.140625" style="86"/>
    <col min="9477" max="9477" width="17" style="86" customWidth="1"/>
    <col min="9478" max="9478" width="12.5703125" style="86" customWidth="1"/>
    <col min="9479" max="9479" width="29.85546875" style="86" customWidth="1"/>
    <col min="9480" max="9480" width="14.42578125" style="86" customWidth="1"/>
    <col min="9481" max="9481" width="11.5703125" style="86" customWidth="1"/>
    <col min="9482" max="9482" width="10.5703125" style="86" customWidth="1"/>
    <col min="9483" max="9483" width="11.42578125" style="86" customWidth="1"/>
    <col min="9484" max="9484" width="10.5703125" style="86" customWidth="1"/>
    <col min="9485" max="9486" width="10.28515625" style="86" customWidth="1"/>
    <col min="9487" max="9487" width="9.85546875" style="86" customWidth="1"/>
    <col min="9488" max="9732" width="9.140625" style="86"/>
    <col min="9733" max="9733" width="17" style="86" customWidth="1"/>
    <col min="9734" max="9734" width="12.5703125" style="86" customWidth="1"/>
    <col min="9735" max="9735" width="29.85546875" style="86" customWidth="1"/>
    <col min="9736" max="9736" width="14.42578125" style="86" customWidth="1"/>
    <col min="9737" max="9737" width="11.5703125" style="86" customWidth="1"/>
    <col min="9738" max="9738" width="10.5703125" style="86" customWidth="1"/>
    <col min="9739" max="9739" width="11.42578125" style="86" customWidth="1"/>
    <col min="9740" max="9740" width="10.5703125" style="86" customWidth="1"/>
    <col min="9741" max="9742" width="10.28515625" style="86" customWidth="1"/>
    <col min="9743" max="9743" width="9.85546875" style="86" customWidth="1"/>
    <col min="9744" max="9988" width="9.140625" style="86"/>
    <col min="9989" max="9989" width="17" style="86" customWidth="1"/>
    <col min="9990" max="9990" width="12.5703125" style="86" customWidth="1"/>
    <col min="9991" max="9991" width="29.85546875" style="86" customWidth="1"/>
    <col min="9992" max="9992" width="14.42578125" style="86" customWidth="1"/>
    <col min="9993" max="9993" width="11.5703125" style="86" customWidth="1"/>
    <col min="9994" max="9994" width="10.5703125" style="86" customWidth="1"/>
    <col min="9995" max="9995" width="11.42578125" style="86" customWidth="1"/>
    <col min="9996" max="9996" width="10.5703125" style="86" customWidth="1"/>
    <col min="9997" max="9998" width="10.28515625" style="86" customWidth="1"/>
    <col min="9999" max="9999" width="9.85546875" style="86" customWidth="1"/>
    <col min="10000" max="10244" width="9.140625" style="86"/>
    <col min="10245" max="10245" width="17" style="86" customWidth="1"/>
    <col min="10246" max="10246" width="12.5703125" style="86" customWidth="1"/>
    <col min="10247" max="10247" width="29.85546875" style="86" customWidth="1"/>
    <col min="10248" max="10248" width="14.42578125" style="86" customWidth="1"/>
    <col min="10249" max="10249" width="11.5703125" style="86" customWidth="1"/>
    <col min="10250" max="10250" width="10.5703125" style="86" customWidth="1"/>
    <col min="10251" max="10251" width="11.42578125" style="86" customWidth="1"/>
    <col min="10252" max="10252" width="10.5703125" style="86" customWidth="1"/>
    <col min="10253" max="10254" width="10.28515625" style="86" customWidth="1"/>
    <col min="10255" max="10255" width="9.85546875" style="86" customWidth="1"/>
    <col min="10256" max="10500" width="9.140625" style="86"/>
    <col min="10501" max="10501" width="17" style="86" customWidth="1"/>
    <col min="10502" max="10502" width="12.5703125" style="86" customWidth="1"/>
    <col min="10503" max="10503" width="29.85546875" style="86" customWidth="1"/>
    <col min="10504" max="10504" width="14.42578125" style="86" customWidth="1"/>
    <col min="10505" max="10505" width="11.5703125" style="86" customWidth="1"/>
    <col min="10506" max="10506" width="10.5703125" style="86" customWidth="1"/>
    <col min="10507" max="10507" width="11.42578125" style="86" customWidth="1"/>
    <col min="10508" max="10508" width="10.5703125" style="86" customWidth="1"/>
    <col min="10509" max="10510" width="10.28515625" style="86" customWidth="1"/>
    <col min="10511" max="10511" width="9.85546875" style="86" customWidth="1"/>
    <col min="10512" max="10756" width="9.140625" style="86"/>
    <col min="10757" max="10757" width="17" style="86" customWidth="1"/>
    <col min="10758" max="10758" width="12.5703125" style="86" customWidth="1"/>
    <col min="10759" max="10759" width="29.85546875" style="86" customWidth="1"/>
    <col min="10760" max="10760" width="14.42578125" style="86" customWidth="1"/>
    <col min="10761" max="10761" width="11.5703125" style="86" customWidth="1"/>
    <col min="10762" max="10762" width="10.5703125" style="86" customWidth="1"/>
    <col min="10763" max="10763" width="11.42578125" style="86" customWidth="1"/>
    <col min="10764" max="10764" width="10.5703125" style="86" customWidth="1"/>
    <col min="10765" max="10766" width="10.28515625" style="86" customWidth="1"/>
    <col min="10767" max="10767" width="9.85546875" style="86" customWidth="1"/>
    <col min="10768" max="11012" width="9.140625" style="86"/>
    <col min="11013" max="11013" width="17" style="86" customWidth="1"/>
    <col min="11014" max="11014" width="12.5703125" style="86" customWidth="1"/>
    <col min="11015" max="11015" width="29.85546875" style="86" customWidth="1"/>
    <col min="11016" max="11016" width="14.42578125" style="86" customWidth="1"/>
    <col min="11017" max="11017" width="11.5703125" style="86" customWidth="1"/>
    <col min="11018" max="11018" width="10.5703125" style="86" customWidth="1"/>
    <col min="11019" max="11019" width="11.42578125" style="86" customWidth="1"/>
    <col min="11020" max="11020" width="10.5703125" style="86" customWidth="1"/>
    <col min="11021" max="11022" width="10.28515625" style="86" customWidth="1"/>
    <col min="11023" max="11023" width="9.85546875" style="86" customWidth="1"/>
    <col min="11024" max="11268" width="9.140625" style="86"/>
    <col min="11269" max="11269" width="17" style="86" customWidth="1"/>
    <col min="11270" max="11270" width="12.5703125" style="86" customWidth="1"/>
    <col min="11271" max="11271" width="29.85546875" style="86" customWidth="1"/>
    <col min="11272" max="11272" width="14.42578125" style="86" customWidth="1"/>
    <col min="11273" max="11273" width="11.5703125" style="86" customWidth="1"/>
    <col min="11274" max="11274" width="10.5703125" style="86" customWidth="1"/>
    <col min="11275" max="11275" width="11.42578125" style="86" customWidth="1"/>
    <col min="11276" max="11276" width="10.5703125" style="86" customWidth="1"/>
    <col min="11277" max="11278" width="10.28515625" style="86" customWidth="1"/>
    <col min="11279" max="11279" width="9.85546875" style="86" customWidth="1"/>
    <col min="11280" max="11524" width="9.140625" style="86"/>
    <col min="11525" max="11525" width="17" style="86" customWidth="1"/>
    <col min="11526" max="11526" width="12.5703125" style="86" customWidth="1"/>
    <col min="11527" max="11527" width="29.85546875" style="86" customWidth="1"/>
    <col min="11528" max="11528" width="14.42578125" style="86" customWidth="1"/>
    <col min="11529" max="11529" width="11.5703125" style="86" customWidth="1"/>
    <col min="11530" max="11530" width="10.5703125" style="86" customWidth="1"/>
    <col min="11531" max="11531" width="11.42578125" style="86" customWidth="1"/>
    <col min="11532" max="11532" width="10.5703125" style="86" customWidth="1"/>
    <col min="11533" max="11534" width="10.28515625" style="86" customWidth="1"/>
    <col min="11535" max="11535" width="9.85546875" style="86" customWidth="1"/>
    <col min="11536" max="11780" width="9.140625" style="86"/>
    <col min="11781" max="11781" width="17" style="86" customWidth="1"/>
    <col min="11782" max="11782" width="12.5703125" style="86" customWidth="1"/>
    <col min="11783" max="11783" width="29.85546875" style="86" customWidth="1"/>
    <col min="11784" max="11784" width="14.42578125" style="86" customWidth="1"/>
    <col min="11785" max="11785" width="11.5703125" style="86" customWidth="1"/>
    <col min="11786" max="11786" width="10.5703125" style="86" customWidth="1"/>
    <col min="11787" max="11787" width="11.42578125" style="86" customWidth="1"/>
    <col min="11788" max="11788" width="10.5703125" style="86" customWidth="1"/>
    <col min="11789" max="11790" width="10.28515625" style="86" customWidth="1"/>
    <col min="11791" max="11791" width="9.85546875" style="86" customWidth="1"/>
    <col min="11792" max="12036" width="9.140625" style="86"/>
    <col min="12037" max="12037" width="17" style="86" customWidth="1"/>
    <col min="12038" max="12038" width="12.5703125" style="86" customWidth="1"/>
    <col min="12039" max="12039" width="29.85546875" style="86" customWidth="1"/>
    <col min="12040" max="12040" width="14.42578125" style="86" customWidth="1"/>
    <col min="12041" max="12041" width="11.5703125" style="86" customWidth="1"/>
    <col min="12042" max="12042" width="10.5703125" style="86" customWidth="1"/>
    <col min="12043" max="12043" width="11.42578125" style="86" customWidth="1"/>
    <col min="12044" max="12044" width="10.5703125" style="86" customWidth="1"/>
    <col min="12045" max="12046" width="10.28515625" style="86" customWidth="1"/>
    <col min="12047" max="12047" width="9.85546875" style="86" customWidth="1"/>
    <col min="12048" max="12292" width="9.140625" style="86"/>
    <col min="12293" max="12293" width="17" style="86" customWidth="1"/>
    <col min="12294" max="12294" width="12.5703125" style="86" customWidth="1"/>
    <col min="12295" max="12295" width="29.85546875" style="86" customWidth="1"/>
    <col min="12296" max="12296" width="14.42578125" style="86" customWidth="1"/>
    <col min="12297" max="12297" width="11.5703125" style="86" customWidth="1"/>
    <col min="12298" max="12298" width="10.5703125" style="86" customWidth="1"/>
    <col min="12299" max="12299" width="11.42578125" style="86" customWidth="1"/>
    <col min="12300" max="12300" width="10.5703125" style="86" customWidth="1"/>
    <col min="12301" max="12302" width="10.28515625" style="86" customWidth="1"/>
    <col min="12303" max="12303" width="9.85546875" style="86" customWidth="1"/>
    <col min="12304" max="12548" width="9.140625" style="86"/>
    <col min="12549" max="12549" width="17" style="86" customWidth="1"/>
    <col min="12550" max="12550" width="12.5703125" style="86" customWidth="1"/>
    <col min="12551" max="12551" width="29.85546875" style="86" customWidth="1"/>
    <col min="12552" max="12552" width="14.42578125" style="86" customWidth="1"/>
    <col min="12553" max="12553" width="11.5703125" style="86" customWidth="1"/>
    <col min="12554" max="12554" width="10.5703125" style="86" customWidth="1"/>
    <col min="12555" max="12555" width="11.42578125" style="86" customWidth="1"/>
    <col min="12556" max="12556" width="10.5703125" style="86" customWidth="1"/>
    <col min="12557" max="12558" width="10.28515625" style="86" customWidth="1"/>
    <col min="12559" max="12559" width="9.85546875" style="86" customWidth="1"/>
    <col min="12560" max="12804" width="9.140625" style="86"/>
    <col min="12805" max="12805" width="17" style="86" customWidth="1"/>
    <col min="12806" max="12806" width="12.5703125" style="86" customWidth="1"/>
    <col min="12807" max="12807" width="29.85546875" style="86" customWidth="1"/>
    <col min="12808" max="12808" width="14.42578125" style="86" customWidth="1"/>
    <col min="12809" max="12809" width="11.5703125" style="86" customWidth="1"/>
    <col min="12810" max="12810" width="10.5703125" style="86" customWidth="1"/>
    <col min="12811" max="12811" width="11.42578125" style="86" customWidth="1"/>
    <col min="12812" max="12812" width="10.5703125" style="86" customWidth="1"/>
    <col min="12813" max="12814" width="10.28515625" style="86" customWidth="1"/>
    <col min="12815" max="12815" width="9.85546875" style="86" customWidth="1"/>
    <col min="12816" max="13060" width="9.140625" style="86"/>
    <col min="13061" max="13061" width="17" style="86" customWidth="1"/>
    <col min="13062" max="13062" width="12.5703125" style="86" customWidth="1"/>
    <col min="13063" max="13063" width="29.85546875" style="86" customWidth="1"/>
    <col min="13064" max="13064" width="14.42578125" style="86" customWidth="1"/>
    <col min="13065" max="13065" width="11.5703125" style="86" customWidth="1"/>
    <col min="13066" max="13066" width="10.5703125" style="86" customWidth="1"/>
    <col min="13067" max="13067" width="11.42578125" style="86" customWidth="1"/>
    <col min="13068" max="13068" width="10.5703125" style="86" customWidth="1"/>
    <col min="13069" max="13070" width="10.28515625" style="86" customWidth="1"/>
    <col min="13071" max="13071" width="9.85546875" style="86" customWidth="1"/>
    <col min="13072" max="13316" width="9.140625" style="86"/>
    <col min="13317" max="13317" width="17" style="86" customWidth="1"/>
    <col min="13318" max="13318" width="12.5703125" style="86" customWidth="1"/>
    <col min="13319" max="13319" width="29.85546875" style="86" customWidth="1"/>
    <col min="13320" max="13320" width="14.42578125" style="86" customWidth="1"/>
    <col min="13321" max="13321" width="11.5703125" style="86" customWidth="1"/>
    <col min="13322" max="13322" width="10.5703125" style="86" customWidth="1"/>
    <col min="13323" max="13323" width="11.42578125" style="86" customWidth="1"/>
    <col min="13324" max="13324" width="10.5703125" style="86" customWidth="1"/>
    <col min="13325" max="13326" width="10.28515625" style="86" customWidth="1"/>
    <col min="13327" max="13327" width="9.85546875" style="86" customWidth="1"/>
    <col min="13328" max="13572" width="9.140625" style="86"/>
    <col min="13573" max="13573" width="17" style="86" customWidth="1"/>
    <col min="13574" max="13574" width="12.5703125" style="86" customWidth="1"/>
    <col min="13575" max="13575" width="29.85546875" style="86" customWidth="1"/>
    <col min="13576" max="13576" width="14.42578125" style="86" customWidth="1"/>
    <col min="13577" max="13577" width="11.5703125" style="86" customWidth="1"/>
    <col min="13578" max="13578" width="10.5703125" style="86" customWidth="1"/>
    <col min="13579" max="13579" width="11.42578125" style="86" customWidth="1"/>
    <col min="13580" max="13580" width="10.5703125" style="86" customWidth="1"/>
    <col min="13581" max="13582" width="10.28515625" style="86" customWidth="1"/>
    <col min="13583" max="13583" width="9.85546875" style="86" customWidth="1"/>
    <col min="13584" max="13828" width="9.140625" style="86"/>
    <col min="13829" max="13829" width="17" style="86" customWidth="1"/>
    <col min="13830" max="13830" width="12.5703125" style="86" customWidth="1"/>
    <col min="13831" max="13831" width="29.85546875" style="86" customWidth="1"/>
    <col min="13832" max="13832" width="14.42578125" style="86" customWidth="1"/>
    <col min="13833" max="13833" width="11.5703125" style="86" customWidth="1"/>
    <col min="13834" max="13834" width="10.5703125" style="86" customWidth="1"/>
    <col min="13835" max="13835" width="11.42578125" style="86" customWidth="1"/>
    <col min="13836" max="13836" width="10.5703125" style="86" customWidth="1"/>
    <col min="13837" max="13838" width="10.28515625" style="86" customWidth="1"/>
    <col min="13839" max="13839" width="9.85546875" style="86" customWidth="1"/>
    <col min="13840" max="14084" width="9.140625" style="86"/>
    <col min="14085" max="14085" width="17" style="86" customWidth="1"/>
    <col min="14086" max="14086" width="12.5703125" style="86" customWidth="1"/>
    <col min="14087" max="14087" width="29.85546875" style="86" customWidth="1"/>
    <col min="14088" max="14088" width="14.42578125" style="86" customWidth="1"/>
    <col min="14089" max="14089" width="11.5703125" style="86" customWidth="1"/>
    <col min="14090" max="14090" width="10.5703125" style="86" customWidth="1"/>
    <col min="14091" max="14091" width="11.42578125" style="86" customWidth="1"/>
    <col min="14092" max="14092" width="10.5703125" style="86" customWidth="1"/>
    <col min="14093" max="14094" width="10.28515625" style="86" customWidth="1"/>
    <col min="14095" max="14095" width="9.85546875" style="86" customWidth="1"/>
    <col min="14096" max="14340" width="9.140625" style="86"/>
    <col min="14341" max="14341" width="17" style="86" customWidth="1"/>
    <col min="14342" max="14342" width="12.5703125" style="86" customWidth="1"/>
    <col min="14343" max="14343" width="29.85546875" style="86" customWidth="1"/>
    <col min="14344" max="14344" width="14.42578125" style="86" customWidth="1"/>
    <col min="14345" max="14345" width="11.5703125" style="86" customWidth="1"/>
    <col min="14346" max="14346" width="10.5703125" style="86" customWidth="1"/>
    <col min="14347" max="14347" width="11.42578125" style="86" customWidth="1"/>
    <col min="14348" max="14348" width="10.5703125" style="86" customWidth="1"/>
    <col min="14349" max="14350" width="10.28515625" style="86" customWidth="1"/>
    <col min="14351" max="14351" width="9.85546875" style="86" customWidth="1"/>
    <col min="14352" max="14596" width="9.140625" style="86"/>
    <col min="14597" max="14597" width="17" style="86" customWidth="1"/>
    <col min="14598" max="14598" width="12.5703125" style="86" customWidth="1"/>
    <col min="14599" max="14599" width="29.85546875" style="86" customWidth="1"/>
    <col min="14600" max="14600" width="14.42578125" style="86" customWidth="1"/>
    <col min="14601" max="14601" width="11.5703125" style="86" customWidth="1"/>
    <col min="14602" max="14602" width="10.5703125" style="86" customWidth="1"/>
    <col min="14603" max="14603" width="11.42578125" style="86" customWidth="1"/>
    <col min="14604" max="14604" width="10.5703125" style="86" customWidth="1"/>
    <col min="14605" max="14606" width="10.28515625" style="86" customWidth="1"/>
    <col min="14607" max="14607" width="9.85546875" style="86" customWidth="1"/>
    <col min="14608" max="14852" width="9.140625" style="86"/>
    <col min="14853" max="14853" width="17" style="86" customWidth="1"/>
    <col min="14854" max="14854" width="12.5703125" style="86" customWidth="1"/>
    <col min="14855" max="14855" width="29.85546875" style="86" customWidth="1"/>
    <col min="14856" max="14856" width="14.42578125" style="86" customWidth="1"/>
    <col min="14857" max="14857" width="11.5703125" style="86" customWidth="1"/>
    <col min="14858" max="14858" width="10.5703125" style="86" customWidth="1"/>
    <col min="14859" max="14859" width="11.42578125" style="86" customWidth="1"/>
    <col min="14860" max="14860" width="10.5703125" style="86" customWidth="1"/>
    <col min="14861" max="14862" width="10.28515625" style="86" customWidth="1"/>
    <col min="14863" max="14863" width="9.85546875" style="86" customWidth="1"/>
    <col min="14864" max="15108" width="9.140625" style="86"/>
    <col min="15109" max="15109" width="17" style="86" customWidth="1"/>
    <col min="15110" max="15110" width="12.5703125" style="86" customWidth="1"/>
    <col min="15111" max="15111" width="29.85546875" style="86" customWidth="1"/>
    <col min="15112" max="15112" width="14.42578125" style="86" customWidth="1"/>
    <col min="15113" max="15113" width="11.5703125" style="86" customWidth="1"/>
    <col min="15114" max="15114" width="10.5703125" style="86" customWidth="1"/>
    <col min="15115" max="15115" width="11.42578125" style="86" customWidth="1"/>
    <col min="15116" max="15116" width="10.5703125" style="86" customWidth="1"/>
    <col min="15117" max="15118" width="10.28515625" style="86" customWidth="1"/>
    <col min="15119" max="15119" width="9.85546875" style="86" customWidth="1"/>
    <col min="15120" max="15364" width="9.140625" style="86"/>
    <col min="15365" max="15365" width="17" style="86" customWidth="1"/>
    <col min="15366" max="15366" width="12.5703125" style="86" customWidth="1"/>
    <col min="15367" max="15367" width="29.85546875" style="86" customWidth="1"/>
    <col min="15368" max="15368" width="14.42578125" style="86" customWidth="1"/>
    <col min="15369" max="15369" width="11.5703125" style="86" customWidth="1"/>
    <col min="15370" max="15370" width="10.5703125" style="86" customWidth="1"/>
    <col min="15371" max="15371" width="11.42578125" style="86" customWidth="1"/>
    <col min="15372" max="15372" width="10.5703125" style="86" customWidth="1"/>
    <col min="15373" max="15374" width="10.28515625" style="86" customWidth="1"/>
    <col min="15375" max="15375" width="9.85546875" style="86" customWidth="1"/>
    <col min="15376" max="15620" width="9.140625" style="86"/>
    <col min="15621" max="15621" width="17" style="86" customWidth="1"/>
    <col min="15622" max="15622" width="12.5703125" style="86" customWidth="1"/>
    <col min="15623" max="15623" width="29.85546875" style="86" customWidth="1"/>
    <col min="15624" max="15624" width="14.42578125" style="86" customWidth="1"/>
    <col min="15625" max="15625" width="11.5703125" style="86" customWidth="1"/>
    <col min="15626" max="15626" width="10.5703125" style="86" customWidth="1"/>
    <col min="15627" max="15627" width="11.42578125" style="86" customWidth="1"/>
    <col min="15628" max="15628" width="10.5703125" style="86" customWidth="1"/>
    <col min="15629" max="15630" width="10.28515625" style="86" customWidth="1"/>
    <col min="15631" max="15631" width="9.85546875" style="86" customWidth="1"/>
    <col min="15632" max="15876" width="9.140625" style="86"/>
    <col min="15877" max="15877" width="17" style="86" customWidth="1"/>
    <col min="15878" max="15878" width="12.5703125" style="86" customWidth="1"/>
    <col min="15879" max="15879" width="29.85546875" style="86" customWidth="1"/>
    <col min="15880" max="15880" width="14.42578125" style="86" customWidth="1"/>
    <col min="15881" max="15881" width="11.5703125" style="86" customWidth="1"/>
    <col min="15882" max="15882" width="10.5703125" style="86" customWidth="1"/>
    <col min="15883" max="15883" width="11.42578125" style="86" customWidth="1"/>
    <col min="15884" max="15884" width="10.5703125" style="86" customWidth="1"/>
    <col min="15885" max="15886" width="10.28515625" style="86" customWidth="1"/>
    <col min="15887" max="15887" width="9.85546875" style="86" customWidth="1"/>
    <col min="15888" max="16132" width="9.140625" style="86"/>
    <col min="16133" max="16133" width="17" style="86" customWidth="1"/>
    <col min="16134" max="16134" width="12.5703125" style="86" customWidth="1"/>
    <col min="16135" max="16135" width="29.85546875" style="86" customWidth="1"/>
    <col min="16136" max="16136" width="14.42578125" style="86" customWidth="1"/>
    <col min="16137" max="16137" width="11.5703125" style="86" customWidth="1"/>
    <col min="16138" max="16138" width="10.5703125" style="86" customWidth="1"/>
    <col min="16139" max="16139" width="11.42578125" style="86" customWidth="1"/>
    <col min="16140" max="16140" width="10.5703125" style="86" customWidth="1"/>
    <col min="16141" max="16142" width="10.28515625" style="86" customWidth="1"/>
    <col min="16143" max="16143" width="9.85546875" style="86" customWidth="1"/>
    <col min="16144" max="16384" width="9.140625" style="86"/>
  </cols>
  <sheetData>
    <row r="7" spans="5:16" ht="13.5" thickBot="1" x14ac:dyDescent="0.25"/>
    <row r="8" spans="5:16" x14ac:dyDescent="0.2">
      <c r="E8" s="298" t="s">
        <v>72</v>
      </c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300"/>
    </row>
    <row r="9" spans="5:16" x14ac:dyDescent="0.2">
      <c r="E9" s="301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3"/>
    </row>
    <row r="10" spans="5:16" x14ac:dyDescent="0.2">
      <c r="E10" s="301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3"/>
    </row>
    <row r="11" spans="5:16" x14ac:dyDescent="0.2">
      <c r="E11" s="301"/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3"/>
    </row>
    <row r="12" spans="5:16" x14ac:dyDescent="0.2">
      <c r="E12" s="301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3"/>
    </row>
    <row r="13" spans="5:16" x14ac:dyDescent="0.2">
      <c r="E13" s="301"/>
      <c r="F13" s="302"/>
      <c r="G13" s="302"/>
      <c r="H13" s="302"/>
      <c r="I13" s="302"/>
      <c r="J13" s="302"/>
      <c r="K13" s="302"/>
      <c r="L13" s="302"/>
      <c r="M13" s="302"/>
      <c r="N13" s="302"/>
      <c r="O13" s="302"/>
      <c r="P13" s="303"/>
    </row>
    <row r="14" spans="5:16" ht="13.5" thickBot="1" x14ac:dyDescent="0.25">
      <c r="E14" s="304"/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6"/>
    </row>
    <row r="15" spans="5:16" ht="16.5" thickBot="1" x14ac:dyDescent="0.25">
      <c r="E15" s="307" t="s">
        <v>73</v>
      </c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9"/>
    </row>
    <row r="16" spans="5:16" x14ac:dyDescent="0.2">
      <c r="E16" s="87"/>
      <c r="F16" s="310" t="str">
        <f>Orçamento!D3</f>
        <v>RECUPERAÇÃO DA ÁREA DEGRADADA E CONTROLE DE EROSÃO NAS PROXIMIDADES DA RUA DR. WALTER DE CAMARGO SHULTZER, PRÓXIMO AO Nº 310, BAIRRO CHÁCARA SÃO CAETANO NO MUNICÍPIO DE SÃO CARLOS - SP</v>
      </c>
      <c r="G16" s="310"/>
      <c r="H16" s="310"/>
      <c r="I16" s="310"/>
      <c r="J16" s="310"/>
      <c r="K16" s="310"/>
      <c r="L16" s="310"/>
      <c r="M16" s="310"/>
      <c r="N16" s="310"/>
      <c r="O16" s="88"/>
      <c r="P16" s="89"/>
    </row>
    <row r="17" spans="5:16" x14ac:dyDescent="0.2">
      <c r="E17" s="87"/>
      <c r="F17" s="311"/>
      <c r="G17" s="311"/>
      <c r="H17" s="311"/>
      <c r="I17" s="311"/>
      <c r="J17" s="311"/>
      <c r="K17" s="311"/>
      <c r="L17" s="311"/>
      <c r="M17" s="311"/>
      <c r="N17" s="311"/>
      <c r="O17" s="90"/>
      <c r="P17" s="89"/>
    </row>
    <row r="18" spans="5:16" x14ac:dyDescent="0.2">
      <c r="E18" s="87"/>
      <c r="F18" s="91"/>
      <c r="G18" s="297"/>
      <c r="H18" s="297"/>
      <c r="I18" s="297"/>
      <c r="J18" s="297"/>
      <c r="K18" s="297"/>
      <c r="L18" s="297"/>
      <c r="M18" s="297"/>
      <c r="N18" s="297"/>
      <c r="O18" s="92"/>
      <c r="P18" s="89"/>
    </row>
    <row r="19" spans="5:16" x14ac:dyDescent="0.2">
      <c r="E19" s="8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89"/>
    </row>
    <row r="20" spans="5:16" x14ac:dyDescent="0.2">
      <c r="E20" s="87"/>
      <c r="F20" s="92"/>
      <c r="G20" s="93" t="s">
        <v>74</v>
      </c>
      <c r="H20" s="297"/>
      <c r="I20" s="297"/>
      <c r="J20" s="297"/>
      <c r="K20" s="297"/>
      <c r="L20" s="297"/>
      <c r="M20" s="297"/>
      <c r="N20" s="297"/>
      <c r="O20" s="297"/>
      <c r="P20" s="89"/>
    </row>
    <row r="21" spans="5:16" ht="13.5" thickBot="1" x14ac:dyDescent="0.25">
      <c r="E21" s="87"/>
      <c r="F21" s="94"/>
      <c r="G21" s="94"/>
      <c r="H21" s="94"/>
      <c r="I21" s="94"/>
      <c r="J21" s="94"/>
      <c r="K21" s="94"/>
      <c r="L21" s="95" t="s">
        <v>75</v>
      </c>
      <c r="M21" s="95" t="s">
        <v>76</v>
      </c>
      <c r="N21" s="95" t="s">
        <v>77</v>
      </c>
      <c r="O21" s="94"/>
      <c r="P21" s="89"/>
    </row>
    <row r="22" spans="5:16" ht="13.5" thickBot="1" x14ac:dyDescent="0.25">
      <c r="E22" s="87"/>
      <c r="F22" s="96" t="s">
        <v>78</v>
      </c>
      <c r="G22" s="97" t="s">
        <v>79</v>
      </c>
      <c r="H22" s="98"/>
      <c r="I22" s="99">
        <v>5</v>
      </c>
      <c r="J22" s="100" t="s">
        <v>80</v>
      </c>
      <c r="K22" s="101"/>
      <c r="L22" s="102">
        <v>3.4299999999999997E-2</v>
      </c>
      <c r="M22" s="102">
        <v>4.9299999999999997E-2</v>
      </c>
      <c r="N22" s="102">
        <v>6.7100000000000007E-2</v>
      </c>
      <c r="O22" s="94"/>
      <c r="P22" s="89"/>
    </row>
    <row r="23" spans="5:16" ht="13.5" thickBot="1" x14ac:dyDescent="0.25">
      <c r="E23" s="87"/>
      <c r="F23" s="92"/>
      <c r="G23" s="313"/>
      <c r="H23" s="313"/>
      <c r="I23" s="92"/>
      <c r="J23" s="297"/>
      <c r="K23" s="297"/>
      <c r="L23" s="297"/>
      <c r="M23" s="297"/>
      <c r="N23" s="297"/>
      <c r="O23" s="297"/>
      <c r="P23" s="89"/>
    </row>
    <row r="24" spans="5:16" ht="13.5" thickBot="1" x14ac:dyDescent="0.25">
      <c r="E24" s="87"/>
      <c r="F24" s="96" t="s">
        <v>81</v>
      </c>
      <c r="G24" s="97" t="s">
        <v>82</v>
      </c>
      <c r="H24" s="98"/>
      <c r="I24" s="99">
        <v>1.03</v>
      </c>
      <c r="J24" s="100" t="s">
        <v>80</v>
      </c>
      <c r="K24" s="101"/>
      <c r="L24" s="102">
        <v>9.4000000000000004E-3</v>
      </c>
      <c r="M24" s="102">
        <v>9.9000000000000008E-3</v>
      </c>
      <c r="N24" s="102">
        <v>1.17E-2</v>
      </c>
      <c r="O24" s="94"/>
      <c r="P24" s="89"/>
    </row>
    <row r="25" spans="5:16" ht="13.5" thickBot="1" x14ac:dyDescent="0.25">
      <c r="E25" s="87"/>
      <c r="F25" s="92"/>
      <c r="G25" s="313"/>
      <c r="H25" s="313"/>
      <c r="I25" s="92"/>
      <c r="J25" s="297"/>
      <c r="K25" s="297"/>
      <c r="L25" s="297"/>
      <c r="M25" s="297"/>
      <c r="N25" s="297"/>
      <c r="O25" s="297"/>
      <c r="P25" s="89"/>
    </row>
    <row r="26" spans="5:16" ht="13.5" thickBot="1" x14ac:dyDescent="0.25">
      <c r="E26" s="87"/>
      <c r="F26" s="96" t="s">
        <v>83</v>
      </c>
      <c r="G26" s="97" t="s">
        <v>84</v>
      </c>
      <c r="H26" s="98"/>
      <c r="I26" s="99">
        <v>0.6</v>
      </c>
      <c r="J26" s="100" t="s">
        <v>80</v>
      </c>
      <c r="K26" s="101"/>
      <c r="L26" s="102">
        <v>2.8E-3</v>
      </c>
      <c r="M26" s="102">
        <v>4.8999999999999998E-3</v>
      </c>
      <c r="N26" s="102">
        <v>7.4999999999999997E-3</v>
      </c>
      <c r="O26" s="94"/>
      <c r="P26" s="89"/>
    </row>
    <row r="27" spans="5:16" ht="13.5" thickBot="1" x14ac:dyDescent="0.25">
      <c r="E27" s="87"/>
      <c r="F27" s="92"/>
      <c r="G27" s="313"/>
      <c r="H27" s="313"/>
      <c r="I27" s="92"/>
      <c r="J27" s="297"/>
      <c r="K27" s="297"/>
      <c r="L27" s="297"/>
      <c r="M27" s="297"/>
      <c r="N27" s="297"/>
      <c r="O27" s="297"/>
      <c r="P27" s="89"/>
    </row>
    <row r="28" spans="5:16" ht="13.5" thickBot="1" x14ac:dyDescent="0.25">
      <c r="E28" s="87"/>
      <c r="F28" s="96" t="s">
        <v>85</v>
      </c>
      <c r="G28" s="97" t="s">
        <v>86</v>
      </c>
      <c r="H28" s="98"/>
      <c r="I28" s="99">
        <v>1.5</v>
      </c>
      <c r="J28" s="100" t="s">
        <v>80</v>
      </c>
      <c r="K28" s="101"/>
      <c r="L28" s="102">
        <v>0.01</v>
      </c>
      <c r="M28" s="102">
        <v>1.3899999999999999E-2</v>
      </c>
      <c r="N28" s="102">
        <v>1.7399999999999999E-2</v>
      </c>
      <c r="O28" s="94"/>
      <c r="P28" s="89"/>
    </row>
    <row r="29" spans="5:16" ht="13.5" thickBot="1" x14ac:dyDescent="0.25">
      <c r="E29" s="87"/>
      <c r="F29" s="92"/>
      <c r="G29" s="313"/>
      <c r="H29" s="313"/>
      <c r="I29" s="92"/>
      <c r="J29" s="297"/>
      <c r="K29" s="297"/>
      <c r="L29" s="297"/>
      <c r="M29" s="297"/>
      <c r="N29" s="297"/>
      <c r="O29" s="297"/>
      <c r="P29" s="89"/>
    </row>
    <row r="30" spans="5:16" x14ac:dyDescent="0.2">
      <c r="E30" s="87"/>
      <c r="F30" s="92"/>
      <c r="G30" s="103" t="s">
        <v>87</v>
      </c>
      <c r="H30" s="104"/>
      <c r="I30" s="105">
        <v>2</v>
      </c>
      <c r="J30" s="106" t="s">
        <v>80</v>
      </c>
      <c r="K30" s="312"/>
      <c r="L30" s="297"/>
      <c r="M30" s="297"/>
      <c r="N30" s="297"/>
      <c r="O30" s="297"/>
      <c r="P30" s="89"/>
    </row>
    <row r="31" spans="5:16" x14ac:dyDescent="0.2">
      <c r="E31" s="87"/>
      <c r="F31" s="96" t="s">
        <v>88</v>
      </c>
      <c r="G31" s="107" t="s">
        <v>89</v>
      </c>
      <c r="H31" s="92"/>
      <c r="I31" s="108">
        <v>0.65</v>
      </c>
      <c r="J31" s="89" t="s">
        <v>80</v>
      </c>
      <c r="K31" s="312"/>
      <c r="L31" s="297"/>
      <c r="M31" s="297"/>
      <c r="N31" s="297"/>
      <c r="O31" s="297"/>
      <c r="P31" s="89"/>
    </row>
    <row r="32" spans="5:16" x14ac:dyDescent="0.2">
      <c r="E32" s="87"/>
      <c r="F32" s="92"/>
      <c r="G32" s="107" t="s">
        <v>90</v>
      </c>
      <c r="H32" s="92"/>
      <c r="I32" s="108">
        <v>3</v>
      </c>
      <c r="J32" s="89" t="s">
        <v>80</v>
      </c>
      <c r="K32" s="312"/>
      <c r="L32" s="297"/>
      <c r="M32" s="297"/>
      <c r="N32" s="297"/>
      <c r="O32" s="297"/>
      <c r="P32" s="89"/>
    </row>
    <row r="33" spans="5:16" ht="13.5" thickBot="1" x14ac:dyDescent="0.25">
      <c r="E33" s="87"/>
      <c r="F33" s="92"/>
      <c r="G33" s="107" t="s">
        <v>91</v>
      </c>
      <c r="H33" s="92"/>
      <c r="I33" s="108">
        <v>0</v>
      </c>
      <c r="J33" s="89" t="s">
        <v>80</v>
      </c>
      <c r="K33" s="312"/>
      <c r="L33" s="297"/>
      <c r="M33" s="297"/>
      <c r="N33" s="297"/>
      <c r="O33" s="297"/>
      <c r="P33" s="89"/>
    </row>
    <row r="34" spans="5:16" ht="13.5" thickBot="1" x14ac:dyDescent="0.25">
      <c r="E34" s="87"/>
      <c r="F34" s="92"/>
      <c r="G34" s="109" t="s">
        <v>92</v>
      </c>
      <c r="H34" s="110"/>
      <c r="I34" s="99">
        <f>SUM(I30:I33)</f>
        <v>5.65</v>
      </c>
      <c r="J34" s="100" t="s">
        <v>80</v>
      </c>
      <c r="K34" s="312"/>
      <c r="L34" s="297"/>
      <c r="M34" s="297"/>
      <c r="N34" s="297"/>
      <c r="O34" s="297"/>
      <c r="P34" s="89"/>
    </row>
    <row r="35" spans="5:16" ht="13.5" thickBot="1" x14ac:dyDescent="0.25">
      <c r="E35" s="87"/>
      <c r="F35" s="92"/>
      <c r="G35" s="313"/>
      <c r="H35" s="313"/>
      <c r="I35" s="92"/>
      <c r="J35" s="297"/>
      <c r="K35" s="297"/>
      <c r="L35" s="297"/>
      <c r="M35" s="297"/>
      <c r="N35" s="297"/>
      <c r="O35" s="297"/>
      <c r="P35" s="89"/>
    </row>
    <row r="36" spans="5:16" ht="13.5" thickBot="1" x14ac:dyDescent="0.25">
      <c r="E36" s="87"/>
      <c r="F36" s="96" t="s">
        <v>93</v>
      </c>
      <c r="G36" s="97" t="s">
        <v>94</v>
      </c>
      <c r="H36" s="98"/>
      <c r="I36" s="99">
        <v>9</v>
      </c>
      <c r="J36" s="100" t="s">
        <v>80</v>
      </c>
      <c r="K36" s="101"/>
      <c r="L36" s="102">
        <v>6.7400000000000002E-2</v>
      </c>
      <c r="M36" s="102">
        <v>8.0399999999999999E-2</v>
      </c>
      <c r="N36" s="102">
        <v>9.4E-2</v>
      </c>
      <c r="O36" s="94"/>
      <c r="P36" s="89"/>
    </row>
    <row r="37" spans="5:16" x14ac:dyDescent="0.2">
      <c r="E37" s="8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89"/>
    </row>
    <row r="38" spans="5:16" x14ac:dyDescent="0.2">
      <c r="E38" s="87"/>
      <c r="F38" s="297"/>
      <c r="G38" s="297"/>
      <c r="H38" s="92"/>
      <c r="I38" s="297"/>
      <c r="J38" s="297"/>
      <c r="K38" s="297"/>
      <c r="L38" s="297"/>
      <c r="M38" s="297"/>
      <c r="N38" s="297"/>
      <c r="O38" s="297"/>
      <c r="P38" s="89"/>
    </row>
    <row r="39" spans="5:16" ht="13.5" thickBot="1" x14ac:dyDescent="0.25">
      <c r="E39" s="87"/>
      <c r="F39" s="314" t="s">
        <v>95</v>
      </c>
      <c r="G39" s="314"/>
      <c r="H39" s="297"/>
      <c r="I39" s="297"/>
      <c r="J39" s="297"/>
      <c r="K39" s="297"/>
      <c r="L39" s="297"/>
      <c r="M39" s="297"/>
      <c r="N39" s="297"/>
      <c r="O39" s="297"/>
      <c r="P39" s="89"/>
    </row>
    <row r="40" spans="5:16" x14ac:dyDescent="0.2">
      <c r="E40" s="87"/>
      <c r="F40" s="111"/>
      <c r="G40" s="88"/>
      <c r="H40" s="88"/>
      <c r="I40" s="88"/>
      <c r="J40" s="88"/>
      <c r="K40" s="88"/>
      <c r="L40" s="88"/>
      <c r="M40" s="106"/>
      <c r="N40" s="312"/>
      <c r="O40" s="297"/>
      <c r="P40" s="89"/>
    </row>
    <row r="41" spans="5:16" ht="18.75" x14ac:dyDescent="0.2">
      <c r="E41" s="87"/>
      <c r="F41" s="112" t="s">
        <v>96</v>
      </c>
      <c r="G41" s="113" t="s">
        <v>97</v>
      </c>
      <c r="H41" s="114" t="s">
        <v>98</v>
      </c>
      <c r="I41" s="115">
        <v>1</v>
      </c>
      <c r="J41" s="92"/>
      <c r="K41" s="96" t="s">
        <v>99</v>
      </c>
      <c r="L41" s="115">
        <v>100</v>
      </c>
      <c r="M41" s="89"/>
      <c r="N41" s="312"/>
      <c r="O41" s="297"/>
      <c r="P41" s="89"/>
    </row>
    <row r="42" spans="5:16" x14ac:dyDescent="0.2">
      <c r="E42" s="87"/>
      <c r="F42" s="87"/>
      <c r="G42" s="115" t="s">
        <v>100</v>
      </c>
      <c r="H42" s="92"/>
      <c r="I42" s="297"/>
      <c r="J42" s="297"/>
      <c r="K42" s="297"/>
      <c r="L42" s="297"/>
      <c r="M42" s="89"/>
      <c r="N42" s="312"/>
      <c r="O42" s="297"/>
      <c r="P42" s="89"/>
    </row>
    <row r="43" spans="5:16" ht="13.5" thickBot="1" x14ac:dyDescent="0.25">
      <c r="E43" s="87"/>
      <c r="F43" s="116"/>
      <c r="G43" s="117"/>
      <c r="H43" s="117"/>
      <c r="I43" s="117"/>
      <c r="J43" s="117"/>
      <c r="K43" s="117"/>
      <c r="L43" s="117"/>
      <c r="M43" s="118"/>
      <c r="N43" s="312"/>
      <c r="O43" s="297"/>
      <c r="P43" s="89"/>
    </row>
    <row r="44" spans="5:16" x14ac:dyDescent="0.2">
      <c r="E44" s="8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89"/>
    </row>
    <row r="45" spans="5:16" x14ac:dyDescent="0.2">
      <c r="E45" s="87"/>
      <c r="F45" s="315" t="s">
        <v>101</v>
      </c>
      <c r="G45" s="315"/>
      <c r="H45" s="297"/>
      <c r="I45" s="297"/>
      <c r="J45" s="297"/>
      <c r="K45" s="297"/>
      <c r="L45" s="297"/>
      <c r="M45" s="297"/>
      <c r="N45" s="297"/>
      <c r="O45" s="297"/>
      <c r="P45" s="89"/>
    </row>
    <row r="46" spans="5:16" x14ac:dyDescent="0.2">
      <c r="E46" s="87"/>
      <c r="F46" s="94"/>
      <c r="G46" s="297"/>
      <c r="H46" s="297"/>
      <c r="I46" s="297"/>
      <c r="J46" s="94"/>
      <c r="K46" s="297"/>
      <c r="L46" s="297"/>
      <c r="M46" s="297"/>
      <c r="N46" s="297"/>
      <c r="O46" s="297"/>
      <c r="P46" s="89"/>
    </row>
    <row r="47" spans="5:16" ht="18.75" x14ac:dyDescent="0.2">
      <c r="E47" s="87"/>
      <c r="F47" s="93" t="s">
        <v>102</v>
      </c>
      <c r="G47" s="119">
        <f>(1+(I22/100)+(I26/100)+(I28/100))*(1+(I24/100))*(1+(I36/100))</f>
        <v>1.1794141170000001</v>
      </c>
      <c r="H47" s="114" t="s">
        <v>98</v>
      </c>
      <c r="I47" s="115">
        <v>1</v>
      </c>
      <c r="J47" s="92"/>
      <c r="K47" s="96" t="s">
        <v>99</v>
      </c>
      <c r="L47" s="115">
        <v>100</v>
      </c>
      <c r="M47" s="96" t="s">
        <v>103</v>
      </c>
      <c r="N47" s="120">
        <f>((G47/G48)-I47)*100</f>
        <v>25.004145945945954</v>
      </c>
      <c r="O47" s="93" t="s">
        <v>80</v>
      </c>
      <c r="P47" s="89"/>
    </row>
    <row r="48" spans="5:16" x14ac:dyDescent="0.2">
      <c r="E48" s="87"/>
      <c r="F48" s="92"/>
      <c r="G48" s="115">
        <f>(1-(I34/100))</f>
        <v>0.94350000000000001</v>
      </c>
      <c r="H48" s="92"/>
      <c r="I48" s="297"/>
      <c r="J48" s="297"/>
      <c r="K48" s="297"/>
      <c r="L48" s="297"/>
      <c r="M48" s="297"/>
      <c r="N48" s="297"/>
      <c r="O48" s="297"/>
      <c r="P48" s="89"/>
    </row>
    <row r="49" spans="5:16" x14ac:dyDescent="0.2">
      <c r="E49" s="8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89"/>
    </row>
    <row r="50" spans="5:16" x14ac:dyDescent="0.2">
      <c r="E50" s="8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89"/>
    </row>
    <row r="51" spans="5:16" ht="15.75" x14ac:dyDescent="0.2">
      <c r="E51" s="87"/>
      <c r="F51" s="92"/>
      <c r="G51" s="121" t="s">
        <v>104</v>
      </c>
      <c r="H51" s="92"/>
      <c r="I51" s="122">
        <f>N47</f>
        <v>25.004145945945954</v>
      </c>
      <c r="J51" s="317" t="s">
        <v>80</v>
      </c>
      <c r="K51" s="317"/>
      <c r="L51" s="92"/>
      <c r="M51" s="297"/>
      <c r="N51" s="297"/>
      <c r="O51" s="297"/>
      <c r="P51" s="89"/>
    </row>
    <row r="52" spans="5:16" x14ac:dyDescent="0.2">
      <c r="E52" s="8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89"/>
    </row>
    <row r="53" spans="5:16" x14ac:dyDescent="0.2">
      <c r="E53" s="87"/>
      <c r="F53" s="316" t="s">
        <v>105</v>
      </c>
      <c r="G53" s="316"/>
      <c r="H53" s="316"/>
      <c r="I53" s="316"/>
      <c r="J53" s="316"/>
      <c r="K53" s="316"/>
      <c r="L53" s="316"/>
      <c r="M53" s="316"/>
      <c r="N53" s="316"/>
      <c r="O53" s="92"/>
      <c r="P53" s="89"/>
    </row>
    <row r="54" spans="5:16" ht="13.5" thickBot="1" x14ac:dyDescent="0.25">
      <c r="E54" s="116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8"/>
    </row>
  </sheetData>
  <mergeCells count="43">
    <mergeCell ref="F53:N53"/>
    <mergeCell ref="I48:O48"/>
    <mergeCell ref="F49:O49"/>
    <mergeCell ref="F50:O50"/>
    <mergeCell ref="J51:K51"/>
    <mergeCell ref="M51:O51"/>
    <mergeCell ref="F52:O52"/>
    <mergeCell ref="N43:O43"/>
    <mergeCell ref="F44:O44"/>
    <mergeCell ref="F45:G45"/>
    <mergeCell ref="H45:O45"/>
    <mergeCell ref="G46:I46"/>
    <mergeCell ref="K46:O46"/>
    <mergeCell ref="F39:G39"/>
    <mergeCell ref="H39:O39"/>
    <mergeCell ref="N40:O40"/>
    <mergeCell ref="N41:O41"/>
    <mergeCell ref="I42:L42"/>
    <mergeCell ref="N42:O42"/>
    <mergeCell ref="K34:O34"/>
    <mergeCell ref="G35:H35"/>
    <mergeCell ref="J35:O35"/>
    <mergeCell ref="F37:O37"/>
    <mergeCell ref="F38:G38"/>
    <mergeCell ref="I38:O38"/>
    <mergeCell ref="K33:O33"/>
    <mergeCell ref="G23:H23"/>
    <mergeCell ref="J23:O23"/>
    <mergeCell ref="G25:H25"/>
    <mergeCell ref="J25:O25"/>
    <mergeCell ref="G27:H27"/>
    <mergeCell ref="J27:O27"/>
    <mergeCell ref="G29:H29"/>
    <mergeCell ref="J29:O29"/>
    <mergeCell ref="K30:O30"/>
    <mergeCell ref="K31:O31"/>
    <mergeCell ref="K32:O32"/>
    <mergeCell ref="H20:O20"/>
    <mergeCell ref="E8:P14"/>
    <mergeCell ref="E15:P15"/>
    <mergeCell ref="F16:N17"/>
    <mergeCell ref="G18:N18"/>
    <mergeCell ref="F19:O19"/>
  </mergeCells>
  <printOptions horizontalCentered="1" verticalCentered="1"/>
  <pageMargins left="1.2204724409448819" right="0.23622047244094491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Orçamento</vt:lpstr>
      <vt:lpstr>Cronograma</vt:lpstr>
      <vt:lpstr>BDI</vt:lpstr>
      <vt:lpstr>BDI!Area_de_impressao</vt:lpstr>
      <vt:lpstr>Cronograma!Area_de_impressao</vt:lpstr>
      <vt:lpstr>Orçamento!Area_de_impressao</vt:lpstr>
      <vt:lpstr>Orçamento!Titulos_de_impressao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Simeoni</dc:creator>
  <cp:lastModifiedBy>gpp012</cp:lastModifiedBy>
  <cp:revision>0</cp:revision>
  <cp:lastPrinted>2024-07-01T12:48:21Z</cp:lastPrinted>
  <dcterms:created xsi:type="dcterms:W3CDTF">2015-03-11T16:03:51Z</dcterms:created>
  <dcterms:modified xsi:type="dcterms:W3CDTF">2025-01-10T13:50:16Z</dcterms:modified>
</cp:coreProperties>
</file>