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40" windowHeight="1185"/>
  </bookViews>
  <sheets>
    <sheet name="Orçamento" sheetId="1" r:id="rId1"/>
    <sheet name="Cronograma" sheetId="8" r:id="rId2"/>
    <sheet name="BDI" sheetId="9" r:id="rId3"/>
  </sheets>
  <externalReferences>
    <externalReference r:id="rId4"/>
    <externalReference r:id="rId5"/>
    <externalReference r:id="rId6"/>
  </externalReferences>
  <definedNames>
    <definedName name="A">#REF!</definedName>
    <definedName name="AC">[1]DADOS!$A$12:$D$16</definedName>
    <definedName name="_xlnm.Print_Area" localSheetId="2">BDI!$E$8:$P$53</definedName>
    <definedName name="_xlnm.Print_Area" localSheetId="1">Cronograma!$A$1:$K$36</definedName>
    <definedName name="_xlnm.Print_Area" localSheetId="0">Orçamento!$A$1:$I$102</definedName>
    <definedName name="BDI.Opcao" hidden="1">[2]DADOS!$F$18</definedName>
    <definedName name="BDI.TipoObra" hidden="1">[2]BDI!$A$138:$A$146</definedName>
    <definedName name="COMPOSIÇÕES">[3]COMPOSIÇÕES!$C$10:$H$65</definedName>
    <definedName name="COTAÇÕES">#REF!</definedName>
    <definedName name="CPU">#REF!</definedName>
    <definedName name="DESONERACAO" hidden="1">IF(OR(Import.Desoneracao="DESONERADO",Import.Desoneracao="SIM"),"SIM","NÃO")</definedName>
    <definedName name="DF">[1]DADOS!$A$32:$D$37</definedName>
    <definedName name="HTML_CodePage">437</definedName>
    <definedName name="HTML_Control">{"'Armação'!$A$1:$A$2"}</definedName>
    <definedName name="HTML_Description">""</definedName>
    <definedName name="HTML_Email">""</definedName>
    <definedName name="HTML_Header">"Armação"</definedName>
    <definedName name="HTML_LastUpdate">"21/03/98"</definedName>
    <definedName name="HTML_LineAfter">0</definedName>
    <definedName name="HTML_LineBefore">0</definedName>
    <definedName name="HTML_Name">"Gustavo"</definedName>
    <definedName name="HTML_OBDlg2">1</definedName>
    <definedName name="HTML_OBDlg4">1</definedName>
    <definedName name="HTML_OS">0</definedName>
    <definedName name="HTML_PathFile">"C:\Meus Documentos\MeuHTML.htm"</definedName>
    <definedName name="HTML_Title">"Modêlo Tabela de Armação"</definedName>
    <definedName name="Import.Desoneracao" hidden="1">OFFSET([2]DADOS!$G$18,0,-1)</definedName>
    <definedName name="LUCRO">[1]DADOS!$A$39:$D$44</definedName>
    <definedName name="PO">[1]ORÇAMENTO!$A$10:$K$133</definedName>
    <definedName name="RISCO">[1]DADOS!$A$25:$D$30</definedName>
    <definedName name="SG">[1]DADOS!$A$17:$D$23</definedName>
    <definedName name="TIP_OBRA">[1]DADOS!$A$4:$A$9</definedName>
    <definedName name="_xlnm.Print_Titles" localSheetId="0">Orçamento!$1:$6</definedName>
    <definedName name="VALOR_BDI">[1]DADOS!$A$4:$D$9</definedName>
  </definedNames>
  <calcPr calcId="145621"/>
</workbook>
</file>

<file path=xl/calcChain.xml><?xml version="1.0" encoding="utf-8"?>
<calcChain xmlns="http://schemas.openxmlformats.org/spreadsheetml/2006/main">
  <c r="F16" i="9" l="1"/>
  <c r="G13" i="1" l="1"/>
  <c r="G9" i="1" l="1"/>
  <c r="B15" i="8" l="1"/>
  <c r="F36" i="1" l="1"/>
  <c r="F35" i="1"/>
  <c r="F21" i="1"/>
  <c r="G21" i="1" s="1"/>
  <c r="F18" i="1"/>
  <c r="G18" i="1" s="1"/>
  <c r="F19" i="1"/>
  <c r="G19" i="1" s="1"/>
  <c r="H36" i="1" l="1"/>
  <c r="H35" i="1"/>
  <c r="H21" i="1"/>
  <c r="H18" i="1"/>
  <c r="H19" i="1"/>
  <c r="F89" i="1" l="1"/>
  <c r="G89" i="1" s="1"/>
  <c r="H89" i="1" s="1"/>
  <c r="F88" i="1"/>
  <c r="F87" i="1"/>
  <c r="F86" i="1"/>
  <c r="G86" i="1" s="1"/>
  <c r="H86" i="1" s="1"/>
  <c r="F85" i="1"/>
  <c r="G85" i="1" s="1"/>
  <c r="H85" i="1" s="1"/>
  <c r="F84" i="1"/>
  <c r="F81" i="1"/>
  <c r="F80" i="1"/>
  <c r="G80" i="1" s="1"/>
  <c r="H80" i="1" s="1"/>
  <c r="F79" i="1"/>
  <c r="G79" i="1" s="1"/>
  <c r="H79" i="1" s="1"/>
  <c r="F78" i="1"/>
  <c r="F77" i="1"/>
  <c r="G77" i="1" s="1"/>
  <c r="H77" i="1" s="1"/>
  <c r="F76" i="1"/>
  <c r="G76" i="1" s="1"/>
  <c r="H76" i="1" s="1"/>
  <c r="F75" i="1"/>
  <c r="G75" i="1" s="1"/>
  <c r="F74" i="1"/>
  <c r="F73" i="1"/>
  <c r="G73" i="1" s="1"/>
  <c r="H73" i="1" s="1"/>
  <c r="F72" i="1"/>
  <c r="G72" i="1" s="1"/>
  <c r="H72" i="1" s="1"/>
  <c r="F71" i="1"/>
  <c r="G71" i="1" s="1"/>
  <c r="F70" i="1"/>
  <c r="F69" i="1"/>
  <c r="G69" i="1" s="1"/>
  <c r="H69" i="1" s="1"/>
  <c r="F68" i="1"/>
  <c r="G68" i="1" s="1"/>
  <c r="H68" i="1" s="1"/>
  <c r="F67" i="1"/>
  <c r="F66" i="1"/>
  <c r="G66" i="1" s="1"/>
  <c r="H66" i="1" s="1"/>
  <c r="F65" i="1"/>
  <c r="G65" i="1" s="1"/>
  <c r="H65" i="1" s="1"/>
  <c r="F64" i="1"/>
  <c r="G64" i="1" s="1"/>
  <c r="F63" i="1"/>
  <c r="F62" i="1"/>
  <c r="G62" i="1" s="1"/>
  <c r="H62" i="1" s="1"/>
  <c r="F61" i="1"/>
  <c r="G61" i="1" s="1"/>
  <c r="H61" i="1" s="1"/>
  <c r="F60" i="1"/>
  <c r="G60" i="1" s="1"/>
  <c r="F59" i="1"/>
  <c r="F58" i="1"/>
  <c r="G58" i="1" s="1"/>
  <c r="H58" i="1" s="1"/>
  <c r="F57" i="1"/>
  <c r="G57" i="1" s="1"/>
  <c r="H57" i="1" s="1"/>
  <c r="F56" i="1"/>
  <c r="G56" i="1" s="1"/>
  <c r="F55" i="1"/>
  <c r="F54" i="1"/>
  <c r="G54" i="1" s="1"/>
  <c r="H54" i="1" s="1"/>
  <c r="F53" i="1"/>
  <c r="G53" i="1" s="1"/>
  <c r="H53" i="1" s="1"/>
  <c r="F52" i="1"/>
  <c r="G52" i="1" s="1"/>
  <c r="F51" i="1"/>
  <c r="F50" i="1"/>
  <c r="F49" i="1"/>
  <c r="G49" i="1" s="1"/>
  <c r="H49" i="1" s="1"/>
  <c r="F48" i="1"/>
  <c r="G48" i="1" s="1"/>
  <c r="F47" i="1"/>
  <c r="F46" i="1"/>
  <c r="G46" i="1" s="1"/>
  <c r="H46" i="1" s="1"/>
  <c r="F45" i="1"/>
  <c r="G45" i="1" s="1"/>
  <c r="H45" i="1" s="1"/>
  <c r="F44" i="1"/>
  <c r="G44" i="1" s="1"/>
  <c r="F43" i="1"/>
  <c r="F42" i="1"/>
  <c r="G42" i="1" s="1"/>
  <c r="H42" i="1" s="1"/>
  <c r="F41" i="1"/>
  <c r="G41" i="1" s="1"/>
  <c r="H41" i="1" s="1"/>
  <c r="F40" i="1"/>
  <c r="G40" i="1" s="1"/>
  <c r="F39" i="1"/>
  <c r="F34" i="1"/>
  <c r="G34" i="1" s="1"/>
  <c r="F33" i="1"/>
  <c r="F32" i="1"/>
  <c r="H32" i="1" s="1"/>
  <c r="F31" i="1"/>
  <c r="H31" i="1" s="1"/>
  <c r="F30" i="1"/>
  <c r="F29" i="1"/>
  <c r="G29" i="1" s="1"/>
  <c r="H29" i="1" s="1"/>
  <c r="F28" i="1"/>
  <c r="G28" i="1" s="1"/>
  <c r="H28" i="1" s="1"/>
  <c r="F27" i="1"/>
  <c r="F26" i="1"/>
  <c r="F25" i="1"/>
  <c r="G25" i="1" s="1"/>
  <c r="H25" i="1" s="1"/>
  <c r="F22" i="1"/>
  <c r="G22" i="1" s="1"/>
  <c r="H22" i="1" s="1"/>
  <c r="F20" i="1"/>
  <c r="F17" i="1"/>
  <c r="G17" i="1" s="1"/>
  <c r="H17" i="1" s="1"/>
  <c r="F16" i="1"/>
  <c r="F13" i="1"/>
  <c r="H13" i="1" s="1"/>
  <c r="F12" i="1"/>
  <c r="F9" i="1"/>
  <c r="H9" i="1" s="1"/>
  <c r="F8" i="1"/>
  <c r="F10" i="1" l="1"/>
  <c r="F82" i="1"/>
  <c r="F90" i="1"/>
  <c r="F23" i="1"/>
  <c r="G50" i="1"/>
  <c r="H50" i="1" s="1"/>
  <c r="F37" i="1"/>
  <c r="G8" i="1"/>
  <c r="G39" i="1"/>
  <c r="F14" i="1"/>
  <c r="G84" i="1"/>
  <c r="G88" i="1"/>
  <c r="H88" i="1" s="1"/>
  <c r="G87" i="1"/>
  <c r="H87" i="1" s="1"/>
  <c r="H40" i="1"/>
  <c r="G43" i="1"/>
  <c r="H43" i="1" s="1"/>
  <c r="H44" i="1"/>
  <c r="G47" i="1"/>
  <c r="H47" i="1" s="1"/>
  <c r="H48" i="1"/>
  <c r="G51" i="1"/>
  <c r="H51" i="1" s="1"/>
  <c r="H52" i="1"/>
  <c r="G55" i="1"/>
  <c r="H55" i="1" s="1"/>
  <c r="H56" i="1"/>
  <c r="G59" i="1"/>
  <c r="H59" i="1" s="1"/>
  <c r="H60" i="1"/>
  <c r="G63" i="1"/>
  <c r="H63" i="1" s="1"/>
  <c r="H64" i="1"/>
  <c r="G67" i="1"/>
  <c r="H67" i="1" s="1"/>
  <c r="G70" i="1"/>
  <c r="H70" i="1" s="1"/>
  <c r="H71" i="1"/>
  <c r="G74" i="1"/>
  <c r="H74" i="1" s="1"/>
  <c r="H75" i="1"/>
  <c r="G78" i="1"/>
  <c r="H78" i="1" s="1"/>
  <c r="G81" i="1"/>
  <c r="H81" i="1" s="1"/>
  <c r="G27" i="1"/>
  <c r="H27" i="1" s="1"/>
  <c r="G30" i="1"/>
  <c r="H30" i="1" s="1"/>
  <c r="H34" i="1"/>
  <c r="G26" i="1"/>
  <c r="H26" i="1" s="1"/>
  <c r="H33" i="1"/>
  <c r="G16" i="1"/>
  <c r="G20" i="1"/>
  <c r="H20" i="1" s="1"/>
  <c r="G12" i="1"/>
  <c r="H37" i="1" l="1"/>
  <c r="G82" i="1"/>
  <c r="H39" i="1"/>
  <c r="H82" i="1" s="1"/>
  <c r="H84" i="1"/>
  <c r="H90" i="1" s="1"/>
  <c r="G90" i="1"/>
  <c r="G10" i="1"/>
  <c r="H8" i="1"/>
  <c r="H10" i="1" s="1"/>
  <c r="G37" i="1"/>
  <c r="G23" i="1"/>
  <c r="H16" i="1"/>
  <c r="H23" i="1" s="1"/>
  <c r="H12" i="1"/>
  <c r="H14" i="1" s="1"/>
  <c r="G14" i="1"/>
  <c r="B19" i="8"/>
  <c r="G47" i="9"/>
  <c r="I34" i="9"/>
  <c r="G48" i="9" s="1"/>
  <c r="F93" i="1"/>
  <c r="F92" i="1"/>
  <c r="H93" i="1" l="1"/>
  <c r="G93" i="1"/>
  <c r="N47" i="9"/>
  <c r="I50" i="9" s="1"/>
  <c r="G92" i="1"/>
  <c r="F94" i="1"/>
  <c r="F96" i="1" s="1"/>
  <c r="F105" i="1" s="1"/>
  <c r="C17" i="8"/>
  <c r="E3" i="8"/>
  <c r="B17" i="8"/>
  <c r="B13" i="8"/>
  <c r="B11" i="8"/>
  <c r="B9" i="8"/>
  <c r="B7" i="8"/>
  <c r="H17" i="8" l="1"/>
  <c r="E17" i="8"/>
  <c r="G17" i="8"/>
  <c r="F17" i="8"/>
  <c r="I17" i="8" s="1"/>
  <c r="G105" i="1"/>
  <c r="H105" i="1" s="1"/>
  <c r="C19" i="8"/>
  <c r="I19" i="8" s="1"/>
  <c r="H92" i="1"/>
  <c r="H94" i="1" s="1"/>
  <c r="H96" i="1" s="1"/>
  <c r="K23" i="8" s="1"/>
  <c r="G94" i="1"/>
  <c r="G96" i="1" s="1"/>
  <c r="C15" i="8"/>
  <c r="G15" i="8" l="1"/>
  <c r="F15" i="8"/>
  <c r="E15" i="8"/>
  <c r="D15" i="8"/>
  <c r="H15" i="8" s="1"/>
  <c r="K19" i="8"/>
  <c r="C7" i="8"/>
  <c r="E2" i="8"/>
  <c r="I22" i="8" l="1"/>
  <c r="H22" i="8" l="1"/>
  <c r="H23" i="8" s="1"/>
  <c r="H24" i="8" s="1"/>
  <c r="K17" i="8"/>
  <c r="K15" i="8"/>
  <c r="C13" i="8" l="1"/>
  <c r="F13" i="8" l="1"/>
  <c r="E13" i="8"/>
  <c r="D13" i="8"/>
  <c r="C9" i="8"/>
  <c r="F9" i="8" l="1"/>
  <c r="E9" i="8"/>
  <c r="D9" i="8"/>
  <c r="G9" i="8" s="1"/>
  <c r="G13" i="8"/>
  <c r="K13" i="8" s="1"/>
  <c r="D7" i="8"/>
  <c r="K7" i="8" l="1"/>
  <c r="C11" i="8" l="1"/>
  <c r="D11" i="8" l="1"/>
  <c r="G11" i="8" s="1"/>
  <c r="G22" i="8" s="1"/>
  <c r="E11" i="8"/>
  <c r="E22" i="8" s="1"/>
  <c r="F11" i="8"/>
  <c r="F22" i="8" s="1"/>
  <c r="K9" i="8"/>
  <c r="C22" i="8"/>
  <c r="C24" i="8" s="1"/>
  <c r="D22" i="8" l="1"/>
  <c r="K22" i="8" s="1"/>
  <c r="G23" i="8"/>
  <c r="G25" i="8"/>
  <c r="E23" i="8"/>
  <c r="E24" i="8" s="1"/>
  <c r="F23" i="8"/>
  <c r="K11" i="8"/>
  <c r="D23" i="8" l="1"/>
  <c r="D25" i="8"/>
  <c r="I23" i="8"/>
  <c r="I24" i="8" s="1"/>
  <c r="D27" i="8"/>
  <c r="G24" i="8"/>
  <c r="K25" i="8"/>
  <c r="F24" i="8"/>
  <c r="D24" i="8"/>
  <c r="G27" i="8" l="1"/>
  <c r="K27" i="8" s="1"/>
  <c r="D26" i="8"/>
  <c r="K24" i="8"/>
  <c r="G26" i="8" l="1"/>
  <c r="J26" i="8"/>
  <c r="K26" i="8" l="1"/>
</calcChain>
</file>

<file path=xl/sharedStrings.xml><?xml version="1.0" encoding="utf-8"?>
<sst xmlns="http://schemas.openxmlformats.org/spreadsheetml/2006/main" count="351" uniqueCount="267">
  <si>
    <t>TOMADOR:</t>
  </si>
  <si>
    <t>FUNDO ESTADUAL DE RECURSOS HÍDRICOS - FEHIDRO</t>
  </si>
  <si>
    <t>EMPREENDIMENTO:</t>
  </si>
  <si>
    <t>Nº</t>
  </si>
  <si>
    <t>ITEM</t>
  </si>
  <si>
    <t>QUANT.</t>
  </si>
  <si>
    <t>VALOR TOTAL</t>
  </si>
  <si>
    <t>FONTE DO RECURSO</t>
  </si>
  <si>
    <t>FEHIDRO</t>
  </si>
  <si>
    <t>CONTRAPARTIDA</t>
  </si>
  <si>
    <t>OUTRAS FONTES FINANCIADORAS</t>
  </si>
  <si>
    <t>1.1</t>
  </si>
  <si>
    <t>2.0</t>
  </si>
  <si>
    <t>un.</t>
  </si>
  <si>
    <t>3.0</t>
  </si>
  <si>
    <t>3.1</t>
  </si>
  <si>
    <t>3.2</t>
  </si>
  <si>
    <t>4.0</t>
  </si>
  <si>
    <t>TOTAIS</t>
  </si>
  <si>
    <t>DISCRIMINAÇÃO</t>
  </si>
  <si>
    <t>ÚLTIMA</t>
  </si>
  <si>
    <t>Total (em R$)</t>
  </si>
  <si>
    <t>DE  ATIVIDADES</t>
  </si>
  <si>
    <t>DESEMBOLSO APROVADO  (Preenchido pelo AgenteTécnico, define número e valor de cada parcela)</t>
  </si>
  <si>
    <t>CONTRAPARTIDA APROVADA  (Preenchido pelo AgenteTécnico, define número e valor de cada parcela))</t>
  </si>
  <si>
    <t>1.0</t>
  </si>
  <si>
    <t>3.3</t>
  </si>
  <si>
    <t>Total Geral</t>
  </si>
  <si>
    <t>4.1</t>
  </si>
  <si>
    <t>4.4</t>
  </si>
  <si>
    <t>mts.</t>
  </si>
  <si>
    <t>Sub total 1.0</t>
  </si>
  <si>
    <t>Sub total 2.0</t>
  </si>
  <si>
    <t>Sub total 3.0</t>
  </si>
  <si>
    <t>Serviços Preliminares</t>
  </si>
  <si>
    <t>realizado até</t>
  </si>
  <si>
    <t>Fornecimento e instalação de macromedidores</t>
  </si>
  <si>
    <t>Construção de caixa de passagem de cabos nas medidas 0,60 x 0,60 x 0,50 metros</t>
  </si>
  <si>
    <t>Construção de Abrigos para macromedidores, caixas de passagem e interligações</t>
  </si>
  <si>
    <t>m2</t>
  </si>
  <si>
    <t>4.8</t>
  </si>
  <si>
    <t>4.9</t>
  </si>
  <si>
    <t>GOVERNO DO ESTADO DE SÃO PAULO</t>
  </si>
  <si>
    <t>ANEXO VIII DO MPO
PLANILHA DE ORÇAMENTO</t>
  </si>
  <si>
    <t>Sub total 4.0</t>
  </si>
  <si>
    <t>5.0</t>
  </si>
  <si>
    <t>6.0</t>
  </si>
  <si>
    <t>Pesquisa de vazamentos não visíveis nas redes, ramais e cavaletes, do sistema de distribuição de água nos DMC´s estabelecidos</t>
  </si>
  <si>
    <t>6.1</t>
  </si>
  <si>
    <t>Km</t>
  </si>
  <si>
    <t>6.2</t>
  </si>
  <si>
    <t>6.3</t>
  </si>
  <si>
    <t>6.4</t>
  </si>
  <si>
    <t>6.5</t>
  </si>
  <si>
    <t>6.6</t>
  </si>
  <si>
    <t>Sub total 6.0</t>
  </si>
  <si>
    <t>unid.</t>
  </si>
  <si>
    <t>Sub total 7.0</t>
  </si>
  <si>
    <t>5.1</t>
  </si>
  <si>
    <t>5.2</t>
  </si>
  <si>
    <t>5.3</t>
  </si>
  <si>
    <t>5.4</t>
  </si>
  <si>
    <t>5.5</t>
  </si>
  <si>
    <t>SECRETARIA DE INFRAESTRUTURA
E MEIO AMBIENTE</t>
  </si>
  <si>
    <t>RESPONSÁVEL TÉCNICO</t>
  </si>
  <si>
    <t xml:space="preserve">RESPONSÁVEL LEGAL </t>
  </si>
  <si>
    <t>ALEX FABIANO CIACCI</t>
  </si>
  <si>
    <t>ANEXO VII DO MPO
CRONOGRAMA FÍSICO- FINANCEIRO</t>
  </si>
  <si>
    <t xml:space="preserve">TOMADOR:  </t>
  </si>
  <si>
    <t xml:space="preserve">  /    /     </t>
  </si>
  <si>
    <t>Programação Financeira Preliminar (Preenchida pelo Proponente) - Utilize as colunas ao lado para indicar as parcelas previstas, conf. o desenvolvimento do empreendimento e/ou o processo licitatório, sendo a última de no mínimo 10% do valor FEHIDRO.</t>
  </si>
  <si>
    <t>Responsável Técnico</t>
  </si>
  <si>
    <t>Representante Legal Tomador</t>
  </si>
  <si>
    <t>Nome:</t>
  </si>
  <si>
    <t>Nome(1):</t>
  </si>
  <si>
    <t>Reg. Profissional:</t>
  </si>
  <si>
    <t>RG:</t>
  </si>
  <si>
    <t>Assinatura:</t>
  </si>
  <si>
    <t>Somente no caso do Proponente Tomador onde mais de um Dirigente assina o contrato.</t>
  </si>
  <si>
    <t>Nome(2):</t>
  </si>
  <si>
    <t>Placa de sinalização de obras 4,00 x 2,50 metros</t>
  </si>
  <si>
    <t>Eng. Alex Fabiano Ciacci</t>
  </si>
  <si>
    <t>Reparo de vazamentos de água em ramal predial e redes de abastecimento em PVC, Ferro Fundido e Ferro Galvanizaro</t>
  </si>
  <si>
    <t>Reparo de vazamento de água com a substituição do ramal até o cavalete/caixa padrão, com o fornecimento de material e mão de obra, recomposição do passeio, guias e sarjeta e recomposição asfáltica</t>
  </si>
  <si>
    <t>Reparo de vazamento de água em rede de abastecimento de ferro fundido/ferro galvanizado com diâmetro de 50 a 150mm, com o fornecimento de material e mão de obra, recomposição do passeio, guias e sarjeta e recomposição asfáltica</t>
  </si>
  <si>
    <t>Reparo de vazamento de água em rede de abastecimento de ferro fundido/ferro galvanizado com diâmetro acima de 200mm, com o fornecimento de material e mão de obra, recomposição do passeio, guias e sarjeta e recomposição asfáltica</t>
  </si>
  <si>
    <t>Reparo de vazamento de água em rede de abastecimento de PVC/PBA e PVC Defofo com diâmetro de 50 a 150mm, com o fornecimento de material e mão de obra, recomposição do passeio, guias e sarjeta e recomposição asfáltica</t>
  </si>
  <si>
    <t>Reparo de vazamento de água em rede de abastecimento de PVC/PBA e PVC Defofo com diâmetro acima de 200mm, com o fornecimento de material e mão de obra, recomposição do passeio, guias e sarjeta e recomposição asfáltica</t>
  </si>
  <si>
    <t>1.2</t>
  </si>
  <si>
    <t>Canteiro de obras</t>
  </si>
  <si>
    <t>mês</t>
  </si>
  <si>
    <t>pçs</t>
  </si>
  <si>
    <t>Un.</t>
  </si>
  <si>
    <t>Corte e concretagem de calçada</t>
  </si>
  <si>
    <t>Fornecimento de materiais incluindo cabos elétricos, cabo de sinal, eletroduto, conduletes, eletrocalhas, módulos de CLP para interface com sistema de telemetria e mão de obra para assentamento de tubos</t>
  </si>
  <si>
    <t>Eletroduto Flexível liso para passagem de cabos elétricos de 1 1/2" para interligações dos macromedidores até o painel de telemetria</t>
  </si>
  <si>
    <t>ISOLADOR GALVÂNICO SEM ALIMENTAÇÃO</t>
  </si>
  <si>
    <t>Reforma em caixa de passagem existente incluindo limpeza e assentamento de tijolos.</t>
  </si>
  <si>
    <t>PLC módulo CPU compativel com utilizada no Sistema de telemetria do SAAE de São Carlos</t>
  </si>
  <si>
    <t>PLC módulo Entrada analógica compativel com utilizada no Sistema de telemetria do SAAE de São Carlos</t>
  </si>
  <si>
    <t>PLC módulo de entrada digital compativel com utilizada no Sistema de telemetria do SAAE de São Carlos</t>
  </si>
  <si>
    <t>PLC módulo de saída digital compativel com utilizada no Sistema de telemetria do SAAE de São Carlos</t>
  </si>
  <si>
    <t>3.6</t>
  </si>
  <si>
    <t>4.2</t>
  </si>
  <si>
    <t>4.3</t>
  </si>
  <si>
    <t>4.5</t>
  </si>
  <si>
    <t>Medidor de Vazão Ultrassônico por tempo de trânsito não intrusivo caracteristicas técnicas: Instalação: Remota em parede, Faixa de Medição: 0,01 a 12 m/s (bidirecional),Precisão: ±1% do valor medido,Repetibilidade: ±0,2%, Faixa de Diâmetros de Tubulação: 50 mm a 1000 mm, Display: LCD 2 linhas x 20 caracteres alfanumérico, Programação: Via teclado local tipo membrana ou protocolo de comunicação, Alimentação: 24 Vcc, Grau de Proteção do Invólucro (conversor): IP65, Saídas: 4-20m, pulso e relé - Comunicação: RS-232, Invólucro: Alumínio fundido, Temperatura de trabalho (transdutores): -30 à +90ºC, Tipo do Transdutor: Clamp-on, Grau de proteção dos transdutores: IP68,  Comprimento do cabo dos transdutores: 35 m, Indicação: Vazão, totalização, (pos., neg. instântanea), velocidade, diagnóstico, saída analógica, Acessórios inclusos: 01 tubo de Gel para acoplamento ultrassônico, 01 manual de instruções e  01 suporte para fixação dos transdutores.</t>
  </si>
  <si>
    <t>Reparo de vazamento de água sem a substituição do ramal com o fornecimento de material e mão de obra, recomposição do passeio, guias e sarjeta e recomposição asfáltica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</si>
  <si>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</si>
  <si>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</si>
  <si>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</si>
  <si>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</si>
  <si>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</si>
  <si>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</si>
  <si>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</si>
  <si>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</si>
  <si>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</si>
  <si>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</si>
  <si>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</si>
  <si>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</si>
  <si>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</si>
  <si>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</si>
  <si>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</si>
  <si>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</si>
  <si>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</si>
  <si>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</si>
  <si>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2.1</t>
  </si>
  <si>
    <t>2.2</t>
  </si>
  <si>
    <t>m²</t>
  </si>
  <si>
    <t xml:space="preserve">A Realizar em (x) Mes(es)    (   ) Bimestre(s)    (   ) Trimestre(s)   </t>
  </si>
  <si>
    <t>FINANCIAMENTO (MAXIMO 90%)</t>
  </si>
  <si>
    <t>Produção de vídeo publicitário profissional elaborado por empresa especializada em serviço de design e diagramação de vídeo e publicação, de no mínimo 1 minuto e no máximo 3 minutos de duração.</t>
  </si>
  <si>
    <t>Produção de Press Release profissional elaborado por empresa especializada, de no mínimo 1 e no máximo 2 páginas.</t>
  </si>
  <si>
    <t>Sub total 10</t>
  </si>
  <si>
    <t>7.0</t>
  </si>
  <si>
    <t>7.1</t>
  </si>
  <si>
    <t>7.2</t>
  </si>
  <si>
    <t>MARIEL POZZI OLMO</t>
  </si>
  <si>
    <t>DEMONSTRATIVO DE BDI</t>
  </si>
  <si>
    <t xml:space="preserve">CÁLCULO DO BDI  - Obras e Serviços  </t>
  </si>
  <si>
    <t>VALORES ADOTADOS:</t>
  </si>
  <si>
    <t>Min</t>
  </si>
  <si>
    <t>Médio</t>
  </si>
  <si>
    <t>Máx.</t>
  </si>
  <si>
    <t>AC</t>
  </si>
  <si>
    <t>ADMINISTRAÇÃO CENTRAL</t>
  </si>
  <si>
    <t>%</t>
  </si>
  <si>
    <t>DF</t>
  </si>
  <si>
    <t>DESPESAS FINANCEIRAS</t>
  </si>
  <si>
    <t>S + G</t>
  </si>
  <si>
    <t>SEGUROS E GARANTIAS</t>
  </si>
  <si>
    <t>R</t>
  </si>
  <si>
    <t>RISCO</t>
  </si>
  <si>
    <t>ISS (PMNF)</t>
  </si>
  <si>
    <t>I</t>
  </si>
  <si>
    <t>PIS</t>
  </si>
  <si>
    <t>COFINS</t>
  </si>
  <si>
    <t>Desoneração</t>
  </si>
  <si>
    <t xml:space="preserve">TOTAL "C" = </t>
  </si>
  <si>
    <t>L</t>
  </si>
  <si>
    <t>LUCRO</t>
  </si>
  <si>
    <t>FÓRMULA DE CÁLCULO:</t>
  </si>
  <si>
    <t xml:space="preserve">BDI = </t>
  </si>
  <si>
    <t>(1 + AC + S + R + G) x (1 + DF) x (1 + L)</t>
  </si>
  <si>
    <t xml:space="preserve"> -</t>
  </si>
  <si>
    <t>x</t>
  </si>
  <si>
    <t>( 1 - I)</t>
  </si>
  <si>
    <t>CÁLCULO:</t>
  </si>
  <si>
    <t>BDI =</t>
  </si>
  <si>
    <t xml:space="preserve"> =</t>
  </si>
  <si>
    <t>O VALOR DO BDI ADOTADO É DE :</t>
  </si>
  <si>
    <r>
      <t xml:space="preserve">Os cálculos estão em conformidade ao </t>
    </r>
    <r>
      <rPr>
        <b/>
        <sz val="10"/>
        <color indexed="8"/>
        <rFont val="Calibri"/>
        <family val="2"/>
      </rPr>
      <t>" ACORDÃO Nº 2622/2013 - TCU - PLENÁRIO "</t>
    </r>
  </si>
  <si>
    <t>PESQUISA DE VAZAMENTOS NÃO VISÍVEIS E REPARO DE VAZAMENTOS DE ÁGUA, NA MACRO REGIÃO DO VILA NERY E IMPLANTAÇÃO DE MACROMEDIDORES NO MUNICÍPIO DE SÃO CARLOS - SP</t>
  </si>
  <si>
    <t>data base : jan/2024</t>
  </si>
  <si>
    <t>SECRETARIA DE SANEAMENTO
E RECURSOS HÍDRICOS</t>
  </si>
  <si>
    <t>Data Base 01/2024</t>
  </si>
  <si>
    <t>Mariel Pozzi Olmo</t>
  </si>
  <si>
    <t xml:space="preserve"> RG nº 27.518.442-0                                  CPF Nº 221.060.978,08</t>
  </si>
  <si>
    <t>CREA nº 5061119656</t>
  </si>
  <si>
    <t>Parque dos Timburis</t>
  </si>
  <si>
    <t>Parque Sabará</t>
  </si>
  <si>
    <t>Residencial Américo Alves Margarido</t>
  </si>
  <si>
    <t>Parque Primavera</t>
  </si>
  <si>
    <t>Loteamento Gianoti</t>
  </si>
  <si>
    <t>Vila Jacobucci</t>
  </si>
  <si>
    <t>Jardim Real</t>
  </si>
  <si>
    <t>Jardim Santa Maria</t>
  </si>
  <si>
    <t>Vila São José</t>
  </si>
  <si>
    <t>Vila Leonardo</t>
  </si>
  <si>
    <t>Jardim São João Batista</t>
  </si>
  <si>
    <t>Chácara São Caetano</t>
  </si>
  <si>
    <t>Vila Nossa Senhora de Fátima</t>
  </si>
  <si>
    <t>Vila Vista Alegre</t>
  </si>
  <si>
    <t>Vila Nancy</t>
  </si>
  <si>
    <t>Vila Max</t>
  </si>
  <si>
    <t>Loteamento Albertini</t>
  </si>
  <si>
    <t>Vila São Caetano</t>
  </si>
  <si>
    <t>Condomínio Dom Bosco</t>
  </si>
  <si>
    <t>Chácara São João</t>
  </si>
  <si>
    <t>Vila Derigge</t>
  </si>
  <si>
    <t>Vila Arnaldo</t>
  </si>
  <si>
    <t>Chácara Parolo</t>
  </si>
  <si>
    <t>Chácara Parque Clube</t>
  </si>
  <si>
    <t>Vila Rancho Velho</t>
  </si>
  <si>
    <t>Vila Faria</t>
  </si>
  <si>
    <t>Jardim Citelli</t>
  </si>
  <si>
    <t>Vila Neri (parcial)</t>
  </si>
  <si>
    <t>Parque Estância Suíca</t>
  </si>
  <si>
    <t>Parque Estância Suíca Prol.</t>
  </si>
  <si>
    <t xml:space="preserve">Vila São Gabriel </t>
  </si>
  <si>
    <t>Vila São Gabriel Prol.</t>
  </si>
  <si>
    <t>Vila Brasília</t>
  </si>
  <si>
    <t>Chácara Paraíso</t>
  </si>
  <si>
    <t>Vila Costa do Sol</t>
  </si>
  <si>
    <t>Emílio Manzano</t>
  </si>
  <si>
    <t>Chácara Bataglia</t>
  </si>
  <si>
    <t>Tijuco Preto</t>
  </si>
  <si>
    <t>Vila Laura</t>
  </si>
  <si>
    <t>Vila Marina</t>
  </si>
  <si>
    <t>Vila Marigo</t>
  </si>
  <si>
    <t>Jardim Santa Helena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</si>
  <si>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</si>
  <si>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</si>
  <si>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</si>
  <si>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</si>
  <si>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</si>
  <si>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</si>
  <si>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</si>
  <si>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</si>
  <si>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</si>
  <si>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</si>
  <si>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</si>
  <si>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</si>
  <si>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</si>
  <si>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</si>
  <si>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</si>
  <si>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</si>
  <si>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</si>
  <si>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</si>
  <si>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>5.42</t>
  </si>
  <si>
    <t>5.43</t>
  </si>
  <si>
    <t>VALORES EM R$</t>
  </si>
  <si>
    <t>VALOR UNIT.</t>
  </si>
  <si>
    <t>3.4</t>
  </si>
  <si>
    <t>Gabinete para inserção de módulos de PLC compatível com com Sistema telemetria do SAAE de São Carlos</t>
  </si>
  <si>
    <t>Medidor de Vazão Ultrassônico Carretel 6", ,Classe de proteção IP68, Conexão ao Processo: Flangeado ANSI 150#, Fonte de alimentação externa DC8-24V e bateria lítio interna com vida útil de 12 anos, Saída de sinal: Pulsado, Material do Corpo: Aço Carbono (Aço Inoxidável 304 na Sonda), Temperatura do fluido: 0,1℃~30℃, Temperatura de trabalho: -30ºC ~ 45°C.</t>
  </si>
  <si>
    <t>Construção de caixa de alvenaria para abrigo de macromedidores de vazão nas medidas 1,60 x 1,30 (interna) com profundidade variável de 1,20 a 2,30 metros com laje e tampão circular de Ferro Dúctil, Classe 40 ton (400 KN).</t>
  </si>
  <si>
    <t>Reforma em caixa de abrigo de medidores de vazão nas dimensões de 1,5 x 1,5 interna</t>
  </si>
  <si>
    <t>ABRIGO PARA CONVERSORES DE VAZÃO MEDIDAS 0,60 X 0,60 X 0,25 com reboco, pintura, porta em aço com pintura</t>
  </si>
  <si>
    <t>3.5</t>
  </si>
  <si>
    <t>Corte e recape de asfalto</t>
  </si>
  <si>
    <t>3.7</t>
  </si>
  <si>
    <t>CABO DE SINAL 4X22 AWG com malha trançada</t>
  </si>
  <si>
    <t xml:space="preserve">Cabo de cobre extra flexível de 1,5mm² com isolação para 750 Volts na cor preta </t>
  </si>
  <si>
    <t>Eletroduto em alumínio 1"  espessura da parede 3,38mm, para instalações elétricas em barras de 03 metros</t>
  </si>
  <si>
    <t>br</t>
  </si>
  <si>
    <t>CONDULETE UNIVERSAL MULTIPLO "X" EM ALUMÍNIO 1"</t>
  </si>
  <si>
    <t>4.6</t>
  </si>
  <si>
    <t>4.7</t>
  </si>
  <si>
    <t>4.10</t>
  </si>
  <si>
    <t>4.11</t>
  </si>
  <si>
    <t>4.12</t>
  </si>
  <si>
    <t>Parque Anhembi</t>
  </si>
  <si>
    <t>Divulgação</t>
  </si>
  <si>
    <t xml:space="preserve">Mão de obra para assentamento dos eletrodutos de interligação das caixas de passagem e abrigo de medidorees incluindo abertura de valeta de 30 cm largura e 40 cm de profundidade e fechamento com compactação  do solo, incluindo retirada do material e descarte correto. (MO00007 Ajudante Eletricista (8,75/h) + MO00030 Eletricista (14,96/h) </t>
  </si>
  <si>
    <t>hora</t>
  </si>
  <si>
    <t>SAAE - Serviço Autônomo de Água e Esgoto de São Carlos ANEXO 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</si>
</sst>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\ * #,##0.00_-;\-&quot;R$&quot;\ * #,##0.00_-;_-&quot;R$&quot;\ * &quot;-&quot;??_-;_-@_-"/>
    <numFmt numFmtId="164" formatCode="0.0"/>
    <numFmt numFmtId="165" formatCode="dd\-mmm\-yy"/>
    <numFmt numFmtId="166" formatCode="_(&quot;Cr$&quot;* #,##0.00_);_(&quot;Cr$&quot;* \(#,##0.00\);_(&quot;Cr$&quot;* &quot;-&quot;??_);_(@_)"/>
    <numFmt numFmtId="167" formatCode="_(* #,##0.00_);_(* \(#,##0.00\);_(* &quot;-&quot;??_);_(@_)"/>
    <numFmt numFmtId="168" formatCode="#,##0.00_ ;\-#,##0.00\ "/>
    <numFmt numFmtId="169" formatCode="_(* #,##0.00_);_(* \(#,##0.00\);_(* \-??_);_(@_)"/>
    <numFmt numFmtId="170" formatCode="_(&quot;R$ &quot;* #,##0.00_);_(&quot;R$ &quot;* \(#,##0.00\);_(&quot;R$ &quot;* \-??_);_(@_)"/>
  </numFmts>
  <fonts count="52" x14ac:knownFonts="1">
    <font>
      <sz val="10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sz val="8"/>
      <color rgb="FF000000"/>
      <name val="Calibri"/>
      <family val="2"/>
      <charset val="1"/>
    </font>
    <font>
      <b/>
      <sz val="8"/>
      <color rgb="FF003366"/>
      <name val="Verdana"/>
      <family val="2"/>
      <charset val="1"/>
    </font>
    <font>
      <sz val="8"/>
      <color rgb="FF003366"/>
      <name val="Verdana"/>
      <family val="2"/>
      <charset val="1"/>
    </font>
    <font>
      <b/>
      <i/>
      <sz val="8"/>
      <color rgb="FF003366"/>
      <name val="Verdana"/>
      <family val="2"/>
      <charset val="1"/>
    </font>
    <font>
      <b/>
      <sz val="8"/>
      <color rgb="FF003366"/>
      <name val="Verdana"/>
      <family val="2"/>
    </font>
    <font>
      <sz val="8"/>
      <color rgb="FF003366"/>
      <name val="Verdana"/>
      <family val="2"/>
    </font>
    <font>
      <b/>
      <i/>
      <sz val="10"/>
      <color rgb="FF003366"/>
      <name val="Verdana"/>
      <family val="2"/>
      <charset val="1"/>
    </font>
    <font>
      <b/>
      <sz val="12"/>
      <color rgb="FF003366"/>
      <name val="Verdana"/>
      <family val="2"/>
    </font>
    <font>
      <b/>
      <i/>
      <sz val="12"/>
      <color rgb="FF003366"/>
      <name val="Verdana"/>
      <family val="2"/>
      <charset val="1"/>
    </font>
    <font>
      <sz val="10"/>
      <color rgb="FF000000"/>
      <name val="Calibri"/>
      <family val="2"/>
      <charset val="1"/>
    </font>
    <font>
      <b/>
      <sz val="14"/>
      <color indexed="56"/>
      <name val="Verdana"/>
      <family val="2"/>
    </font>
    <font>
      <sz val="10"/>
      <color indexed="56"/>
      <name val="Verdana"/>
      <family val="2"/>
    </font>
    <font>
      <b/>
      <sz val="11"/>
      <color indexed="56"/>
      <name val="Verdana"/>
      <family val="2"/>
    </font>
    <font>
      <b/>
      <sz val="11"/>
      <color indexed="10"/>
      <name val="Verdana"/>
      <family val="2"/>
    </font>
    <font>
      <b/>
      <sz val="9"/>
      <color indexed="56"/>
      <name val="Verdana"/>
      <family val="2"/>
    </font>
    <font>
      <b/>
      <sz val="10"/>
      <color indexed="56"/>
      <name val="Verdana"/>
      <family val="2"/>
    </font>
    <font>
      <b/>
      <sz val="8"/>
      <color indexed="56"/>
      <name val="Verdana"/>
      <family val="2"/>
    </font>
    <font>
      <sz val="11"/>
      <color indexed="56"/>
      <name val="Verdana"/>
      <family val="2"/>
    </font>
    <font>
      <sz val="10"/>
      <color indexed="10"/>
      <name val="Verdana"/>
      <family val="2"/>
    </font>
    <font>
      <b/>
      <sz val="16"/>
      <color indexed="56"/>
      <name val="Verdana"/>
      <family val="2"/>
    </font>
    <font>
      <sz val="13"/>
      <color indexed="56"/>
      <name val="Verdana"/>
      <family val="2"/>
    </font>
    <font>
      <b/>
      <sz val="12"/>
      <color indexed="56"/>
      <name val="Verdana"/>
      <family val="2"/>
    </font>
    <font>
      <b/>
      <sz val="12"/>
      <color indexed="10"/>
      <name val="Verdana"/>
      <family val="2"/>
    </font>
    <font>
      <sz val="12"/>
      <color indexed="56"/>
      <name val="Verdana"/>
      <family val="2"/>
    </font>
    <font>
      <sz val="16"/>
      <color indexed="56"/>
      <name val="Verdana"/>
      <family val="2"/>
    </font>
    <font>
      <b/>
      <sz val="16"/>
      <color indexed="10"/>
      <name val="Verdana"/>
      <family val="2"/>
    </font>
    <font>
      <b/>
      <sz val="20"/>
      <color indexed="56"/>
      <name val="Verdana"/>
      <family val="2"/>
    </font>
    <font>
      <sz val="14"/>
      <color indexed="56"/>
      <name val="Verdana"/>
      <family val="2"/>
    </font>
    <font>
      <b/>
      <i/>
      <sz val="11"/>
      <color indexed="56"/>
      <name val="Verdana"/>
      <family val="2"/>
    </font>
    <font>
      <sz val="10"/>
      <color indexed="8"/>
      <name val="Arial"/>
      <family val="2"/>
    </font>
    <font>
      <b/>
      <i/>
      <sz val="12"/>
      <color indexed="10"/>
      <name val="Verdana"/>
      <family val="2"/>
    </font>
    <font>
      <sz val="14"/>
      <color theme="3"/>
      <name val="Arial"/>
      <family val="2"/>
    </font>
    <font>
      <b/>
      <i/>
      <sz val="11"/>
      <color rgb="FFFF0000"/>
      <name val="Verdana"/>
      <family val="2"/>
    </font>
    <font>
      <b/>
      <sz val="11"/>
      <color rgb="FFFF0000"/>
      <name val="Verdana"/>
      <family val="2"/>
      <charset val="1"/>
    </font>
    <font>
      <sz val="10"/>
      <name val="Arial"/>
      <family val="2"/>
    </font>
    <font>
      <sz val="28"/>
      <color indexed="8"/>
      <name val="Arial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imes New Roman"/>
      <family val="1"/>
    </font>
    <font>
      <b/>
      <sz val="10"/>
      <color indexed="8"/>
      <name val="Calibri"/>
      <family val="2"/>
    </font>
    <font>
      <sz val="9"/>
      <color indexed="8"/>
      <name val="Calibri"/>
      <family val="2"/>
    </font>
    <font>
      <u/>
      <sz val="10"/>
      <color indexed="8"/>
      <name val="Calibri"/>
      <family val="2"/>
    </font>
    <font>
      <sz val="14"/>
      <color indexed="8"/>
      <name val="Calibri"/>
      <family val="2"/>
    </font>
    <font>
      <sz val="8"/>
      <color indexed="8"/>
      <name val="Arial"/>
      <family val="2"/>
    </font>
    <font>
      <b/>
      <sz val="11"/>
      <color rgb="FF003366"/>
      <name val="Verdana"/>
      <family val="2"/>
      <charset val="1"/>
    </font>
    <font>
      <sz val="11"/>
      <color rgb="FF003366"/>
      <name val="Verdana"/>
      <family val="2"/>
      <charset val="1"/>
    </font>
    <font>
      <sz val="15"/>
      <color rgb="FF000000"/>
      <name val="Calibri"/>
      <family val="2"/>
      <charset val="1"/>
    </font>
    <font>
      <sz val="11"/>
      <name val="Verdana"/>
      <family val="2"/>
      <charset val="1"/>
    </font>
    <font>
      <sz val="12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20">
    <border>
      <left/>
      <right/>
      <top/>
      <bottom/>
      <diagonal/>
    </border>
    <border>
      <left style="medium">
        <color rgb="FF003366"/>
      </left>
      <right style="medium">
        <color rgb="FF003366"/>
      </right>
      <top style="medium">
        <color rgb="FF003366"/>
      </top>
      <bottom style="medium">
        <color rgb="FF003366"/>
      </bottom>
      <diagonal/>
    </border>
    <border>
      <left style="medium">
        <color rgb="FF003366"/>
      </left>
      <right style="medium">
        <color rgb="FF003366"/>
      </right>
      <top/>
      <bottom style="medium">
        <color rgb="FF003366"/>
      </bottom>
      <diagonal/>
    </border>
    <border>
      <left style="medium">
        <color rgb="FF003366"/>
      </left>
      <right style="medium">
        <color rgb="FF003366"/>
      </right>
      <top/>
      <bottom style="thin">
        <color rgb="FF003366"/>
      </bottom>
      <diagonal/>
    </border>
    <border>
      <left style="medium">
        <color rgb="FF00336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/>
      <right/>
      <top style="thin">
        <color rgb="FF003366"/>
      </top>
      <bottom style="thin">
        <color rgb="FF003366"/>
      </bottom>
      <diagonal/>
    </border>
    <border>
      <left style="medium">
        <color rgb="FF003366"/>
      </left>
      <right/>
      <top style="thin">
        <color rgb="FF003366"/>
      </top>
      <bottom style="thin">
        <color rgb="FF003366"/>
      </bottom>
      <diagonal/>
    </border>
    <border>
      <left/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medium">
        <color indexed="56"/>
      </left>
      <right style="medium">
        <color indexed="56"/>
      </right>
      <top style="thin">
        <color indexed="56"/>
      </top>
      <bottom style="thin">
        <color indexed="56"/>
      </bottom>
      <diagonal/>
    </border>
    <border>
      <left/>
      <right style="medium">
        <color rgb="FF003366"/>
      </right>
      <top/>
      <bottom style="thin">
        <color rgb="FF003366"/>
      </bottom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 style="medium">
        <color indexed="56"/>
      </top>
      <bottom style="thin">
        <color indexed="56"/>
      </bottom>
      <diagonal/>
    </border>
    <border>
      <left/>
      <right/>
      <top style="medium">
        <color indexed="56"/>
      </top>
      <bottom style="thin">
        <color indexed="56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/>
      <diagonal/>
    </border>
    <border>
      <left/>
      <right style="medium">
        <color indexed="56"/>
      </right>
      <top/>
      <bottom/>
      <diagonal/>
    </border>
    <border>
      <left style="medium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/>
      <top style="thin">
        <color indexed="56"/>
      </top>
      <bottom style="thin">
        <color indexed="56"/>
      </bottom>
      <diagonal/>
    </border>
    <border>
      <left/>
      <right/>
      <top style="thin">
        <color indexed="56"/>
      </top>
      <bottom style="thin">
        <color indexed="56"/>
      </bottom>
      <diagonal/>
    </border>
    <border>
      <left/>
      <right style="medium">
        <color indexed="56"/>
      </right>
      <top style="thin">
        <color indexed="56"/>
      </top>
      <bottom style="thin">
        <color indexed="56"/>
      </bottom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/>
      <right/>
      <top/>
      <bottom style="medium">
        <color indexed="56"/>
      </bottom>
      <diagonal/>
    </border>
    <border>
      <left style="thin">
        <color indexed="56"/>
      </left>
      <right/>
      <top style="thin">
        <color indexed="56"/>
      </top>
      <bottom style="medium">
        <color indexed="56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 style="medium">
        <color indexed="56"/>
      </right>
      <top style="thin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/>
      <bottom style="medium">
        <color indexed="56"/>
      </bottom>
      <diagonal/>
    </border>
    <border>
      <left/>
      <right/>
      <top style="medium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 style="thin">
        <color indexed="56"/>
      </bottom>
      <diagonal/>
    </border>
    <border>
      <left style="medium">
        <color indexed="56"/>
      </left>
      <right/>
      <top style="medium">
        <color indexed="56"/>
      </top>
      <bottom style="medium">
        <color indexed="56"/>
      </bottom>
      <diagonal/>
    </border>
    <border>
      <left/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 style="thin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/>
      <right/>
      <top/>
      <bottom style="thick">
        <color indexed="56"/>
      </bottom>
      <diagonal/>
    </border>
    <border>
      <left style="thin">
        <color indexed="56"/>
      </left>
      <right/>
      <top style="medium">
        <color indexed="56"/>
      </top>
      <bottom style="thin">
        <color indexed="56"/>
      </bottom>
      <diagonal/>
    </border>
    <border>
      <left/>
      <right style="medium">
        <color indexed="56"/>
      </right>
      <top style="medium">
        <color indexed="56"/>
      </top>
      <bottom style="thin">
        <color indexed="56"/>
      </bottom>
      <diagonal/>
    </border>
    <border>
      <left/>
      <right/>
      <top style="medium">
        <color indexed="56"/>
      </top>
      <bottom/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medium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56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56"/>
      </left>
      <right style="medium">
        <color indexed="56"/>
      </right>
      <top style="medium">
        <color indexed="56"/>
      </top>
      <bottom style="thin">
        <color indexed="38"/>
      </bottom>
      <diagonal/>
    </border>
    <border>
      <left style="medium">
        <color indexed="56"/>
      </left>
      <right style="medium">
        <color indexed="56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56"/>
      </left>
      <right style="medium">
        <color indexed="56"/>
      </right>
      <top style="thin">
        <color indexed="38"/>
      </top>
      <bottom style="medium">
        <color indexed="5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56"/>
      </left>
      <right style="medium">
        <color indexed="56"/>
      </right>
      <top style="thin">
        <color indexed="8"/>
      </top>
      <bottom style="medium">
        <color indexed="56"/>
      </bottom>
      <diagonal/>
    </border>
    <border>
      <left/>
      <right style="thin">
        <color indexed="8"/>
      </right>
      <top/>
      <bottom/>
      <diagonal/>
    </border>
    <border>
      <left style="medium">
        <color indexed="56"/>
      </left>
      <right style="thick">
        <color indexed="8"/>
      </right>
      <top style="medium">
        <color indexed="56"/>
      </top>
      <bottom style="medium">
        <color indexed="56"/>
      </bottom>
      <diagonal/>
    </border>
    <border>
      <left style="thick">
        <color indexed="8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56"/>
      </left>
      <right style="thick">
        <color indexed="8"/>
      </right>
      <top style="medium">
        <color indexed="56"/>
      </top>
      <bottom/>
      <diagonal/>
    </border>
    <border>
      <left style="thick">
        <color indexed="8"/>
      </left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 style="medium">
        <color indexed="56"/>
      </top>
      <bottom style="medium">
        <color indexed="64"/>
      </bottom>
      <diagonal/>
    </border>
    <border>
      <left/>
      <right/>
      <top style="medium">
        <color indexed="56"/>
      </top>
      <bottom style="medium">
        <color indexed="64"/>
      </bottom>
      <diagonal/>
    </border>
    <border>
      <left style="medium">
        <color indexed="56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56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56"/>
      </left>
      <right style="thin">
        <color indexed="56"/>
      </right>
      <top style="medium">
        <color indexed="56"/>
      </top>
      <bottom style="thin">
        <color indexed="56"/>
      </bottom>
      <diagonal/>
    </border>
    <border>
      <left style="thin">
        <color indexed="56"/>
      </left>
      <right style="medium">
        <color indexed="56"/>
      </right>
      <top style="thin">
        <color indexed="56"/>
      </top>
      <bottom style="thin">
        <color indexed="56"/>
      </bottom>
      <diagonal/>
    </border>
    <border>
      <left style="medium">
        <color indexed="56"/>
      </left>
      <right/>
      <top style="thin">
        <color indexed="56"/>
      </top>
      <bottom style="thin">
        <color indexed="56"/>
      </bottom>
      <diagonal/>
    </border>
    <border>
      <left style="medium">
        <color indexed="56"/>
      </left>
      <right/>
      <top style="thin">
        <color indexed="56"/>
      </top>
      <bottom/>
      <diagonal/>
    </border>
    <border>
      <left/>
      <right/>
      <top style="thin">
        <color indexed="56"/>
      </top>
      <bottom/>
      <diagonal/>
    </border>
    <border>
      <left/>
      <right style="medium">
        <color indexed="56"/>
      </right>
      <top style="thin">
        <color indexed="56"/>
      </top>
      <bottom/>
      <diagonal/>
    </border>
    <border>
      <left style="medium">
        <color indexed="56"/>
      </left>
      <right/>
      <top/>
      <bottom style="thin">
        <color indexed="56"/>
      </bottom>
      <diagonal/>
    </border>
    <border>
      <left/>
      <right/>
      <top/>
      <bottom style="thin">
        <color indexed="56"/>
      </bottom>
      <diagonal/>
    </border>
    <border>
      <left/>
      <right style="medium">
        <color indexed="56"/>
      </right>
      <top/>
      <bottom style="thin">
        <color indexed="56"/>
      </bottom>
      <diagonal/>
    </border>
    <border>
      <left style="medium">
        <color indexed="56"/>
      </left>
      <right/>
      <top style="thin">
        <color indexed="56"/>
      </top>
      <bottom style="medium">
        <color indexed="56"/>
      </bottom>
      <diagonal/>
    </border>
    <border>
      <left/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medium">
        <color indexed="56"/>
      </left>
      <right style="medium">
        <color indexed="56"/>
      </right>
      <top style="thin">
        <color indexed="8"/>
      </top>
      <bottom/>
      <diagonal/>
    </border>
    <border>
      <left style="medium">
        <color indexed="56"/>
      </left>
      <right style="medium">
        <color indexed="56"/>
      </right>
      <top style="thin">
        <color indexed="38"/>
      </top>
      <bottom/>
      <diagonal/>
    </border>
    <border>
      <left/>
      <right style="medium">
        <color indexed="56"/>
      </right>
      <top style="medium">
        <color indexed="56"/>
      </top>
      <bottom style="medium">
        <color indexed="64"/>
      </bottom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 style="medium">
        <color indexed="56"/>
      </left>
      <right style="medium">
        <color indexed="56"/>
      </right>
      <top style="thin">
        <color rgb="FF003366"/>
      </top>
      <bottom style="thin">
        <color rgb="FF003366"/>
      </bottom>
      <diagonal/>
    </border>
    <border>
      <left style="medium">
        <color indexed="56"/>
      </left>
      <right style="medium">
        <color indexed="56"/>
      </right>
      <top/>
      <bottom style="thin">
        <color rgb="FF003366"/>
      </bottom>
      <diagonal/>
    </border>
    <border>
      <left/>
      <right style="medium">
        <color rgb="FF003366"/>
      </right>
      <top style="medium">
        <color rgb="FF003366"/>
      </top>
      <bottom style="medium">
        <color rgb="FF003366"/>
      </bottom>
      <diagonal/>
    </border>
    <border>
      <left/>
      <right/>
      <top/>
      <bottom style="thick">
        <color auto="1"/>
      </bottom>
      <diagonal/>
    </border>
    <border>
      <left style="medium">
        <color indexed="56"/>
      </left>
      <right style="medium">
        <color indexed="56"/>
      </right>
      <top style="thin">
        <color indexed="56"/>
      </top>
      <bottom/>
      <diagonal/>
    </border>
    <border>
      <left style="medium">
        <color rgb="FF003366"/>
      </left>
      <right/>
      <top style="medium">
        <color rgb="FF003366"/>
      </top>
      <bottom style="medium">
        <color rgb="FF003366"/>
      </bottom>
      <diagonal/>
    </border>
    <border>
      <left/>
      <right/>
      <top style="medium">
        <color rgb="FF003366"/>
      </top>
      <bottom style="medium">
        <color rgb="FF00336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medium">
        <color indexed="56"/>
      </right>
      <top style="thin">
        <color indexed="8"/>
      </top>
      <bottom/>
      <diagonal/>
    </border>
    <border>
      <left style="thin">
        <color indexed="8"/>
      </left>
      <right style="medium">
        <color indexed="56"/>
      </right>
      <top/>
      <bottom style="thin">
        <color indexed="8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medium">
        <color indexed="56"/>
      </left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 style="medium">
        <color indexed="56"/>
      </right>
      <top/>
      <bottom style="thin">
        <color rgb="FF003366"/>
      </bottom>
      <diagonal/>
    </border>
    <border>
      <left style="medium">
        <color indexed="5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medium">
        <color indexed="56"/>
      </right>
      <top style="thin">
        <color rgb="FF003366"/>
      </top>
      <bottom style="thin">
        <color rgb="FF003366"/>
      </bottom>
      <diagonal/>
    </border>
    <border>
      <left style="medium">
        <color indexed="56"/>
      </left>
      <right style="medium">
        <color rgb="FF003366"/>
      </right>
      <top style="thin">
        <color rgb="FF003366"/>
      </top>
      <bottom style="thin">
        <color rgb="FF003366"/>
      </bottom>
      <diagonal/>
    </border>
    <border>
      <left style="medium">
        <color rgb="FF003366"/>
      </left>
      <right style="medium">
        <color indexed="56"/>
      </right>
      <top style="thin">
        <color rgb="FF003366"/>
      </top>
      <bottom style="thin">
        <color rgb="FF003366"/>
      </bottom>
      <diagonal/>
    </border>
    <border>
      <left style="medium">
        <color indexed="56"/>
      </left>
      <right style="medium">
        <color rgb="FF003366"/>
      </right>
      <top style="medium">
        <color rgb="FF003366"/>
      </top>
      <bottom style="medium">
        <color rgb="FF003366"/>
      </bottom>
      <diagonal/>
    </border>
    <border>
      <left/>
      <right style="medium">
        <color indexed="56"/>
      </right>
      <top style="medium">
        <color rgb="FF003366"/>
      </top>
      <bottom style="medium">
        <color rgb="FF003366"/>
      </bottom>
      <diagonal/>
    </border>
    <border>
      <left/>
      <right style="medium">
        <color indexed="56"/>
      </right>
      <top/>
      <bottom style="thick">
        <color auto="1"/>
      </bottom>
      <diagonal/>
    </border>
  </borders>
  <cellStyleXfs count="10">
    <xf numFmtId="0" fontId="0" fillId="0" borderId="0"/>
    <xf numFmtId="0" fontId="2" fillId="0" borderId="0"/>
    <xf numFmtId="44" fontId="12" fillId="0" borderId="0" applyFont="0" applyFill="0" applyBorder="0" applyAlignment="0" applyProtection="0"/>
    <xf numFmtId="0" fontId="32" fillId="0" borderId="0" applyProtection="0"/>
    <xf numFmtId="0" fontId="32" fillId="0" borderId="0"/>
    <xf numFmtId="0" fontId="37" fillId="0" borderId="0"/>
    <xf numFmtId="0" fontId="1" fillId="0" borderId="0"/>
    <xf numFmtId="0" fontId="37" fillId="0" borderId="0"/>
    <xf numFmtId="169" fontId="37" fillId="0" borderId="0" applyBorder="0" applyProtection="0"/>
    <xf numFmtId="170" fontId="37" fillId="0" borderId="0" applyBorder="0" applyProtection="0"/>
  </cellStyleXfs>
  <cellXfs count="331">
    <xf numFmtId="0" fontId="0" fillId="0" borderId="0" xfId="0"/>
    <xf numFmtId="0" fontId="3" fillId="0" borderId="0" xfId="0" applyFont="1"/>
    <xf numFmtId="0" fontId="4" fillId="0" borderId="0" xfId="1" applyFont="1" applyBorder="1" applyAlignment="1"/>
    <xf numFmtId="164" fontId="5" fillId="0" borderId="4" xfId="1" applyNumberFormat="1" applyFont="1" applyBorder="1" applyAlignment="1" applyProtection="1">
      <alignment horizontal="center" wrapText="1"/>
      <protection hidden="1"/>
    </xf>
    <xf numFmtId="0" fontId="4" fillId="0" borderId="1" xfId="1" applyFont="1" applyBorder="1" applyAlignment="1" applyProtection="1">
      <alignment horizontal="center"/>
      <protection locked="0"/>
    </xf>
    <xf numFmtId="2" fontId="5" fillId="0" borderId="0" xfId="1" applyNumberFormat="1" applyFont="1"/>
    <xf numFmtId="0" fontId="4" fillId="0" borderId="0" xfId="1" applyFont="1" applyBorder="1" applyAlignment="1">
      <alignment horizontal="center"/>
    </xf>
    <xf numFmtId="2" fontId="6" fillId="0" borderId="0" xfId="1" applyNumberFormat="1" applyFont="1" applyBorder="1" applyAlignment="1">
      <alignment horizontal="center"/>
    </xf>
    <xf numFmtId="0" fontId="4" fillId="0" borderId="0" xfId="1" applyFont="1" applyBorder="1" applyAlignment="1">
      <alignment horizontal="left"/>
    </xf>
    <xf numFmtId="4" fontId="4" fillId="0" borderId="3" xfId="1" applyNumberFormat="1" applyFont="1" applyBorder="1" applyAlignment="1" applyProtection="1">
      <alignment horizontal="center" vertical="center"/>
      <protection locked="0"/>
    </xf>
    <xf numFmtId="164" fontId="5" fillId="0" borderId="6" xfId="1" applyNumberFormat="1" applyFont="1" applyBorder="1" applyAlignment="1" applyProtection="1">
      <alignment wrapText="1"/>
      <protection hidden="1"/>
    </xf>
    <xf numFmtId="4" fontId="4" fillId="0" borderId="3" xfId="1" applyNumberFormat="1" applyFont="1" applyBorder="1" applyAlignment="1" applyProtection="1">
      <alignment horizontal="center" vertical="center"/>
      <protection hidden="1"/>
    </xf>
    <xf numFmtId="4" fontId="5" fillId="0" borderId="4" xfId="1" applyNumberFormat="1" applyFont="1" applyBorder="1" applyAlignment="1" applyProtection="1">
      <alignment horizontal="center"/>
      <protection hidden="1"/>
    </xf>
    <xf numFmtId="0" fontId="3" fillId="0" borderId="0" xfId="0" applyFont="1" applyFill="1"/>
    <xf numFmtId="4" fontId="5" fillId="0" borderId="0" xfId="1" applyNumberFormat="1" applyFont="1" applyFill="1" applyBorder="1" applyAlignment="1"/>
    <xf numFmtId="0" fontId="17" fillId="0" borderId="19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right" vertical="center" wrapText="1"/>
    </xf>
    <xf numFmtId="0" fontId="21" fillId="0" borderId="37" xfId="0" applyFont="1" applyBorder="1"/>
    <xf numFmtId="0" fontId="14" fillId="0" borderId="0" xfId="0" applyFont="1" applyBorder="1"/>
    <xf numFmtId="0" fontId="14" fillId="0" borderId="13" xfId="3" applyFont="1" applyFill="1" applyBorder="1" applyAlignment="1">
      <alignment shrinkToFit="1"/>
    </xf>
    <xf numFmtId="0" fontId="14" fillId="0" borderId="0" xfId="3" applyFont="1" applyBorder="1"/>
    <xf numFmtId="0" fontId="14" fillId="0" borderId="40" xfId="3" applyFont="1" applyBorder="1"/>
    <xf numFmtId="0" fontId="14" fillId="0" borderId="23" xfId="3" applyFont="1" applyFill="1" applyBorder="1" applyAlignment="1">
      <alignment shrinkToFit="1"/>
    </xf>
    <xf numFmtId="0" fontId="14" fillId="0" borderId="25" xfId="3" applyFont="1" applyFill="1" applyBorder="1" applyAlignment="1">
      <alignment shrinkToFit="1"/>
    </xf>
    <xf numFmtId="0" fontId="23" fillId="0" borderId="33" xfId="3" applyFont="1" applyFill="1" applyBorder="1" applyAlignment="1">
      <alignment shrinkToFit="1"/>
    </xf>
    <xf numFmtId="0" fontId="23" fillId="0" borderId="0" xfId="3" applyFont="1" applyFill="1" applyBorder="1" applyAlignment="1">
      <alignment shrinkToFit="1"/>
    </xf>
    <xf numFmtId="0" fontId="23" fillId="0" borderId="34" xfId="3" applyFont="1" applyFill="1" applyBorder="1" applyAlignment="1">
      <alignment shrinkToFit="1"/>
    </xf>
    <xf numFmtId="0" fontId="22" fillId="0" borderId="16" xfId="3" applyFont="1" applyFill="1" applyBorder="1" applyAlignment="1" applyProtection="1">
      <alignment horizontal="center" shrinkToFit="1"/>
      <protection locked="0"/>
    </xf>
    <xf numFmtId="0" fontId="22" fillId="0" borderId="16" xfId="3" applyFont="1" applyFill="1" applyBorder="1" applyAlignment="1" applyProtection="1">
      <alignment horizontal="center" vertical="center" shrinkToFit="1"/>
      <protection locked="0"/>
    </xf>
    <xf numFmtId="0" fontId="26" fillId="0" borderId="0" xfId="3" applyFont="1" applyBorder="1"/>
    <xf numFmtId="166" fontId="22" fillId="0" borderId="30" xfId="3" applyNumberFormat="1" applyFont="1" applyFill="1" applyBorder="1" applyAlignment="1" applyProtection="1">
      <alignment horizontal="center" vertical="center" shrinkToFit="1"/>
      <protection locked="0"/>
    </xf>
    <xf numFmtId="165" fontId="22" fillId="0" borderId="30" xfId="3" applyNumberFormat="1" applyFont="1" applyFill="1" applyBorder="1" applyAlignment="1" applyProtection="1">
      <alignment horizontal="center" vertical="center" shrinkToFit="1"/>
      <protection locked="0"/>
    </xf>
    <xf numFmtId="1" fontId="22" fillId="0" borderId="36" xfId="3" applyNumberFormat="1" applyFont="1" applyFill="1" applyBorder="1" applyAlignment="1" applyProtection="1">
      <alignment horizontal="center" shrinkToFit="1"/>
      <protection locked="0"/>
    </xf>
    <xf numFmtId="1" fontId="22" fillId="0" borderId="33" xfId="3" applyNumberFormat="1" applyFont="1" applyFill="1" applyBorder="1" applyAlignment="1" applyProtection="1">
      <alignment horizontal="center" shrinkToFit="1"/>
      <protection locked="0"/>
    </xf>
    <xf numFmtId="0" fontId="24" fillId="0" borderId="0" xfId="3" applyFont="1" applyBorder="1"/>
    <xf numFmtId="0" fontId="18" fillId="0" borderId="0" xfId="3" applyFont="1" applyBorder="1"/>
    <xf numFmtId="39" fontId="22" fillId="0" borderId="36" xfId="3" applyNumberFormat="1" applyFont="1" applyFill="1" applyBorder="1" applyAlignment="1" applyProtection="1">
      <alignment shrinkToFit="1"/>
      <protection locked="0"/>
    </xf>
    <xf numFmtId="39" fontId="22" fillId="0" borderId="36" xfId="3" applyNumberFormat="1" applyFont="1" applyFill="1" applyBorder="1" applyAlignment="1" applyProtection="1">
      <alignment horizontal="center" vertical="center" shrinkToFit="1"/>
      <protection locked="0"/>
    </xf>
    <xf numFmtId="39" fontId="22" fillId="0" borderId="16" xfId="3" applyNumberFormat="1" applyFont="1" applyFill="1" applyBorder="1" applyAlignment="1" applyProtection="1">
      <alignment shrinkToFit="1"/>
      <protection locked="0"/>
    </xf>
    <xf numFmtId="39" fontId="22" fillId="0" borderId="16" xfId="3" applyNumberFormat="1" applyFont="1" applyFill="1" applyBorder="1" applyAlignment="1" applyProtection="1">
      <alignment horizontal="center" vertical="center" shrinkToFit="1"/>
      <protection locked="0"/>
    </xf>
    <xf numFmtId="0" fontId="24" fillId="0" borderId="0" xfId="3" applyFont="1" applyFill="1" applyBorder="1" applyAlignment="1" applyProtection="1">
      <alignment horizontal="left" vertical="center" wrapText="1"/>
      <protection locked="0"/>
    </xf>
    <xf numFmtId="0" fontId="24" fillId="0" borderId="12" xfId="3" applyFont="1" applyFill="1" applyBorder="1" applyAlignment="1" applyProtection="1">
      <alignment horizontal="left" vertical="center" wrapText="1"/>
      <protection locked="0"/>
    </xf>
    <xf numFmtId="39" fontId="28" fillId="0" borderId="69" xfId="3" applyNumberFormat="1" applyFont="1" applyFill="1" applyBorder="1" applyAlignment="1" applyProtection="1">
      <alignment shrinkToFit="1"/>
      <protection locked="0"/>
    </xf>
    <xf numFmtId="39" fontId="22" fillId="0" borderId="70" xfId="3" applyNumberFormat="1" applyFont="1" applyFill="1" applyBorder="1" applyAlignment="1" applyProtection="1">
      <alignment shrinkToFit="1"/>
      <protection locked="0"/>
    </xf>
    <xf numFmtId="39" fontId="28" fillId="0" borderId="71" xfId="3" applyNumberFormat="1" applyFont="1" applyFill="1" applyBorder="1" applyAlignment="1" applyProtection="1">
      <alignment horizontal="right" shrinkToFit="1"/>
      <protection locked="0"/>
    </xf>
    <xf numFmtId="39" fontId="22" fillId="0" borderId="70" xfId="3" applyNumberFormat="1" applyFont="1" applyFill="1" applyBorder="1" applyAlignment="1" applyProtection="1">
      <alignment horizontal="right" shrinkToFit="1"/>
      <protection locked="0"/>
    </xf>
    <xf numFmtId="0" fontId="22" fillId="0" borderId="72" xfId="3" applyFont="1" applyFill="1" applyBorder="1" applyAlignment="1" applyProtection="1">
      <alignment shrinkToFit="1"/>
      <protection locked="0"/>
    </xf>
    <xf numFmtId="0" fontId="22" fillId="0" borderId="73" xfId="3" applyFont="1" applyFill="1" applyBorder="1" applyAlignment="1" applyProtection="1">
      <alignment shrinkToFit="1"/>
      <protection locked="0"/>
    </xf>
    <xf numFmtId="0" fontId="27" fillId="0" borderId="73" xfId="3" applyFont="1" applyFill="1" applyBorder="1" applyAlignment="1" applyProtection="1">
      <alignment shrinkToFit="1"/>
      <protection locked="0"/>
    </xf>
    <xf numFmtId="39" fontId="22" fillId="0" borderId="0" xfId="3" applyNumberFormat="1" applyFont="1" applyFill="1" applyBorder="1" applyAlignment="1" applyProtection="1">
      <alignment horizontal="right" shrinkToFit="1"/>
      <protection locked="0"/>
    </xf>
    <xf numFmtId="39" fontId="22" fillId="0" borderId="0" xfId="3" applyNumberFormat="1" applyFont="1" applyFill="1" applyBorder="1" applyAlignment="1" applyProtection="1">
      <alignment shrinkToFit="1"/>
      <protection locked="0"/>
    </xf>
    <xf numFmtId="0" fontId="14" fillId="0" borderId="0" xfId="3" applyFont="1" applyBorder="1" applyAlignment="1"/>
    <xf numFmtId="2" fontId="30" fillId="0" borderId="0" xfId="3" applyNumberFormat="1" applyFont="1" applyBorder="1" applyAlignment="1">
      <alignment shrinkToFit="1"/>
    </xf>
    <xf numFmtId="2" fontId="26" fillId="0" borderId="0" xfId="3" applyNumberFormat="1" applyFont="1" applyBorder="1"/>
    <xf numFmtId="2" fontId="20" fillId="0" borderId="0" xfId="3" applyNumberFormat="1" applyFont="1" applyBorder="1"/>
    <xf numFmtId="2" fontId="14" fillId="0" borderId="0" xfId="3" applyNumberFormat="1" applyFont="1" applyBorder="1"/>
    <xf numFmtId="0" fontId="14" fillId="0" borderId="0" xfId="3" applyFont="1" applyFill="1" applyBorder="1"/>
    <xf numFmtId="0" fontId="14" fillId="0" borderId="17" xfId="3" applyFont="1" applyBorder="1"/>
    <xf numFmtId="39" fontId="13" fillId="0" borderId="36" xfId="3" applyNumberFormat="1" applyFont="1" applyFill="1" applyBorder="1" applyAlignment="1" applyProtection="1">
      <alignment shrinkToFit="1"/>
      <protection locked="0"/>
    </xf>
    <xf numFmtId="39" fontId="13" fillId="0" borderId="16" xfId="3" applyNumberFormat="1" applyFont="1" applyFill="1" applyBorder="1" applyAlignment="1" applyProtection="1">
      <alignment shrinkToFit="1"/>
      <protection locked="0"/>
    </xf>
    <xf numFmtId="39" fontId="13" fillId="0" borderId="13" xfId="3" applyNumberFormat="1" applyFont="1" applyFill="1" applyBorder="1" applyAlignment="1" applyProtection="1">
      <alignment shrinkToFit="1"/>
      <protection locked="0"/>
    </xf>
    <xf numFmtId="39" fontId="30" fillId="0" borderId="46" xfId="3" applyNumberFormat="1" applyFont="1" applyFill="1" applyBorder="1" applyAlignment="1" applyProtection="1">
      <alignment shrinkToFit="1"/>
      <protection locked="0"/>
    </xf>
    <xf numFmtId="39" fontId="30" fillId="0" borderId="47" xfId="3" applyNumberFormat="1" applyFont="1" applyFill="1" applyBorder="1" applyAlignment="1" applyProtection="1">
      <alignment shrinkToFit="1"/>
      <protection locked="0"/>
    </xf>
    <xf numFmtId="39" fontId="30" fillId="0" borderId="51" xfId="3" applyNumberFormat="1" applyFont="1" applyFill="1" applyBorder="1" applyAlignment="1" applyProtection="1">
      <alignment shrinkToFit="1"/>
      <protection locked="0"/>
    </xf>
    <xf numFmtId="39" fontId="30" fillId="0" borderId="54" xfId="3" applyNumberFormat="1" applyFont="1" applyFill="1" applyBorder="1" applyAlignment="1" applyProtection="1">
      <alignment shrinkToFit="1"/>
      <protection locked="0"/>
    </xf>
    <xf numFmtId="39" fontId="13" fillId="0" borderId="54" xfId="3" applyNumberFormat="1" applyFont="1" applyFill="1" applyBorder="1" applyAlignment="1" applyProtection="1">
      <alignment shrinkToFit="1"/>
      <protection locked="0"/>
    </xf>
    <xf numFmtId="39" fontId="30" fillId="0" borderId="57" xfId="3" applyNumberFormat="1" applyFont="1" applyFill="1" applyBorder="1" applyAlignment="1" applyProtection="1">
      <alignment shrinkToFit="1"/>
      <protection locked="0"/>
    </xf>
    <xf numFmtId="39" fontId="13" fillId="0" borderId="51" xfId="3" applyNumberFormat="1" applyFont="1" applyFill="1" applyBorder="1" applyAlignment="1" applyProtection="1">
      <alignment shrinkToFit="1"/>
      <protection locked="0"/>
    </xf>
    <xf numFmtId="168" fontId="14" fillId="0" borderId="0" xfId="3" applyNumberFormat="1" applyFont="1" applyBorder="1"/>
    <xf numFmtId="0" fontId="14" fillId="0" borderId="0" xfId="4" applyFont="1" applyBorder="1"/>
    <xf numFmtId="0" fontId="13" fillId="0" borderId="41" xfId="4" applyFont="1" applyFill="1" applyBorder="1" applyAlignment="1" applyProtection="1">
      <alignment shrinkToFit="1"/>
      <protection locked="0"/>
    </xf>
    <xf numFmtId="39" fontId="13" fillId="0" borderId="41" xfId="4" applyNumberFormat="1" applyFont="1" applyFill="1" applyBorder="1" applyAlignment="1" applyProtection="1">
      <alignment horizontal="left" shrinkToFit="1"/>
      <protection locked="0"/>
    </xf>
    <xf numFmtId="0" fontId="30" fillId="0" borderId="0" xfId="4" applyFont="1" applyBorder="1"/>
    <xf numFmtId="39" fontId="13" fillId="0" borderId="74" xfId="4" applyNumberFormat="1" applyFont="1" applyFill="1" applyBorder="1" applyAlignment="1" applyProtection="1">
      <alignment horizontal="left" shrinkToFit="1"/>
      <protection locked="0"/>
    </xf>
    <xf numFmtId="39" fontId="22" fillId="0" borderId="13" xfId="3" applyNumberFormat="1" applyFont="1" applyFill="1" applyBorder="1" applyAlignment="1" applyProtection="1">
      <alignment horizontal="right" shrinkToFit="1"/>
      <protection locked="0"/>
    </xf>
    <xf numFmtId="4" fontId="5" fillId="4" borderId="0" xfId="1" applyNumberFormat="1" applyFont="1" applyFill="1" applyBorder="1" applyAlignment="1"/>
    <xf numFmtId="0" fontId="3" fillId="4" borderId="0" xfId="0" applyFont="1" applyFill="1"/>
    <xf numFmtId="4" fontId="4" fillId="0" borderId="0" xfId="1" applyNumberFormat="1" applyFont="1" applyBorder="1" applyAlignment="1"/>
    <xf numFmtId="164" fontId="5" fillId="0" borderId="4" xfId="1" applyNumberFormat="1" applyFont="1" applyBorder="1" applyAlignment="1" applyProtection="1">
      <alignment wrapText="1"/>
      <protection hidden="1"/>
    </xf>
    <xf numFmtId="4" fontId="7" fillId="0" borderId="3" xfId="1" applyNumberFormat="1" applyFont="1" applyBorder="1" applyAlignment="1" applyProtection="1">
      <alignment horizontal="center" vertical="center"/>
      <protection locked="0"/>
    </xf>
    <xf numFmtId="4" fontId="8" fillId="2" borderId="4" xfId="1" applyNumberFormat="1" applyFont="1" applyFill="1" applyBorder="1" applyAlignment="1" applyProtection="1">
      <alignment horizontal="center" vertical="center"/>
      <protection locked="0"/>
    </xf>
    <xf numFmtId="44" fontId="35" fillId="0" borderId="2" xfId="2" applyFont="1" applyBorder="1" applyAlignment="1" applyProtection="1">
      <alignment horizontal="center"/>
      <protection locked="0"/>
    </xf>
    <xf numFmtId="4" fontId="36" fillId="0" borderId="91" xfId="1" applyNumberFormat="1" applyFont="1" applyBorder="1" applyAlignment="1" applyProtection="1">
      <alignment horizontal="center" vertical="center"/>
      <protection locked="0"/>
    </xf>
    <xf numFmtId="39" fontId="30" fillId="0" borderId="53" xfId="3" applyNumberFormat="1" applyFont="1" applyFill="1" applyBorder="1" applyAlignment="1" applyProtection="1">
      <alignment vertical="center" shrinkToFit="1"/>
      <protection locked="0"/>
    </xf>
    <xf numFmtId="0" fontId="27" fillId="0" borderId="56" xfId="3" applyFont="1" applyFill="1" applyBorder="1" applyAlignment="1" applyProtection="1">
      <alignment horizontal="center" shrinkToFit="1"/>
      <protection locked="0"/>
    </xf>
    <xf numFmtId="0" fontId="27" fillId="0" borderId="56" xfId="3" applyFont="1" applyFill="1" applyBorder="1" applyAlignment="1" applyProtection="1">
      <alignment shrinkToFit="1"/>
      <protection locked="0"/>
    </xf>
    <xf numFmtId="39" fontId="27" fillId="0" borderId="56" xfId="3" applyNumberFormat="1" applyFont="1" applyFill="1" applyBorder="1" applyAlignment="1" applyProtection="1">
      <alignment vertical="top" shrinkToFit="1"/>
      <protection locked="0"/>
    </xf>
    <xf numFmtId="0" fontId="30" fillId="0" borderId="48" xfId="3" applyFont="1" applyBorder="1" applyAlignment="1"/>
    <xf numFmtId="164" fontId="15" fillId="0" borderId="94" xfId="0" applyNumberFormat="1" applyFont="1" applyFill="1" applyBorder="1" applyAlignment="1">
      <alignment horizontal="center" vertical="center"/>
    </xf>
    <xf numFmtId="164" fontId="20" fillId="0" borderId="94" xfId="0" applyNumberFormat="1" applyFont="1" applyFill="1" applyBorder="1" applyAlignment="1">
      <alignment vertical="center" wrapText="1"/>
    </xf>
    <xf numFmtId="0" fontId="37" fillId="0" borderId="0" xfId="5"/>
    <xf numFmtId="0" fontId="40" fillId="0" borderId="100" xfId="6" applyFont="1" applyBorder="1" applyAlignment="1">
      <alignment vertical="center"/>
    </xf>
    <xf numFmtId="0" fontId="40" fillId="0" borderId="98" xfId="6" applyFont="1" applyBorder="1" applyAlignment="1">
      <alignment vertical="center"/>
    </xf>
    <xf numFmtId="0" fontId="40" fillId="0" borderId="101" xfId="6" applyFont="1" applyBorder="1" applyAlignment="1">
      <alignment vertical="center"/>
    </xf>
    <xf numFmtId="0" fontId="40" fillId="0" borderId="0" xfId="6" applyFont="1" applyBorder="1" applyAlignment="1">
      <alignment vertical="center"/>
    </xf>
    <xf numFmtId="0" fontId="40" fillId="0" borderId="0" xfId="6" applyFont="1" applyAlignment="1">
      <alignment vertical="center"/>
    </xf>
    <xf numFmtId="0" fontId="41" fillId="0" borderId="0" xfId="6" applyFont="1"/>
    <xf numFmtId="0" fontId="42" fillId="0" borderId="0" xfId="6" applyFont="1" applyAlignment="1">
      <alignment vertical="center"/>
    </xf>
    <xf numFmtId="0" fontId="41" fillId="0" borderId="0" xfId="6" applyFont="1" applyAlignment="1"/>
    <xf numFmtId="0" fontId="40" fillId="0" borderId="0" xfId="6" applyFont="1" applyAlignment="1">
      <alignment horizontal="center"/>
    </xf>
    <xf numFmtId="0" fontId="42" fillId="0" borderId="0" xfId="6" applyFont="1" applyAlignment="1">
      <alignment horizontal="center" vertical="center"/>
    </xf>
    <xf numFmtId="0" fontId="40" fillId="0" borderId="67" xfId="6" applyFont="1" applyBorder="1" applyAlignment="1">
      <alignment vertical="center"/>
    </xf>
    <xf numFmtId="0" fontId="40" fillId="0" borderId="68" xfId="6" applyFont="1" applyBorder="1" applyAlignment="1">
      <alignment vertical="center"/>
    </xf>
    <xf numFmtId="0" fontId="42" fillId="0" borderId="68" xfId="6" applyFont="1" applyBorder="1" applyAlignment="1">
      <alignment horizontal="right" vertical="center"/>
    </xf>
    <xf numFmtId="0" fontId="40" fillId="0" borderId="69" xfId="6" applyFont="1" applyBorder="1" applyAlignment="1">
      <alignment vertical="center"/>
    </xf>
    <xf numFmtId="0" fontId="41" fillId="0" borderId="100" xfId="6" applyFont="1" applyBorder="1" applyAlignment="1"/>
    <xf numFmtId="10" fontId="40" fillId="0" borderId="0" xfId="6" applyNumberFormat="1" applyFont="1" applyAlignment="1">
      <alignment horizontal="center"/>
    </xf>
    <xf numFmtId="0" fontId="40" fillId="0" borderId="97" xfId="6" applyFont="1" applyBorder="1" applyAlignment="1">
      <alignment horizontal="center" vertical="center"/>
    </xf>
    <xf numFmtId="0" fontId="40" fillId="0" borderId="98" xfId="6" applyFont="1" applyBorder="1" applyAlignment="1">
      <alignment horizontal="center" vertical="center"/>
    </xf>
    <xf numFmtId="0" fontId="43" fillId="0" borderId="98" xfId="6" applyFont="1" applyBorder="1" applyAlignment="1">
      <alignment horizontal="right" vertical="center"/>
    </xf>
    <xf numFmtId="0" fontId="40" fillId="0" borderId="99" xfId="6" applyFont="1" applyBorder="1" applyAlignment="1">
      <alignment vertical="center"/>
    </xf>
    <xf numFmtId="0" fontId="40" fillId="0" borderId="100" xfId="6" applyFont="1" applyBorder="1" applyAlignment="1">
      <alignment horizontal="center" vertical="center"/>
    </xf>
    <xf numFmtId="0" fontId="43" fillId="0" borderId="0" xfId="6" applyFont="1" applyAlignment="1">
      <alignment horizontal="right" vertical="center"/>
    </xf>
    <xf numFmtId="0" fontId="42" fillId="0" borderId="67" xfId="6" applyFont="1" applyBorder="1" applyAlignment="1">
      <alignment horizontal="right" vertical="center"/>
    </xf>
    <xf numFmtId="0" fontId="40" fillId="0" borderId="68" xfId="6" applyFont="1" applyBorder="1" applyAlignment="1">
      <alignment horizontal="right" vertical="center"/>
    </xf>
    <xf numFmtId="0" fontId="40" fillId="0" borderId="97" xfId="6" applyFont="1" applyBorder="1" applyAlignment="1">
      <alignment vertical="center"/>
    </xf>
    <xf numFmtId="0" fontId="42" fillId="0" borderId="100" xfId="6" applyFont="1" applyBorder="1" applyAlignment="1">
      <alignment vertical="center"/>
    </xf>
    <xf numFmtId="0" fontId="44" fillId="0" borderId="0" xfId="6" applyFont="1" applyAlignment="1">
      <alignment horizontal="center" vertical="center"/>
    </xf>
    <xf numFmtId="0" fontId="45" fillId="0" borderId="0" xfId="6" applyFont="1" applyAlignment="1">
      <alignment vertical="center"/>
    </xf>
    <xf numFmtId="0" fontId="40" fillId="0" borderId="0" xfId="6" applyFont="1" applyAlignment="1">
      <alignment horizontal="center" vertical="center"/>
    </xf>
    <xf numFmtId="0" fontId="40" fillId="0" borderId="102" xfId="6" applyFont="1" applyBorder="1" applyAlignment="1">
      <alignment vertical="center"/>
    </xf>
    <xf numFmtId="0" fontId="40" fillId="0" borderId="103" xfId="6" applyFont="1" applyBorder="1" applyAlignment="1">
      <alignment vertical="center"/>
    </xf>
    <xf numFmtId="0" fontId="40" fillId="0" borderId="71" xfId="6" applyFont="1" applyBorder="1" applyAlignment="1">
      <alignment vertical="center"/>
    </xf>
    <xf numFmtId="0" fontId="46" fillId="0" borderId="105" xfId="6" applyFont="1" applyBorder="1" applyAlignment="1">
      <alignment horizontal="center"/>
    </xf>
    <xf numFmtId="4" fontId="42" fillId="0" borderId="0" xfId="6" applyNumberFormat="1" applyFont="1" applyAlignment="1">
      <alignment horizontal="right" vertical="center"/>
    </xf>
    <xf numFmtId="0" fontId="39" fillId="0" borderId="0" xfId="6" applyFont="1" applyAlignment="1">
      <alignment horizontal="right" vertical="center"/>
    </xf>
    <xf numFmtId="4" fontId="39" fillId="0" borderId="0" xfId="6" applyNumberFormat="1" applyFont="1" applyAlignment="1">
      <alignment vertical="center"/>
    </xf>
    <xf numFmtId="39" fontId="27" fillId="0" borderId="16" xfId="3" applyNumberFormat="1" applyFont="1" applyFill="1" applyBorder="1" applyAlignment="1" applyProtection="1">
      <alignment shrinkToFit="1"/>
      <protection locked="0"/>
    </xf>
    <xf numFmtId="164" fontId="8" fillId="0" borderId="115" xfId="1" applyNumberFormat="1" applyFont="1" applyBorder="1" applyAlignment="1" applyProtection="1">
      <alignment horizontal="center"/>
      <protection hidden="1"/>
    </xf>
    <xf numFmtId="4" fontId="5" fillId="0" borderId="116" xfId="1" applyNumberFormat="1" applyFont="1" applyBorder="1" applyAlignment="1">
      <alignment vertical="center"/>
    </xf>
    <xf numFmtId="4" fontId="5" fillId="4" borderId="116" xfId="1" applyNumberFormat="1" applyFont="1" applyFill="1" applyBorder="1" applyAlignment="1">
      <alignment vertical="center"/>
    </xf>
    <xf numFmtId="4" fontId="5" fillId="4" borderId="116" xfId="1" applyNumberFormat="1" applyFont="1" applyFill="1" applyBorder="1" applyAlignment="1">
      <alignment horizontal="center" vertical="center"/>
    </xf>
    <xf numFmtId="4" fontId="5" fillId="0" borderId="116" xfId="1" applyNumberFormat="1" applyFont="1" applyBorder="1" applyAlignment="1">
      <alignment horizontal="center" vertical="center"/>
    </xf>
    <xf numFmtId="164" fontId="5" fillId="0" borderId="115" xfId="1" applyNumberFormat="1" applyFont="1" applyBorder="1" applyAlignment="1" applyProtection="1">
      <alignment horizontal="center"/>
      <protection hidden="1"/>
    </xf>
    <xf numFmtId="0" fontId="4" fillId="0" borderId="117" xfId="1" applyFont="1" applyBorder="1" applyAlignment="1" applyProtection="1">
      <alignment horizontal="center"/>
      <protection locked="0"/>
    </xf>
    <xf numFmtId="4" fontId="9" fillId="0" borderId="118" xfId="1" applyNumberFormat="1" applyFont="1" applyBorder="1" applyAlignment="1"/>
    <xf numFmtId="0" fontId="4" fillId="0" borderId="17" xfId="1" applyFont="1" applyBorder="1" applyAlignment="1">
      <alignment horizontal="center"/>
    </xf>
    <xf numFmtId="2" fontId="6" fillId="0" borderId="18" xfId="1" applyNumberFormat="1" applyFont="1" applyBorder="1" applyAlignment="1">
      <alignment horizontal="center"/>
    </xf>
    <xf numFmtId="0" fontId="4" fillId="0" borderId="17" xfId="1" applyFont="1" applyBorder="1" applyAlignment="1">
      <alignment horizontal="left"/>
    </xf>
    <xf numFmtId="0" fontId="3" fillId="0" borderId="17" xfId="0" applyFont="1" applyBorder="1"/>
    <xf numFmtId="0" fontId="3" fillId="0" borderId="0" xfId="0" applyFont="1" applyBorder="1"/>
    <xf numFmtId="0" fontId="3" fillId="0" borderId="18" xfId="0" applyFont="1" applyBorder="1"/>
    <xf numFmtId="0" fontId="3" fillId="0" borderId="24" xfId="0" applyFont="1" applyBorder="1"/>
    <xf numFmtId="0" fontId="14" fillId="0" borderId="26" xfId="0" applyFont="1" applyBorder="1"/>
    <xf numFmtId="0" fontId="3" fillId="0" borderId="26" xfId="0" applyFont="1" applyBorder="1"/>
    <xf numFmtId="0" fontId="3" fillId="0" borderId="25" xfId="0" applyFont="1" applyBorder="1"/>
    <xf numFmtId="164" fontId="47" fillId="3" borderId="111" xfId="1" applyNumberFormat="1" applyFont="1" applyFill="1" applyBorder="1" applyAlignment="1" applyProtection="1">
      <alignment horizontal="center"/>
      <protection hidden="1"/>
    </xf>
    <xf numFmtId="164" fontId="47" fillId="3" borderId="108" xfId="1" applyNumberFormat="1" applyFont="1" applyFill="1" applyBorder="1" applyAlignment="1" applyProtection="1">
      <alignment wrapText="1"/>
      <protection hidden="1"/>
    </xf>
    <xf numFmtId="164" fontId="48" fillId="3" borderId="108" xfId="1" applyNumberFormat="1" applyFont="1" applyFill="1" applyBorder="1" applyAlignment="1" applyProtection="1">
      <alignment horizontal="center" wrapText="1"/>
      <protection hidden="1"/>
    </xf>
    <xf numFmtId="4" fontId="48" fillId="3" borderId="108" xfId="1" applyNumberFormat="1" applyFont="1" applyFill="1" applyBorder="1" applyAlignment="1" applyProtection="1">
      <protection hidden="1"/>
    </xf>
    <xf numFmtId="4" fontId="48" fillId="3" borderId="109" xfId="1" applyNumberFormat="1" applyFont="1" applyFill="1" applyBorder="1" applyAlignment="1" applyProtection="1">
      <protection locked="0"/>
    </xf>
    <xf numFmtId="4" fontId="48" fillId="3" borderId="91" xfId="1" applyNumberFormat="1" applyFont="1" applyFill="1" applyBorder="1" applyAlignment="1" applyProtection="1">
      <protection locked="0"/>
    </xf>
    <xf numFmtId="4" fontId="48" fillId="3" borderId="110" xfId="1" applyNumberFormat="1" applyFont="1" applyFill="1" applyBorder="1" applyAlignment="1" applyProtection="1">
      <protection hidden="1"/>
    </xf>
    <xf numFmtId="4" fontId="48" fillId="3" borderId="108" xfId="1" applyNumberFormat="1" applyFont="1" applyFill="1" applyBorder="1" applyAlignment="1"/>
    <xf numFmtId="4" fontId="48" fillId="3" borderId="112" xfId="1" applyNumberFormat="1" applyFont="1" applyFill="1" applyBorder="1" applyAlignment="1"/>
    <xf numFmtId="164" fontId="48" fillId="4" borderId="113" xfId="1" applyNumberFormat="1" applyFont="1" applyFill="1" applyBorder="1" applyAlignment="1" applyProtection="1">
      <alignment horizontal="center"/>
      <protection hidden="1"/>
    </xf>
    <xf numFmtId="164" fontId="48" fillId="4" borderId="6" xfId="1" applyNumberFormat="1" applyFont="1" applyFill="1" applyBorder="1" applyAlignment="1" applyProtection="1">
      <alignment wrapText="1"/>
      <protection hidden="1"/>
    </xf>
    <xf numFmtId="164" fontId="48" fillId="4" borderId="4" xfId="1" applyNumberFormat="1" applyFont="1" applyFill="1" applyBorder="1" applyAlignment="1" applyProtection="1">
      <alignment horizontal="center" vertical="center" wrapText="1"/>
      <protection hidden="1"/>
    </xf>
    <xf numFmtId="4" fontId="48" fillId="4" borderId="6" xfId="1" applyNumberFormat="1" applyFont="1" applyFill="1" applyBorder="1" applyAlignment="1" applyProtection="1">
      <alignment horizontal="center" vertical="center"/>
      <protection hidden="1"/>
    </xf>
    <xf numFmtId="4" fontId="48" fillId="4" borderId="5" xfId="1" applyNumberFormat="1" applyFont="1" applyFill="1" applyBorder="1" applyAlignment="1" applyProtection="1">
      <alignment horizontal="center" vertical="center"/>
      <protection locked="0"/>
    </xf>
    <xf numFmtId="4" fontId="48" fillId="4" borderId="90" xfId="1" applyNumberFormat="1" applyFont="1" applyFill="1" applyBorder="1" applyAlignment="1" applyProtection="1">
      <alignment horizontal="center" vertical="center"/>
      <protection locked="0"/>
    </xf>
    <xf numFmtId="4" fontId="48" fillId="4" borderId="84" xfId="1" applyNumberFormat="1" applyFont="1" applyFill="1" applyBorder="1" applyAlignment="1" applyProtection="1">
      <alignment horizontal="center" vertical="center"/>
      <protection hidden="1"/>
    </xf>
    <xf numFmtId="4" fontId="48" fillId="4" borderId="6" xfId="1" applyNumberFormat="1" applyFont="1" applyFill="1" applyBorder="1" applyAlignment="1">
      <alignment horizontal="center" vertical="center"/>
    </xf>
    <xf numFmtId="4" fontId="48" fillId="4" borderId="114" xfId="1" applyNumberFormat="1" applyFont="1" applyFill="1" applyBorder="1" applyAlignment="1"/>
    <xf numFmtId="17" fontId="26" fillId="0" borderId="36" xfId="0" applyNumberFormat="1" applyFont="1" applyBorder="1" applyAlignment="1">
      <alignment horizontal="center" vertical="center"/>
    </xf>
    <xf numFmtId="0" fontId="26" fillId="0" borderId="36" xfId="0" applyFont="1" applyBorder="1" applyAlignment="1">
      <alignment horizontal="center" vertical="center"/>
    </xf>
    <xf numFmtId="1" fontId="26" fillId="0" borderId="36" xfId="0" applyNumberFormat="1" applyFont="1" applyFill="1" applyBorder="1" applyAlignment="1">
      <alignment horizontal="center" vertical="center"/>
    </xf>
    <xf numFmtId="4" fontId="26" fillId="0" borderId="36" xfId="0" applyNumberFormat="1" applyFont="1" applyFill="1" applyBorder="1" applyAlignment="1">
      <alignment horizontal="center" vertical="center" wrapText="1"/>
    </xf>
    <xf numFmtId="0" fontId="49" fillId="0" borderId="0" xfId="0" applyFont="1"/>
    <xf numFmtId="39" fontId="30" fillId="5" borderId="46" xfId="3" applyNumberFormat="1" applyFont="1" applyFill="1" applyBorder="1" applyAlignment="1" applyProtection="1">
      <alignment shrinkToFit="1"/>
      <protection locked="0"/>
    </xf>
    <xf numFmtId="39" fontId="13" fillId="5" borderId="54" xfId="3" applyNumberFormat="1" applyFont="1" applyFill="1" applyBorder="1" applyAlignment="1" applyProtection="1">
      <alignment shrinkToFit="1"/>
      <protection locked="0"/>
    </xf>
    <xf numFmtId="39" fontId="30" fillId="5" borderId="54" xfId="3" applyNumberFormat="1" applyFont="1" applyFill="1" applyBorder="1" applyAlignment="1" applyProtection="1">
      <alignment shrinkToFit="1"/>
      <protection locked="0"/>
    </xf>
    <xf numFmtId="4" fontId="50" fillId="4" borderId="5" xfId="1" applyNumberFormat="1" applyFont="1" applyFill="1" applyBorder="1" applyAlignment="1" applyProtection="1">
      <alignment horizontal="center" vertical="center"/>
      <protection locked="0"/>
    </xf>
    <xf numFmtId="44" fontId="49" fillId="0" borderId="0" xfId="0" applyNumberFormat="1" applyFont="1"/>
    <xf numFmtId="39" fontId="30" fillId="4" borderId="54" xfId="3" applyNumberFormat="1" applyFont="1" applyFill="1" applyBorder="1" applyAlignment="1" applyProtection="1">
      <alignment shrinkToFit="1"/>
      <protection locked="0"/>
    </xf>
    <xf numFmtId="0" fontId="51" fillId="0" borderId="0" xfId="0" applyFont="1" applyFill="1"/>
    <xf numFmtId="2" fontId="14" fillId="0" borderId="26" xfId="0" applyNumberFormat="1" applyFont="1" applyBorder="1" applyAlignment="1">
      <alignment horizontal="left"/>
    </xf>
    <xf numFmtId="164" fontId="10" fillId="0" borderId="8" xfId="1" applyNumberFormat="1" applyFont="1" applyBorder="1" applyAlignment="1" applyProtection="1">
      <alignment horizontal="center" wrapText="1"/>
      <protection hidden="1"/>
    </xf>
    <xf numFmtId="164" fontId="10" fillId="0" borderId="7" xfId="1" applyNumberFormat="1" applyFont="1" applyBorder="1" applyAlignment="1" applyProtection="1">
      <alignment horizontal="center" wrapText="1"/>
      <protection hidden="1"/>
    </xf>
    <xf numFmtId="164" fontId="10" fillId="0" borderId="9" xfId="1" applyNumberFormat="1" applyFont="1" applyBorder="1" applyAlignment="1" applyProtection="1">
      <alignment horizontal="center" wrapText="1"/>
      <protection hidden="1"/>
    </xf>
    <xf numFmtId="164" fontId="10" fillId="0" borderId="11" xfId="1" applyNumberFormat="1" applyFont="1" applyBorder="1" applyAlignment="1" applyProtection="1">
      <alignment horizontal="center" wrapText="1"/>
      <protection hidden="1"/>
    </xf>
    <xf numFmtId="2" fontId="14" fillId="0" borderId="0" xfId="0" applyNumberFormat="1" applyFont="1" applyBorder="1" applyAlignment="1">
      <alignment horizontal="left"/>
    </xf>
    <xf numFmtId="0" fontId="14" fillId="0" borderId="93" xfId="0" applyFont="1" applyBorder="1" applyAlignment="1">
      <alignment horizontal="center"/>
    </xf>
    <xf numFmtId="0" fontId="14" fillId="0" borderId="119" xfId="0" applyFont="1" applyBorder="1" applyAlignment="1">
      <alignment horizontal="center"/>
    </xf>
    <xf numFmtId="2" fontId="11" fillId="0" borderId="95" xfId="1" applyNumberFormat="1" applyFont="1" applyBorder="1" applyAlignment="1" applyProtection="1">
      <alignment horizontal="center"/>
      <protection locked="0"/>
    </xf>
    <xf numFmtId="2" fontId="11" fillId="0" borderId="96" xfId="1" applyNumberFormat="1" applyFont="1" applyBorder="1" applyAlignment="1" applyProtection="1">
      <alignment horizontal="center"/>
      <protection locked="0"/>
    </xf>
    <xf numFmtId="2" fontId="11" fillId="0" borderId="92" xfId="1" applyNumberFormat="1" applyFont="1" applyBorder="1" applyAlignment="1" applyProtection="1">
      <alignment horizontal="center"/>
      <protection locked="0"/>
    </xf>
    <xf numFmtId="0" fontId="26" fillId="0" borderId="36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  <xf numFmtId="0" fontId="26" fillId="0" borderId="23" xfId="0" applyFont="1" applyFill="1" applyBorder="1" applyAlignment="1">
      <alignment horizontal="center" vertical="center"/>
    </xf>
    <xf numFmtId="0" fontId="26" fillId="0" borderId="3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 shrinkToFit="1"/>
    </xf>
    <xf numFmtId="0" fontId="13" fillId="0" borderId="13" xfId="0" applyFont="1" applyFill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4" fillId="0" borderId="30" xfId="0" applyFont="1" applyBorder="1" applyAlignment="1">
      <alignment horizontal="center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8" fillId="0" borderId="20" xfId="0" applyFont="1" applyFill="1" applyBorder="1" applyAlignment="1">
      <alignment horizontal="left" vertical="center" wrapText="1"/>
    </xf>
    <xf numFmtId="0" fontId="18" fillId="0" borderId="21" xfId="0" applyFont="1" applyFill="1" applyBorder="1" applyAlignment="1">
      <alignment horizontal="left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8" fillId="0" borderId="24" xfId="0" applyFont="1" applyFill="1" applyBorder="1" applyAlignment="1">
      <alignment horizontal="center" vertical="center" shrinkToFit="1"/>
    </xf>
    <xf numFmtId="0" fontId="18" fillId="0" borderId="25" xfId="0" applyFont="1" applyFill="1" applyBorder="1" applyAlignment="1">
      <alignment horizontal="center" vertical="center" shrinkToFit="1"/>
    </xf>
    <xf numFmtId="0" fontId="18" fillId="0" borderId="27" xfId="0" applyFont="1" applyFill="1" applyBorder="1" applyAlignment="1">
      <alignment horizontal="justify" vertical="center" wrapText="1"/>
    </xf>
    <xf numFmtId="0" fontId="18" fillId="0" borderId="28" xfId="0" applyFont="1" applyFill="1" applyBorder="1" applyAlignment="1">
      <alignment horizontal="justify" vertical="center" wrapText="1"/>
    </xf>
    <xf numFmtId="0" fontId="18" fillId="0" borderId="29" xfId="0" applyFont="1" applyFill="1" applyBorder="1" applyAlignment="1">
      <alignment horizontal="justify" vertical="center" wrapText="1"/>
    </xf>
    <xf numFmtId="0" fontId="24" fillId="0" borderId="36" xfId="0" applyFont="1" applyBorder="1" applyAlignment="1">
      <alignment horizontal="center" vertical="center"/>
    </xf>
    <xf numFmtId="0" fontId="24" fillId="0" borderId="36" xfId="0" applyFont="1" applyFill="1" applyBorder="1" applyAlignment="1">
      <alignment horizontal="center" vertical="center"/>
    </xf>
    <xf numFmtId="17" fontId="26" fillId="0" borderId="36" xfId="0" applyNumberFormat="1" applyFont="1" applyFill="1" applyBorder="1" applyAlignment="1">
      <alignment horizontal="center" vertical="center"/>
    </xf>
    <xf numFmtId="0" fontId="22" fillId="0" borderId="16" xfId="3" applyFont="1" applyFill="1" applyBorder="1" applyAlignment="1" applyProtection="1">
      <alignment horizontal="center" vertical="center" shrinkToFit="1"/>
      <protection locked="0"/>
    </xf>
    <xf numFmtId="0" fontId="22" fillId="0" borderId="30" xfId="3" applyFont="1" applyFill="1" applyBorder="1" applyAlignment="1" applyProtection="1">
      <alignment horizontal="center" vertical="center" shrinkToFit="1"/>
      <protection locked="0"/>
    </xf>
    <xf numFmtId="0" fontId="13" fillId="0" borderId="20" xfId="4" applyFont="1" applyFill="1" applyBorder="1" applyAlignment="1">
      <alignment horizontal="left" shrinkToFit="1"/>
    </xf>
    <xf numFmtId="0" fontId="13" fillId="0" borderId="21" xfId="4" applyFont="1" applyFill="1" applyBorder="1" applyAlignment="1">
      <alignment horizontal="left" shrinkToFit="1"/>
    </xf>
    <xf numFmtId="0" fontId="13" fillId="0" borderId="22" xfId="4" applyFont="1" applyFill="1" applyBorder="1" applyAlignment="1">
      <alignment horizontal="left" shrinkToFit="1"/>
    </xf>
    <xf numFmtId="39" fontId="13" fillId="0" borderId="76" xfId="4" applyNumberFormat="1" applyFont="1" applyFill="1" applyBorder="1" applyAlignment="1" applyProtection="1">
      <alignment horizontal="left" shrinkToFit="1"/>
      <protection locked="0"/>
    </xf>
    <xf numFmtId="39" fontId="13" fillId="0" borderId="21" xfId="4" applyNumberFormat="1" applyFont="1" applyFill="1" applyBorder="1" applyAlignment="1" applyProtection="1">
      <alignment horizontal="left" shrinkToFit="1"/>
      <protection locked="0"/>
    </xf>
    <xf numFmtId="39" fontId="13" fillId="0" borderId="22" xfId="4" applyNumberFormat="1" applyFont="1" applyFill="1" applyBorder="1" applyAlignment="1" applyProtection="1">
      <alignment horizontal="left" shrinkToFit="1"/>
      <protection locked="0"/>
    </xf>
    <xf numFmtId="0" fontId="13" fillId="0" borderId="77" xfId="4" applyFont="1" applyFill="1" applyBorder="1" applyAlignment="1">
      <alignment horizontal="left" vertical="center"/>
    </xf>
    <xf numFmtId="0" fontId="13" fillId="0" borderId="78" xfId="4" applyFont="1" applyFill="1" applyBorder="1" applyAlignment="1">
      <alignment horizontal="left" vertical="center"/>
    </xf>
    <xf numFmtId="0" fontId="13" fillId="0" borderId="79" xfId="4" applyFont="1" applyFill="1" applyBorder="1" applyAlignment="1">
      <alignment horizontal="left" vertical="center"/>
    </xf>
    <xf numFmtId="0" fontId="31" fillId="0" borderId="17" xfId="4" applyFont="1" applyFill="1" applyBorder="1" applyAlignment="1">
      <alignment horizontal="left" vertical="center" wrapText="1"/>
    </xf>
    <xf numFmtId="0" fontId="31" fillId="0" borderId="0" xfId="4" applyFont="1" applyFill="1" applyBorder="1" applyAlignment="1">
      <alignment horizontal="left" vertical="center" wrapText="1"/>
    </xf>
    <xf numFmtId="0" fontId="31" fillId="0" borderId="18" xfId="4" applyFont="1" applyFill="1" applyBorder="1" applyAlignment="1">
      <alignment horizontal="left" vertical="center" wrapText="1"/>
    </xf>
    <xf numFmtId="39" fontId="28" fillId="0" borderId="67" xfId="3" applyNumberFormat="1" applyFont="1" applyFill="1" applyBorder="1" applyAlignment="1" applyProtection="1">
      <alignment horizontal="center" shrinkToFit="1"/>
      <protection locked="0"/>
    </xf>
    <xf numFmtId="39" fontId="28" fillId="0" borderId="68" xfId="3" applyNumberFormat="1" applyFont="1" applyFill="1" applyBorder="1" applyAlignment="1" applyProtection="1">
      <alignment horizontal="center" shrinkToFit="1"/>
      <protection locked="0"/>
    </xf>
    <xf numFmtId="39" fontId="29" fillId="0" borderId="14" xfId="4" applyNumberFormat="1" applyFont="1" applyFill="1" applyBorder="1" applyAlignment="1" applyProtection="1">
      <alignment horizontal="center" shrinkToFit="1"/>
      <protection locked="0"/>
    </xf>
    <xf numFmtId="39" fontId="29" fillId="0" borderId="15" xfId="4" applyNumberFormat="1" applyFont="1" applyFill="1" applyBorder="1" applyAlignment="1" applyProtection="1">
      <alignment horizontal="center" shrinkToFit="1"/>
      <protection locked="0"/>
    </xf>
    <xf numFmtId="39" fontId="29" fillId="0" borderId="39" xfId="4" applyNumberFormat="1" applyFont="1" applyFill="1" applyBorder="1" applyAlignment="1" applyProtection="1">
      <alignment horizontal="center" shrinkToFit="1"/>
      <protection locked="0"/>
    </xf>
    <xf numFmtId="39" fontId="13" fillId="0" borderId="10" xfId="3" applyNumberFormat="1" applyFont="1" applyFill="1" applyBorder="1" applyAlignment="1" applyProtection="1">
      <alignment vertical="center" shrinkToFit="1"/>
      <protection locked="0"/>
    </xf>
    <xf numFmtId="39" fontId="30" fillId="0" borderId="10" xfId="3" applyNumberFormat="1" applyFont="1" applyFill="1" applyBorder="1" applyAlignment="1" applyProtection="1">
      <alignment vertical="center" shrinkToFit="1"/>
      <protection locked="0"/>
    </xf>
    <xf numFmtId="0" fontId="30" fillId="0" borderId="106" xfId="3" applyFont="1" applyBorder="1" applyAlignment="1">
      <alignment horizontal="center"/>
    </xf>
    <xf numFmtId="0" fontId="30" fillId="0" borderId="107" xfId="3" applyFont="1" applyBorder="1" applyAlignment="1">
      <alignment horizontal="center"/>
    </xf>
    <xf numFmtId="0" fontId="13" fillId="0" borderId="35" xfId="4" applyFont="1" applyFill="1" applyBorder="1" applyAlignment="1" applyProtection="1">
      <alignment horizontal="left" shrinkToFit="1"/>
      <protection locked="0"/>
    </xf>
    <xf numFmtId="0" fontId="33" fillId="0" borderId="0" xfId="3" applyFont="1" applyBorder="1" applyAlignment="1">
      <alignment horizontal="left" vertical="center"/>
    </xf>
    <xf numFmtId="0" fontId="26" fillId="0" borderId="83" xfId="4" applyFont="1" applyBorder="1" applyAlignment="1">
      <alignment horizontal="center"/>
    </xf>
    <xf numFmtId="0" fontId="26" fillId="0" borderId="29" xfId="4" applyFont="1" applyBorder="1" applyAlignment="1">
      <alignment horizontal="center"/>
    </xf>
    <xf numFmtId="0" fontId="24" fillId="0" borderId="10" xfId="4" applyFont="1" applyFill="1" applyBorder="1" applyAlignment="1" applyProtection="1">
      <alignment horizontal="center" shrinkToFit="1"/>
      <protection locked="0"/>
    </xf>
    <xf numFmtId="39" fontId="13" fillId="0" borderId="41" xfId="4" applyNumberFormat="1" applyFont="1" applyFill="1" applyBorder="1" applyAlignment="1" applyProtection="1">
      <alignment horizontal="left" shrinkToFit="1"/>
      <protection locked="0"/>
    </xf>
    <xf numFmtId="0" fontId="26" fillId="0" borderId="76" xfId="4" applyFont="1" applyBorder="1" applyAlignment="1">
      <alignment horizontal="center"/>
    </xf>
    <xf numFmtId="0" fontId="26" fillId="0" borderId="22" xfId="4" applyFont="1" applyBorder="1" applyAlignment="1">
      <alignment horizontal="center"/>
    </xf>
    <xf numFmtId="0" fontId="30" fillId="0" borderId="75" xfId="4" applyFont="1" applyFill="1" applyBorder="1" applyAlignment="1">
      <alignment horizontal="center" shrinkToFit="1"/>
    </xf>
    <xf numFmtId="39" fontId="13" fillId="0" borderId="35" xfId="4" applyNumberFormat="1" applyFont="1" applyFill="1" applyBorder="1" applyAlignment="1" applyProtection="1">
      <alignment horizontal="left" shrinkToFit="1"/>
      <protection locked="0"/>
    </xf>
    <xf numFmtId="0" fontId="13" fillId="0" borderId="35" xfId="4" applyFont="1" applyFill="1" applyBorder="1" applyAlignment="1">
      <alignment horizontal="left" vertical="center"/>
    </xf>
    <xf numFmtId="0" fontId="30" fillId="0" borderId="88" xfId="4" applyFont="1" applyFill="1" applyBorder="1" applyAlignment="1">
      <alignment horizontal="center" shrinkToFit="1"/>
    </xf>
    <xf numFmtId="0" fontId="30" fillId="0" borderId="81" xfId="4" applyFont="1" applyFill="1" applyBorder="1" applyAlignment="1">
      <alignment horizontal="center" shrinkToFit="1"/>
    </xf>
    <xf numFmtId="0" fontId="30" fillId="0" borderId="82" xfId="4" applyFont="1" applyFill="1" applyBorder="1" applyAlignment="1">
      <alignment horizontal="center" shrinkToFit="1"/>
    </xf>
    <xf numFmtId="0" fontId="24" fillId="0" borderId="41" xfId="4" applyFont="1" applyFill="1" applyBorder="1" applyAlignment="1" applyProtection="1">
      <alignment horizontal="right" shrinkToFit="1"/>
      <protection locked="0"/>
    </xf>
    <xf numFmtId="0" fontId="30" fillId="0" borderId="75" xfId="4" applyFont="1" applyFill="1" applyBorder="1" applyAlignment="1">
      <alignment horizontal="left" shrinkToFit="1"/>
    </xf>
    <xf numFmtId="0" fontId="13" fillId="0" borderId="75" xfId="4" applyFont="1" applyFill="1" applyBorder="1" applyAlignment="1">
      <alignment horizontal="left" shrinkToFit="1"/>
    </xf>
    <xf numFmtId="0" fontId="26" fillId="0" borderId="14" xfId="4" applyFont="1" applyBorder="1" applyAlignment="1">
      <alignment horizontal="center"/>
    </xf>
    <xf numFmtId="0" fontId="26" fillId="0" borderId="39" xfId="4" applyFont="1" applyBorder="1" applyAlignment="1">
      <alignment horizontal="center"/>
    </xf>
    <xf numFmtId="167" fontId="22" fillId="0" borderId="60" xfId="3" applyNumberFormat="1" applyFont="1" applyFill="1" applyBorder="1" applyAlignment="1" applyProtection="1">
      <alignment shrinkToFit="1"/>
      <protection locked="0"/>
    </xf>
    <xf numFmtId="0" fontId="27" fillId="0" borderId="61" xfId="3" applyFont="1" applyFill="1" applyBorder="1" applyAlignment="1" applyProtection="1">
      <alignment shrinkToFit="1"/>
      <protection locked="0"/>
    </xf>
    <xf numFmtId="0" fontId="22" fillId="0" borderId="58" xfId="3" applyFont="1" applyFill="1" applyBorder="1" applyAlignment="1" applyProtection="1">
      <alignment shrinkToFit="1"/>
      <protection locked="0"/>
    </xf>
    <xf numFmtId="0" fontId="27" fillId="0" borderId="59" xfId="3" applyFont="1" applyFill="1" applyBorder="1" applyAlignment="1" applyProtection="1">
      <alignment shrinkToFit="1"/>
      <protection locked="0"/>
    </xf>
    <xf numFmtId="0" fontId="18" fillId="0" borderId="62" xfId="3" applyFont="1" applyFill="1" applyBorder="1" applyAlignment="1" applyProtection="1">
      <alignment horizontal="center" vertical="center" wrapText="1"/>
      <protection locked="0"/>
    </xf>
    <xf numFmtId="0" fontId="18" fillId="0" borderId="63" xfId="3" applyFont="1" applyFill="1" applyBorder="1" applyAlignment="1" applyProtection="1">
      <alignment horizontal="center" vertical="center" wrapText="1"/>
      <protection locked="0"/>
    </xf>
    <xf numFmtId="0" fontId="18" fillId="0" borderId="64" xfId="3" applyFont="1" applyFill="1" applyBorder="1" applyAlignment="1" applyProtection="1">
      <alignment vertical="center" wrapText="1"/>
      <protection locked="0"/>
    </xf>
    <xf numFmtId="0" fontId="18" fillId="0" borderId="65" xfId="3" applyFont="1" applyFill="1" applyBorder="1" applyAlignment="1" applyProtection="1">
      <alignment vertical="center" wrapText="1"/>
      <protection locked="0"/>
    </xf>
    <xf numFmtId="0" fontId="14" fillId="0" borderId="66" xfId="3" applyFont="1" applyFill="1" applyBorder="1" applyAlignment="1" applyProtection="1">
      <alignment vertical="center" wrapText="1"/>
      <protection locked="0"/>
    </xf>
    <xf numFmtId="0" fontId="29" fillId="0" borderId="32" xfId="4" applyFont="1" applyFill="1" applyBorder="1" applyAlignment="1" applyProtection="1">
      <alignment horizontal="center" shrinkToFit="1"/>
      <protection locked="0"/>
    </xf>
    <xf numFmtId="39" fontId="22" fillId="0" borderId="62" xfId="3" applyNumberFormat="1" applyFont="1" applyFill="1" applyBorder="1" applyAlignment="1" applyProtection="1">
      <alignment horizontal="center" shrinkToFit="1"/>
      <protection locked="0"/>
    </xf>
    <xf numFmtId="39" fontId="22" fillId="0" borderId="63" xfId="3" applyNumberFormat="1" applyFont="1" applyFill="1" applyBorder="1" applyAlignment="1" applyProtection="1">
      <alignment horizontal="center" shrinkToFit="1"/>
      <protection locked="0"/>
    </xf>
    <xf numFmtId="39" fontId="22" fillId="0" borderId="87" xfId="3" applyNumberFormat="1" applyFont="1" applyFill="1" applyBorder="1" applyAlignment="1" applyProtection="1">
      <alignment horizontal="center" shrinkToFit="1"/>
      <protection locked="0"/>
    </xf>
    <xf numFmtId="167" fontId="22" fillId="0" borderId="58" xfId="3" applyNumberFormat="1" applyFont="1" applyFill="1" applyBorder="1" applyAlignment="1" applyProtection="1">
      <alignment shrinkToFit="1"/>
      <protection locked="0"/>
    </xf>
    <xf numFmtId="0" fontId="22" fillId="0" borderId="50" xfId="3" applyNumberFormat="1" applyFont="1" applyFill="1" applyBorder="1" applyAlignment="1" applyProtection="1">
      <alignment horizontal="center" vertical="center" shrinkToFit="1"/>
      <protection locked="0"/>
    </xf>
    <xf numFmtId="0" fontId="27" fillId="0" borderId="50" xfId="3" applyFont="1" applyFill="1" applyBorder="1" applyAlignment="1" applyProtection="1">
      <alignment horizontal="center" vertical="center" shrinkToFit="1"/>
      <protection locked="0"/>
    </xf>
    <xf numFmtId="167" fontId="24" fillId="0" borderId="85" xfId="3" applyNumberFormat="1" applyFont="1" applyFill="1" applyBorder="1" applyAlignment="1" applyProtection="1">
      <alignment horizontal="justify" vertical="center" wrapText="1"/>
      <protection locked="0"/>
    </xf>
    <xf numFmtId="0" fontId="26" fillId="0" borderId="45" xfId="3" applyFont="1" applyFill="1" applyBorder="1" applyAlignment="1" applyProtection="1">
      <alignment horizontal="justify" vertical="center" wrapText="1"/>
      <protection locked="0"/>
    </xf>
    <xf numFmtId="39" fontId="13" fillId="0" borderId="10" xfId="3" applyNumberFormat="1" applyFont="1" applyFill="1" applyBorder="1" applyAlignment="1" applyProtection="1">
      <alignment vertical="center"/>
      <protection locked="0"/>
    </xf>
    <xf numFmtId="39" fontId="13" fillId="0" borderId="55" xfId="3" applyNumberFormat="1" applyFont="1" applyFill="1" applyBorder="1" applyAlignment="1" applyProtection="1">
      <protection locked="0"/>
    </xf>
    <xf numFmtId="0" fontId="30" fillId="0" borderId="52" xfId="3" applyFont="1" applyBorder="1" applyAlignment="1"/>
    <xf numFmtId="0" fontId="24" fillId="0" borderId="85" xfId="3" applyFont="1" applyFill="1" applyBorder="1" applyAlignment="1" applyProtection="1">
      <alignment horizontal="left" vertical="center" wrapText="1"/>
      <protection locked="0"/>
    </xf>
    <xf numFmtId="0" fontId="24" fillId="0" borderId="45" xfId="3" applyFont="1" applyFill="1" applyBorder="1" applyAlignment="1" applyProtection="1">
      <alignment horizontal="left" vertical="center" wrapText="1"/>
      <protection locked="0"/>
    </xf>
    <xf numFmtId="39" fontId="13" fillId="0" borderId="94" xfId="3" applyNumberFormat="1" applyFont="1" applyFill="1" applyBorder="1" applyAlignment="1" applyProtection="1">
      <alignment horizontal="center" vertical="center"/>
      <protection locked="0"/>
    </xf>
    <xf numFmtId="39" fontId="13" fillId="0" borderId="45" xfId="3" applyNumberFormat="1" applyFont="1" applyFill="1" applyBorder="1" applyAlignment="1" applyProtection="1">
      <alignment horizontal="center" vertical="center"/>
      <protection locked="0"/>
    </xf>
    <xf numFmtId="0" fontId="22" fillId="0" borderId="45" xfId="3" applyNumberFormat="1" applyFont="1" applyFill="1" applyBorder="1" applyAlignment="1" applyProtection="1">
      <alignment horizontal="center" vertical="center" shrinkToFit="1"/>
      <protection locked="0"/>
    </xf>
    <xf numFmtId="167" fontId="24" fillId="0" borderId="45" xfId="3" applyNumberFormat="1" applyFont="1" applyFill="1" applyBorder="1" applyAlignment="1" applyProtection="1">
      <alignment horizontal="justify" vertical="center" wrapText="1" shrinkToFit="1"/>
      <protection locked="0"/>
    </xf>
    <xf numFmtId="0" fontId="26" fillId="0" borderId="50" xfId="3" applyFont="1" applyFill="1" applyBorder="1" applyAlignment="1" applyProtection="1">
      <alignment horizontal="justify" vertical="center" wrapText="1" shrinkToFit="1"/>
      <protection locked="0"/>
    </xf>
    <xf numFmtId="39" fontId="13" fillId="0" borderId="49" xfId="3" applyNumberFormat="1" applyFont="1" applyFill="1" applyBorder="1" applyAlignment="1" applyProtection="1">
      <alignment vertical="center"/>
      <protection locked="0"/>
    </xf>
    <xf numFmtId="39" fontId="13" fillId="0" borderId="86" xfId="3" applyNumberFormat="1" applyFont="1" applyFill="1" applyBorder="1" applyAlignment="1" applyProtection="1">
      <alignment vertical="center"/>
      <protection locked="0"/>
    </xf>
    <xf numFmtId="39" fontId="13" fillId="0" borderId="48" xfId="3" applyNumberFormat="1" applyFont="1" applyFill="1" applyBorder="1" applyAlignment="1" applyProtection="1">
      <alignment shrinkToFit="1"/>
      <protection locked="0"/>
    </xf>
    <xf numFmtId="0" fontId="30" fillId="0" borderId="52" xfId="3" applyFont="1" applyBorder="1" applyAlignment="1">
      <alignment shrinkToFit="1"/>
    </xf>
    <xf numFmtId="39" fontId="13" fillId="0" borderId="49" xfId="3" applyNumberFormat="1" applyFont="1" applyFill="1" applyBorder="1" applyAlignment="1" applyProtection="1">
      <alignment vertical="center" shrinkToFit="1"/>
      <protection locked="0"/>
    </xf>
    <xf numFmtId="39" fontId="30" fillId="0" borderId="86" xfId="3" applyNumberFormat="1" applyFont="1" applyFill="1" applyBorder="1" applyAlignment="1" applyProtection="1">
      <alignment vertical="center" shrinkToFit="1"/>
      <protection locked="0"/>
    </xf>
    <xf numFmtId="0" fontId="13" fillId="0" borderId="43" xfId="3" applyFont="1" applyFill="1" applyBorder="1" applyAlignment="1">
      <alignment horizontal="center" vertical="center" shrinkToFit="1"/>
    </xf>
    <xf numFmtId="0" fontId="13" fillId="0" borderId="44" xfId="3" applyFont="1" applyFill="1" applyBorder="1" applyAlignment="1">
      <alignment horizontal="center" vertical="center" shrinkToFit="1"/>
    </xf>
    <xf numFmtId="0" fontId="26" fillId="0" borderId="27" xfId="3" applyFont="1" applyFill="1" applyBorder="1" applyAlignment="1">
      <alignment horizontal="left" vertical="justify" wrapText="1" shrinkToFit="1"/>
    </xf>
    <xf numFmtId="0" fontId="26" fillId="0" borderId="28" xfId="3" applyFont="1" applyFill="1" applyBorder="1" applyAlignment="1">
      <alignment horizontal="left" vertical="justify" wrapText="1" shrinkToFit="1"/>
    </xf>
    <xf numFmtId="0" fontId="26" fillId="0" borderId="29" xfId="3" applyFont="1" applyFill="1" applyBorder="1" applyAlignment="1">
      <alignment horizontal="left" vertical="justify" wrapText="1" shrinkToFit="1"/>
    </xf>
    <xf numFmtId="166" fontId="22" fillId="0" borderId="16" xfId="3" applyNumberFormat="1" applyFont="1" applyFill="1" applyBorder="1" applyAlignment="1" applyProtection="1">
      <alignment vertical="center" shrinkToFit="1"/>
      <protection locked="0"/>
    </xf>
    <xf numFmtId="166" fontId="22" fillId="0" borderId="30" xfId="3" applyNumberFormat="1" applyFont="1" applyFill="1" applyBorder="1" applyAlignment="1" applyProtection="1">
      <alignment vertical="center" shrinkToFit="1"/>
      <protection locked="0"/>
    </xf>
    <xf numFmtId="0" fontId="24" fillId="0" borderId="33" xfId="3" applyFont="1" applyFill="1" applyBorder="1" applyAlignment="1" applyProtection="1">
      <alignment horizontal="center" vertical="center"/>
      <protection locked="0"/>
    </xf>
    <xf numFmtId="0" fontId="25" fillId="0" borderId="31" xfId="3" applyFont="1" applyFill="1" applyBorder="1" applyAlignment="1" applyProtection="1">
      <alignment horizontal="center" vertical="center"/>
      <protection locked="0"/>
    </xf>
    <xf numFmtId="0" fontId="25" fillId="0" borderId="34" xfId="3" applyFont="1" applyFill="1" applyBorder="1" applyAlignment="1" applyProtection="1">
      <alignment horizontal="center" vertical="center"/>
      <protection locked="0"/>
    </xf>
    <xf numFmtId="1" fontId="22" fillId="0" borderId="16" xfId="3" applyNumberFormat="1" applyFont="1" applyFill="1" applyBorder="1" applyAlignment="1" applyProtection="1">
      <alignment horizontal="center" vertical="center"/>
      <protection locked="0"/>
    </xf>
    <xf numFmtId="1" fontId="22" fillId="0" borderId="30" xfId="3" applyNumberFormat="1" applyFont="1" applyFill="1" applyBorder="1" applyAlignment="1" applyProtection="1">
      <alignment horizontal="center" vertical="center"/>
      <protection locked="0"/>
    </xf>
    <xf numFmtId="17" fontId="34" fillId="0" borderId="38" xfId="3" applyNumberFormat="1" applyFont="1" applyBorder="1" applyAlignment="1">
      <alignment horizontal="center" vertical="center" shrinkToFit="1"/>
    </xf>
    <xf numFmtId="0" fontId="34" fillId="0" borderId="15" xfId="3" applyNumberFormat="1" applyFont="1" applyBorder="1" applyAlignment="1">
      <alignment horizontal="center" vertical="center" shrinkToFit="1"/>
    </xf>
    <xf numFmtId="0" fontId="34" fillId="0" borderId="39" xfId="3" applyNumberFormat="1" applyFont="1" applyBorder="1" applyAlignment="1">
      <alignment horizontal="center" vertical="center" shrinkToFit="1"/>
    </xf>
    <xf numFmtId="0" fontId="13" fillId="0" borderId="41" xfId="3" applyFont="1" applyFill="1" applyBorder="1" applyAlignment="1">
      <alignment horizontal="center" vertical="center" shrinkToFit="1"/>
    </xf>
    <xf numFmtId="0" fontId="13" fillId="0" borderId="42" xfId="3" applyFont="1" applyFill="1" applyBorder="1" applyAlignment="1">
      <alignment horizontal="center" vertical="center" shrinkToFit="1"/>
    </xf>
    <xf numFmtId="0" fontId="30" fillId="0" borderId="20" xfId="3" applyFont="1" applyFill="1" applyBorder="1" applyAlignment="1">
      <alignment horizontal="left" wrapText="1" shrinkToFit="1"/>
    </xf>
    <xf numFmtId="0" fontId="30" fillId="0" borderId="21" xfId="3" applyFont="1" applyFill="1" applyBorder="1" applyAlignment="1">
      <alignment horizontal="left" wrapText="1" shrinkToFit="1"/>
    </xf>
    <xf numFmtId="0" fontId="30" fillId="0" borderId="22" xfId="3" applyFont="1" applyFill="1" applyBorder="1" applyAlignment="1">
      <alignment horizontal="left" wrapText="1" shrinkToFit="1"/>
    </xf>
    <xf numFmtId="0" fontId="22" fillId="0" borderId="80" xfId="3" applyFont="1" applyFill="1" applyBorder="1" applyAlignment="1">
      <alignment horizontal="center" wrapText="1" shrinkToFit="1"/>
    </xf>
    <xf numFmtId="0" fontId="22" fillId="0" borderId="81" xfId="3" applyFont="1" applyFill="1" applyBorder="1" applyAlignment="1">
      <alignment horizontal="center" wrapText="1" shrinkToFit="1"/>
    </xf>
    <xf numFmtId="0" fontId="22" fillId="0" borderId="89" xfId="3" applyFont="1" applyFill="1" applyBorder="1" applyAlignment="1">
      <alignment horizontal="center" wrapText="1" shrinkToFit="1"/>
    </xf>
    <xf numFmtId="0" fontId="41" fillId="0" borderId="0" xfId="6" applyFont="1"/>
    <xf numFmtId="0" fontId="40" fillId="0" borderId="0" xfId="6" applyFont="1" applyAlignment="1">
      <alignment vertical="center"/>
    </xf>
    <xf numFmtId="0" fontId="39" fillId="0" borderId="0" xfId="6" applyFont="1" applyAlignment="1">
      <alignment vertical="center"/>
    </xf>
    <xf numFmtId="0" fontId="41" fillId="0" borderId="100" xfId="6" applyFont="1" applyBorder="1"/>
    <xf numFmtId="0" fontId="42" fillId="0" borderId="0" xfId="6" applyFont="1" applyAlignment="1">
      <alignment vertical="center"/>
    </xf>
    <xf numFmtId="0" fontId="42" fillId="0" borderId="103" xfId="6" applyFont="1" applyBorder="1" applyAlignment="1">
      <alignment vertical="center"/>
    </xf>
    <xf numFmtId="0" fontId="41" fillId="0" borderId="68" xfId="6" applyFont="1" applyBorder="1"/>
    <xf numFmtId="0" fontId="38" fillId="0" borderId="97" xfId="6" applyFont="1" applyBorder="1" applyAlignment="1">
      <alignment horizontal="center" vertical="center"/>
    </xf>
    <xf numFmtId="0" fontId="38" fillId="0" borderId="98" xfId="6" applyFont="1" applyBorder="1" applyAlignment="1">
      <alignment horizontal="center" vertical="center"/>
    </xf>
    <xf numFmtId="0" fontId="38" fillId="0" borderId="99" xfId="6" applyFont="1" applyBorder="1" applyAlignment="1">
      <alignment horizontal="center" vertical="center"/>
    </xf>
    <xf numFmtId="0" fontId="38" fillId="0" borderId="100" xfId="6" applyFont="1" applyBorder="1" applyAlignment="1">
      <alignment horizontal="center" vertical="center"/>
    </xf>
    <xf numFmtId="0" fontId="38" fillId="0" borderId="0" xfId="6" applyFont="1" applyBorder="1" applyAlignment="1">
      <alignment horizontal="center" vertical="center"/>
    </xf>
    <xf numFmtId="0" fontId="38" fillId="0" borderId="101" xfId="6" applyFont="1" applyBorder="1" applyAlignment="1">
      <alignment horizontal="center" vertical="center"/>
    </xf>
    <xf numFmtId="0" fontId="38" fillId="0" borderId="102" xfId="6" applyFont="1" applyBorder="1" applyAlignment="1">
      <alignment horizontal="center" vertical="center"/>
    </xf>
    <xf numFmtId="0" fontId="38" fillId="0" borderId="103" xfId="6" applyFont="1" applyBorder="1" applyAlignment="1">
      <alignment horizontal="center" vertical="center"/>
    </xf>
    <xf numFmtId="0" fontId="38" fillId="0" borderId="71" xfId="6" applyFont="1" applyBorder="1" applyAlignment="1">
      <alignment horizontal="center" vertical="center"/>
    </xf>
    <xf numFmtId="0" fontId="39" fillId="0" borderId="67" xfId="6" applyFont="1" applyBorder="1" applyAlignment="1">
      <alignment horizontal="center" vertical="center"/>
    </xf>
    <xf numFmtId="0" fontId="39" fillId="0" borderId="68" xfId="6" applyFont="1" applyBorder="1" applyAlignment="1">
      <alignment horizontal="center" vertical="center"/>
    </xf>
    <xf numFmtId="0" fontId="39" fillId="0" borderId="104" xfId="6" applyFont="1" applyBorder="1" applyAlignment="1">
      <alignment horizontal="center" vertical="center"/>
    </xf>
    <xf numFmtId="0" fontId="40" fillId="0" borderId="98" xfId="6" applyFont="1" applyBorder="1" applyAlignment="1">
      <alignment horizontal="center" vertical="center" wrapText="1"/>
    </xf>
    <xf numFmtId="0" fontId="40" fillId="0" borderId="0" xfId="6" applyFont="1" applyBorder="1" applyAlignment="1">
      <alignment horizontal="center" vertical="center" wrapText="1"/>
    </xf>
  </cellXfs>
  <cellStyles count="10">
    <cellStyle name="Moeda" xfId="2" builtinId="4"/>
    <cellStyle name="Moeda 2" xfId="9"/>
    <cellStyle name="Normal" xfId="0" builtinId="0"/>
    <cellStyle name="Normal 2" xfId="3"/>
    <cellStyle name="Normal 2 2" xfId="7"/>
    <cellStyle name="Normal 2 3" xfId="6"/>
    <cellStyle name="Normal 3" xfId="5"/>
    <cellStyle name="Normal_Cronograma São Carlos Interceptor Corrego Gregorio fev 2013" xfId="4"/>
    <cellStyle name="TableStyleLight1" xfId="1"/>
    <cellStyle name="Vírgula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0</xdr:row>
      <xdr:rowOff>28575</xdr:rowOff>
    </xdr:from>
    <xdr:to>
      <xdr:col>8</xdr:col>
      <xdr:colOff>981075</xdr:colOff>
      <xdr:row>2</xdr:row>
      <xdr:rowOff>428625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44425" y="28575"/>
          <a:ext cx="714375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0</xdr:row>
      <xdr:rowOff>38100</xdr:rowOff>
    </xdr:from>
    <xdr:to>
      <xdr:col>10</xdr:col>
      <xdr:colOff>1038225</xdr:colOff>
      <xdr:row>2</xdr:row>
      <xdr:rowOff>352425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73350" y="38100"/>
          <a:ext cx="847725" cy="1133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29</xdr:row>
      <xdr:rowOff>47625</xdr:rowOff>
    </xdr:from>
    <xdr:to>
      <xdr:col>6</xdr:col>
      <xdr:colOff>200025</xdr:colOff>
      <xdr:row>31</xdr:row>
      <xdr:rowOff>123825</xdr:rowOff>
    </xdr:to>
    <xdr:sp macro="" textlink="">
      <xdr:nvSpPr>
        <xdr:cNvPr id="2" name="Chave esquerda 1"/>
        <xdr:cNvSpPr>
          <a:spLocks/>
        </xdr:cNvSpPr>
      </xdr:nvSpPr>
      <xdr:spPr bwMode="auto">
        <a:xfrm>
          <a:off x="4505325" y="4895850"/>
          <a:ext cx="104775" cy="400050"/>
        </a:xfrm>
        <a:prstGeom prst="leftBrace">
          <a:avLst>
            <a:gd name="adj1" fmla="val 8432"/>
            <a:gd name="adj2" fmla="val 50852"/>
          </a:avLst>
        </a:prstGeom>
        <a:noFill/>
        <a:ln w="6350" cap="rnd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pt-B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5</xdr:col>
      <xdr:colOff>390525</xdr:colOff>
      <xdr:row>39</xdr:row>
      <xdr:rowOff>142875</xdr:rowOff>
    </xdr:from>
    <xdr:to>
      <xdr:col>5</xdr:col>
      <xdr:colOff>438150</xdr:colOff>
      <xdr:row>42</xdr:row>
      <xdr:rowOff>28575</xdr:rowOff>
    </xdr:to>
    <xdr:sp macro="" textlink="">
      <xdr:nvSpPr>
        <xdr:cNvPr id="3" name="Colchete esquerdo 2"/>
        <xdr:cNvSpPr>
          <a:spLocks/>
        </xdr:cNvSpPr>
      </xdr:nvSpPr>
      <xdr:spPr bwMode="auto">
        <a:xfrm>
          <a:off x="3962400" y="6657975"/>
          <a:ext cx="47625" cy="447675"/>
        </a:xfrm>
        <a:prstGeom prst="leftBracket">
          <a:avLst>
            <a:gd name="adj" fmla="val 8051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pt-B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9</xdr:col>
      <xdr:colOff>38100</xdr:colOff>
      <xdr:row>39</xdr:row>
      <xdr:rowOff>104775</xdr:rowOff>
    </xdr:from>
    <xdr:to>
      <xdr:col>9</xdr:col>
      <xdr:colOff>95250</xdr:colOff>
      <xdr:row>42</xdr:row>
      <xdr:rowOff>0</xdr:rowOff>
    </xdr:to>
    <xdr:sp macro="" textlink="">
      <xdr:nvSpPr>
        <xdr:cNvPr id="4" name="Colchete direito 4"/>
        <xdr:cNvSpPr>
          <a:spLocks/>
        </xdr:cNvSpPr>
      </xdr:nvSpPr>
      <xdr:spPr bwMode="auto">
        <a:xfrm>
          <a:off x="8172450" y="6619875"/>
          <a:ext cx="57150" cy="457200"/>
        </a:xfrm>
        <a:prstGeom prst="rightBracket">
          <a:avLst>
            <a:gd name="adj" fmla="val 796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pt-B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9</xdr:col>
      <xdr:colOff>38100</xdr:colOff>
      <xdr:row>45</xdr:row>
      <xdr:rowOff>104775</xdr:rowOff>
    </xdr:from>
    <xdr:to>
      <xdr:col>9</xdr:col>
      <xdr:colOff>95250</xdr:colOff>
      <xdr:row>47</xdr:row>
      <xdr:rowOff>152400</xdr:rowOff>
    </xdr:to>
    <xdr:sp macro="" textlink="">
      <xdr:nvSpPr>
        <xdr:cNvPr id="5" name="Colchete direito 5"/>
        <xdr:cNvSpPr>
          <a:spLocks/>
        </xdr:cNvSpPr>
      </xdr:nvSpPr>
      <xdr:spPr bwMode="auto">
        <a:xfrm>
          <a:off x="8172450" y="7677150"/>
          <a:ext cx="57150" cy="447675"/>
        </a:xfrm>
        <a:prstGeom prst="rightBracket">
          <a:avLst>
            <a:gd name="adj" fmla="val 7926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pt-B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5</xdr:col>
      <xdr:colOff>371475</xdr:colOff>
      <xdr:row>45</xdr:row>
      <xdr:rowOff>133350</xdr:rowOff>
    </xdr:from>
    <xdr:to>
      <xdr:col>5</xdr:col>
      <xdr:colOff>419100</xdr:colOff>
      <xdr:row>48</xdr:row>
      <xdr:rowOff>9525</xdr:rowOff>
    </xdr:to>
    <xdr:sp macro="" textlink="">
      <xdr:nvSpPr>
        <xdr:cNvPr id="6" name="Colchete esquerdo 6"/>
        <xdr:cNvSpPr>
          <a:spLocks/>
        </xdr:cNvSpPr>
      </xdr:nvSpPr>
      <xdr:spPr bwMode="auto">
        <a:xfrm>
          <a:off x="3943350" y="7705725"/>
          <a:ext cx="47625" cy="438150"/>
        </a:xfrm>
        <a:prstGeom prst="leftBracket">
          <a:avLst>
            <a:gd name="adj" fmla="val 8094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pt-B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>
    <xdr:from>
      <xdr:col>4</xdr:col>
      <xdr:colOff>171450</xdr:colOff>
      <xdr:row>7</xdr:row>
      <xdr:rowOff>57150</xdr:rowOff>
    </xdr:from>
    <xdr:to>
      <xdr:col>5</xdr:col>
      <xdr:colOff>133350</xdr:colOff>
      <xdr:row>13</xdr:row>
      <xdr:rowOff>122444</xdr:rowOff>
    </xdr:to>
    <xdr:pic>
      <xdr:nvPicPr>
        <xdr:cNvPr id="8" name="Imagem 7" descr="2023-saae-400-transparent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9850" y="1200150"/>
          <a:ext cx="1095375" cy="10368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/Alex/LICITA&#199;&#213;ES%20OBRAS%20DIVERSAS/2023/Caixa%20Divisora%20ETE/PLAN-Cx_Div_Vaz&#227;o-ETE-R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p002\OneDrive\Engenharia_PMSA\PROJETOS\2019.003%20-%20REFORMA%20GINASIO%20MARIO%20COVAS\LICITA&#199;&#195;O_R01\PM_V3.0.5-GMC-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mac\GDMAP\Licita&#231;&#245;es\7038-23%20-%20Drenagem%20S&#227;o%20Jo&#227;o%20Batista%20(BR%20Aves%20Fase%20Bairros)\Cota&#231;&#227;o%20tubos\Mapa%20cota&#231;&#227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ORÇAMENTO"/>
      <sheetName val="CRONOGRAMA"/>
      <sheetName val="BDI"/>
      <sheetName val="MAPA DE COTAÇÕES"/>
    </sheetNames>
    <sheetDataSet>
      <sheetData sheetId="0">
        <row r="4">
          <cell r="A4" t="str">
            <v>CONSTRUÇÃO DE EDIFÍCIOS</v>
          </cell>
          <cell r="B4">
            <v>0.2034</v>
          </cell>
          <cell r="C4">
            <v>0.22120000000000001</v>
          </cell>
          <cell r="D4">
            <v>0.25</v>
          </cell>
        </row>
        <row r="5">
          <cell r="A5" t="str">
            <v>CONSTRUÇÃO DE RODOVIAS E FERROVIAS</v>
          </cell>
          <cell r="B5">
            <v>0.19600000000000001</v>
          </cell>
          <cell r="C5">
            <v>0.2097</v>
          </cell>
          <cell r="D5">
            <v>0.24229999999999999</v>
          </cell>
        </row>
        <row r="6">
          <cell r="A6" t="str">
            <v>CONSTRUÇÃO DE REDES DE ABASTECIMENTO DE ÁGUA, COLETA DE ESGOTO E CONSTRUÇÕES CORRELATAS</v>
          </cell>
          <cell r="B6">
            <v>0.20760000000000001</v>
          </cell>
          <cell r="C6">
            <v>0.24179999999999999</v>
          </cell>
          <cell r="D6">
            <v>0.26440000000000002</v>
          </cell>
        </row>
        <row r="7">
          <cell r="A7" t="str">
            <v xml:space="preserve">OBRAS PORTUÁRIAS, MARÍTIMAS E FLUVIAIS </v>
          </cell>
          <cell r="B7">
            <v>0.22800000000000001</v>
          </cell>
          <cell r="C7">
            <v>0.27479999999999999</v>
          </cell>
          <cell r="D7">
            <v>0.3095</v>
          </cell>
        </row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</row>
        <row r="9">
          <cell r="A9" t="str">
            <v>BDI PARA ITENS DE MERO FORNECIMENTO DE MATERIAIS E EQUIPAMENTOS</v>
          </cell>
          <cell r="B9">
            <v>0.111</v>
          </cell>
          <cell r="C9">
            <v>0.14019999999999999</v>
          </cell>
          <cell r="D9">
            <v>0.16800000000000001</v>
          </cell>
        </row>
        <row r="12">
          <cell r="A12" t="str">
            <v>ADMINISTRAÇÃO CENTRAL</v>
          </cell>
          <cell r="B12" t="str">
            <v>1° Quartil</v>
          </cell>
          <cell r="C12" t="str">
            <v>Médio</v>
          </cell>
          <cell r="D12" t="str">
            <v>3° Quartil</v>
          </cell>
        </row>
        <row r="13">
          <cell r="A13" t="str">
            <v>CONSTRUÇÃO DE EDIFÍCIOS</v>
          </cell>
          <cell r="B13">
            <v>0.03</v>
          </cell>
          <cell r="C13">
            <v>0.04</v>
          </cell>
          <cell r="D13">
            <v>5.5E-2</v>
          </cell>
        </row>
        <row r="14">
          <cell r="A14" t="str">
            <v>CONSTRUÇÃO DE RODOVIAS E FERROVIAS</v>
          </cell>
          <cell r="B14">
            <v>3.7999999999999999E-2</v>
          </cell>
          <cell r="C14">
            <v>4.0099999999999997E-2</v>
          </cell>
          <cell r="D14">
            <v>4.6699999999999998E-2</v>
          </cell>
        </row>
        <row r="15">
          <cell r="A15" t="str">
            <v>CONSTRUÇÃO DE REDES DE ABASTECIMENTO DE ÁGUA, COLETA DE ESGOTO E CONSTRUÇÕES CORRELATAS</v>
          </cell>
          <cell r="B15">
            <v>3.4299999999999997E-2</v>
          </cell>
          <cell r="C15">
            <v>4.9299999999999997E-2</v>
          </cell>
          <cell r="D15">
            <v>6.7100000000000007E-2</v>
          </cell>
        </row>
        <row r="16">
          <cell r="A16" t="str">
            <v xml:space="preserve">CONSTRUÇÃO E MANUTENÇÃO DE ESTAÇÕES E REDES DE DISTRIBUIÇÃO DE ENERGIA ELÉTRICA </v>
          </cell>
          <cell r="B16">
            <v>5.2900000000000003E-2</v>
          </cell>
          <cell r="C16">
            <v>5.9200000000000003E-2</v>
          </cell>
          <cell r="D16">
            <v>7.9299999999999995E-2</v>
          </cell>
        </row>
        <row r="17">
          <cell r="A17" t="str">
            <v>SEGURO + GARANTIA</v>
          </cell>
          <cell r="B17" t="str">
            <v>1° Quartil</v>
          </cell>
          <cell r="C17" t="str">
            <v>Médio</v>
          </cell>
          <cell r="D17" t="str">
            <v>3° Quartil</v>
          </cell>
        </row>
        <row r="18">
          <cell r="A18" t="str">
            <v>CONSTRUÇÃO DE EDIFÍCIOS</v>
          </cell>
          <cell r="B18">
            <v>8.0000000000000002E-3</v>
          </cell>
          <cell r="C18">
            <v>8.0000000000000002E-3</v>
          </cell>
          <cell r="D18">
            <v>0.01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CONSTRUÇÃO DE RODOVIAS E FERROVIAS</v>
          </cell>
          <cell r="B20">
            <v>3.2000000000000002E-3</v>
          </cell>
          <cell r="C20">
            <v>4.0000000000000001E-3</v>
          </cell>
          <cell r="D20">
            <v>7.4000000000000003E-3</v>
          </cell>
        </row>
        <row r="21">
          <cell r="A21" t="str">
            <v>CONSTRUÇÃO DE REDES DE ABASTECIMENTO DE ÁGUA, COLETA DE ESGOTO E CONSTRUÇÕES CORRELATAS</v>
          </cell>
          <cell r="B21">
            <v>2.8E-3</v>
          </cell>
          <cell r="C21">
            <v>4.8999999999999998E-3</v>
          </cell>
          <cell r="D21">
            <v>7.4999999999999997E-3</v>
          </cell>
        </row>
        <row r="22">
          <cell r="A22" t="str">
            <v xml:space="preserve">CONSTRUÇÃO E MANUTENÇÃO DE ESTAÇÕES E REDES DE DISTRIBUIÇÃO DE ENERGIA ELÉTRICA </v>
          </cell>
          <cell r="B22">
            <v>2.5000000000000001E-3</v>
          </cell>
          <cell r="C22">
            <v>5.1000000000000004E-3</v>
          </cell>
          <cell r="D22">
            <v>5.5999999999999999E-3</v>
          </cell>
        </row>
        <row r="23">
          <cell r="A23" t="str">
            <v xml:space="preserve">OBRAS PORTUÁRIAS, MARÍTIMAS E FLUVIAIS </v>
          </cell>
          <cell r="B23">
            <v>8.0999999999999996E-3</v>
          </cell>
          <cell r="C23">
            <v>1.2200000000000001E-2</v>
          </cell>
          <cell r="D23">
            <v>1.9900000000000001E-2</v>
          </cell>
        </row>
        <row r="25">
          <cell r="A25" t="str">
            <v>RISCO</v>
          </cell>
          <cell r="B25" t="str">
            <v>1° Quartil</v>
          </cell>
          <cell r="C25" t="str">
            <v>Médio</v>
          </cell>
          <cell r="D25" t="str">
            <v>3° Quartil</v>
          </cell>
        </row>
        <row r="26">
          <cell r="A26" t="str">
            <v>CONSTRUÇÃO DE EDIFÍCIOS</v>
          </cell>
          <cell r="B26">
            <v>9.7000000000000003E-3</v>
          </cell>
          <cell r="C26">
            <v>1.2699999999999999E-2</v>
          </cell>
          <cell r="D26">
            <v>1.2699999999999999E-2</v>
          </cell>
        </row>
        <row r="27">
          <cell r="A27" t="str">
            <v>CONSTRUÇÃO DE RODOVIAS E FERROVIAS</v>
          </cell>
          <cell r="B27">
            <v>5.0000000000000001E-3</v>
          </cell>
          <cell r="C27">
            <v>5.5999999999999999E-3</v>
          </cell>
          <cell r="D27">
            <v>9.7000000000000003E-3</v>
          </cell>
        </row>
        <row r="28">
          <cell r="A28" t="str">
            <v>CONSTRUÇÃO DE REDES DE ABASTECIMENTO DE ÁGUA, COLETA DE ESGOTO E CONSTRUÇÕES CORRELATAS</v>
          </cell>
          <cell r="B28">
            <v>0.01</v>
          </cell>
          <cell r="C28">
            <v>1.3899999999999999E-2</v>
          </cell>
          <cell r="D28">
            <v>1.7399999999999999E-2</v>
          </cell>
        </row>
        <row r="29">
          <cell r="A29" t="str">
            <v xml:space="preserve">CONSTRUÇÃO E MANUTENÇÃO DE ESTAÇÕES E REDES DE DISTRIBUIÇÃO DE ENERGIA ELÉTRICA </v>
          </cell>
          <cell r="B29">
            <v>0.01</v>
          </cell>
          <cell r="C29">
            <v>1.4800000000000001E-2</v>
          </cell>
          <cell r="D29">
            <v>1.9699999999999999E-2</v>
          </cell>
        </row>
        <row r="30">
          <cell r="A30" t="str">
            <v xml:space="preserve">OBRAS PORTUÁRIAS, MARÍTIMAS E FLUVIAIS </v>
          </cell>
          <cell r="B30">
            <v>1.46E-2</v>
          </cell>
          <cell r="C30">
            <v>2.3199999999999998E-2</v>
          </cell>
          <cell r="D30">
            <v>3.1600000000000003E-2</v>
          </cell>
        </row>
        <row r="32">
          <cell r="A32" t="str">
            <v>DESPESA FINANCEIRA</v>
          </cell>
          <cell r="B32" t="str">
            <v>1° Quartil</v>
          </cell>
          <cell r="C32" t="str">
            <v>Médio</v>
          </cell>
          <cell r="D32" t="str">
            <v>3° Quartil</v>
          </cell>
        </row>
        <row r="33">
          <cell r="A33" t="str">
            <v>CONSTRUÇÃO DE EDIFÍCIOS</v>
          </cell>
          <cell r="B33">
            <v>5.8999999999999999E-3</v>
          </cell>
          <cell r="C33">
            <v>1.23E-2</v>
          </cell>
          <cell r="D33">
            <v>1.3899999999999999E-2</v>
          </cell>
        </row>
        <row r="34">
          <cell r="A34" t="str">
            <v>CONSTRUÇÃO DE RODOVIAS E FERROVIAS</v>
          </cell>
          <cell r="B34">
            <v>1.0200000000000001E-2</v>
          </cell>
          <cell r="C34">
            <v>1.11E-2</v>
          </cell>
          <cell r="D34">
            <v>1.21E-2</v>
          </cell>
        </row>
        <row r="35">
          <cell r="A35" t="str">
            <v>CONSTRUÇÃO DE REDES DE ABASTECIMENTO DE ÁGUA, COLETA DE ESGOTO E CONSTRUÇÕES CORRELATAS</v>
          </cell>
          <cell r="B35">
            <v>9.4000000000000004E-3</v>
          </cell>
          <cell r="C35">
            <v>9.9000000000000008E-3</v>
          </cell>
          <cell r="D35">
            <v>1.17E-2</v>
          </cell>
        </row>
        <row r="36">
          <cell r="A36" t="str">
            <v xml:space="preserve">CONSTRUÇÃO E MANUTENÇÃO DE ESTAÇÕES E REDES DE DISTRIBUIÇÃO DE ENERGIA ELÉTRICA </v>
          </cell>
          <cell r="B36">
            <v>1.01E-2</v>
          </cell>
          <cell r="C36">
            <v>1.0699999999999999E-2</v>
          </cell>
          <cell r="D36">
            <v>1.11E-2</v>
          </cell>
        </row>
        <row r="37">
          <cell r="A37" t="str">
            <v xml:space="preserve">OBRAS PORTUÁRIAS, MARÍTIMAS E FLUVIAIS </v>
          </cell>
          <cell r="B37">
            <v>9.4000000000000004E-3</v>
          </cell>
          <cell r="C37">
            <v>1.0200000000000001E-2</v>
          </cell>
          <cell r="D37">
            <v>1.3299999999999999E-2</v>
          </cell>
        </row>
        <row r="39">
          <cell r="A39" t="str">
            <v>LUCRO</v>
          </cell>
          <cell r="B39" t="str">
            <v>1° Quartil</v>
          </cell>
          <cell r="C39" t="str">
            <v>Médio</v>
          </cell>
          <cell r="D39" t="str">
            <v>3° Quartil</v>
          </cell>
        </row>
        <row r="40">
          <cell r="A40" t="str">
            <v>CONSTRUÇÃO DE EDIFÍCIOS</v>
          </cell>
          <cell r="B40">
            <v>6.1600000000000002E-2</v>
          </cell>
          <cell r="C40">
            <v>7.3999999999999996E-2</v>
          </cell>
          <cell r="D40">
            <v>8.9599999999999999E-2</v>
          </cell>
        </row>
        <row r="41">
          <cell r="A41" t="str">
            <v>CONSTRUÇÃO DE RODOVIAS E FERROVIAS</v>
          </cell>
          <cell r="B41">
            <v>6.6400000000000001E-2</v>
          </cell>
          <cell r="C41">
            <v>7.2999999999999995E-2</v>
          </cell>
          <cell r="D41">
            <v>8.6900000000000005E-2</v>
          </cell>
        </row>
        <row r="42">
          <cell r="A42" t="str">
            <v>CONSTRUÇÃO DE REDES DE ABASTECIMENTO DE ÁGUA, COLETA DE ESGOTO E CONSTRUÇÕES CORRELATAS</v>
          </cell>
          <cell r="B42">
            <v>6.7400000000000002E-2</v>
          </cell>
          <cell r="C42">
            <v>8.0399999999999999E-2</v>
          </cell>
          <cell r="D42">
            <v>9.4E-2</v>
          </cell>
        </row>
        <row r="43">
          <cell r="A43" t="str">
            <v xml:space="preserve">CONSTRUÇÃO E MANUTENÇÃO DE ESTAÇÕES E REDES DE DISTRIBUIÇÃO DE ENERGIA ELÉTRICA </v>
          </cell>
          <cell r="B43">
            <v>0.08</v>
          </cell>
          <cell r="C43">
            <v>8.3099999999999993E-2</v>
          </cell>
          <cell r="D43">
            <v>9.5100000000000004E-2</v>
          </cell>
        </row>
        <row r="44">
          <cell r="A44" t="str">
            <v xml:space="preserve">OBRAS PORTUÁRIAS, MARÍTIMAS E FLUVIAIS </v>
          </cell>
          <cell r="B44">
            <v>7.1400000000000005E-2</v>
          </cell>
          <cell r="C44">
            <v>8.4000000000000005E-2</v>
          </cell>
          <cell r="D44">
            <v>0.1043</v>
          </cell>
        </row>
      </sheetData>
      <sheetData sheetId="1">
        <row r="6">
          <cell r="A6" t="str">
            <v xml:space="preserve">LOCAL: </v>
          </cell>
        </row>
        <row r="10">
          <cell r="A10" t="str">
            <v>1.</v>
          </cell>
          <cell r="B10">
            <v>0</v>
          </cell>
          <cell r="C10">
            <v>0</v>
          </cell>
          <cell r="D10" t="str">
            <v>SERVIÇOS PRELIMINARES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 t="str">
            <v xml:space="preserve"> </v>
          </cell>
          <cell r="J10">
            <v>14349.63</v>
          </cell>
          <cell r="K10">
            <v>8.9757828510613584E-3</v>
          </cell>
        </row>
        <row r="11">
          <cell r="A11" t="str">
            <v>1.1</v>
          </cell>
          <cell r="B11" t="str">
            <v>CPOS</v>
          </cell>
          <cell r="C11" t="str">
            <v>02.08.050</v>
          </cell>
          <cell r="D11" t="str">
            <v>PLACA DE IDENTIFICAÇÃO PARA OBRA EM LONA COM IMPRESSÃO DIGITAL E ESTRUTURA EM MADEIRA</v>
          </cell>
          <cell r="E11" t="str">
            <v>M2</v>
          </cell>
          <cell r="F11">
            <v>2.5</v>
          </cell>
          <cell r="G11">
            <v>178.78</v>
          </cell>
          <cell r="H11" t="str">
            <v>BDI 1</v>
          </cell>
          <cell r="I11">
            <v>220.14</v>
          </cell>
          <cell r="J11">
            <v>550.35</v>
          </cell>
          <cell r="K11">
            <v>0</v>
          </cell>
        </row>
        <row r="12">
          <cell r="A12" t="str">
            <v>1.2</v>
          </cell>
          <cell r="B12" t="str">
            <v>SINAPI</v>
          </cell>
          <cell r="C12">
            <v>10775</v>
          </cell>
          <cell r="D12" t="str">
            <v>LOCACAO DE CONTAINER 2,30 X 6,00 M, ALT. 2,50 M, COM 1 SANITARIO, PARA ESCRITÓRIO E DEPÓSITO, COMPLETO, SEM DIVISORIAS INTERNAS</v>
          </cell>
          <cell r="E12" t="str">
            <v>UNMÊS</v>
          </cell>
          <cell r="F12">
            <v>6</v>
          </cell>
          <cell r="G12">
            <v>823</v>
          </cell>
          <cell r="H12" t="str">
            <v>BDI 1</v>
          </cell>
          <cell r="I12">
            <v>1013.44</v>
          </cell>
          <cell r="J12">
            <v>6080.64</v>
          </cell>
          <cell r="K12">
            <v>0</v>
          </cell>
        </row>
        <row r="13">
          <cell r="A13" t="str">
            <v>1.3</v>
          </cell>
          <cell r="B13" t="str">
            <v>SUDECAP</v>
          </cell>
          <cell r="C13" t="str">
            <v>01.04.09</v>
          </cell>
          <cell r="D13" t="str">
            <v>TELA-TAPUME DE POLIPROPILENO H= 1,20 M, INCL. BASE</v>
          </cell>
          <cell r="E13" t="str">
            <v>M</v>
          </cell>
          <cell r="F13">
            <v>100</v>
          </cell>
          <cell r="G13">
            <v>9.1199999999999992</v>
          </cell>
          <cell r="H13" t="str">
            <v>BDI 1</v>
          </cell>
          <cell r="I13">
            <v>11.23</v>
          </cell>
          <cell r="J13">
            <v>1123</v>
          </cell>
          <cell r="K13">
            <v>0</v>
          </cell>
        </row>
        <row r="14">
          <cell r="A14" t="str">
            <v>1.4</v>
          </cell>
          <cell r="B14" t="str">
            <v>SINAPI</v>
          </cell>
          <cell r="C14">
            <v>97635</v>
          </cell>
          <cell r="D14" t="str">
            <v>DEMOLIÇÃO DE PAVIMENTO INTERTRAVADO, DE FORMA MANUAL, COM REAPROVEITAMENTO. AF_12/2017</v>
          </cell>
          <cell r="E14" t="str">
            <v>M2</v>
          </cell>
          <cell r="F14">
            <v>181.88</v>
          </cell>
          <cell r="G14">
            <v>18.07</v>
          </cell>
          <cell r="H14" t="str">
            <v>BDI 1</v>
          </cell>
          <cell r="I14">
            <v>22.25</v>
          </cell>
          <cell r="J14">
            <v>4046.83</v>
          </cell>
          <cell r="K14">
            <v>0</v>
          </cell>
        </row>
        <row r="15">
          <cell r="A15" t="str">
            <v>1.5</v>
          </cell>
          <cell r="B15" t="str">
            <v>CPOS</v>
          </cell>
          <cell r="C15" t="str">
            <v>03.01.240</v>
          </cell>
          <cell r="D15" t="str">
            <v>DEMOLIÇÃO MECANIZADA DE PAVIMENTO OU PISO EM CONCRETO, INCLUSIVE FRAGMENTAÇÃO, CARREGAMENTO, TRANSPORTE ATÉ 1 QUILÔMETRO E DESCARREGAMENTO</v>
          </cell>
          <cell r="E15" t="str">
            <v>M2</v>
          </cell>
          <cell r="F15">
            <v>66.099999999999994</v>
          </cell>
          <cell r="G15">
            <v>31.32</v>
          </cell>
          <cell r="H15" t="str">
            <v>BDI 1</v>
          </cell>
          <cell r="I15">
            <v>38.56</v>
          </cell>
          <cell r="J15">
            <v>2548.81</v>
          </cell>
          <cell r="K15">
            <v>0</v>
          </cell>
        </row>
        <row r="16">
          <cell r="A16" t="str">
            <v>2.</v>
          </cell>
          <cell r="B16">
            <v>0</v>
          </cell>
          <cell r="C16">
            <v>0</v>
          </cell>
          <cell r="D16" t="str">
            <v>MOVIMENTAÇÃO DE TERRA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 t="str">
            <v xml:space="preserve"> </v>
          </cell>
          <cell r="J16">
            <v>97369.37999999999</v>
          </cell>
          <cell r="K16">
            <v>6.0905153040355521E-2</v>
          </cell>
        </row>
        <row r="17">
          <cell r="A17">
            <v>0</v>
          </cell>
          <cell r="B17">
            <v>0</v>
          </cell>
          <cell r="C17">
            <v>0</v>
          </cell>
          <cell r="D17" t="str">
            <v>RAMPA DE SERVIÇO E PATAMAR DE OPERAÇÕES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A18" t="str">
            <v>2.1</v>
          </cell>
          <cell r="B18" t="str">
            <v>SINAPI</v>
          </cell>
          <cell r="C18">
            <v>101144</v>
          </cell>
          <cell r="D18" t="str">
            <v>ESCAVAÇÃO HORIZONTAL, INCLUINDO CARGA, DESCARGA E TRANSPORTE EM SOLO DE 1A CATEGORIA COM TRATOR DE ESTEIRAS (100HP/LÂMINA: 2,19M3) E CAMINHÃO BASCULANTE DE 14M3, DMT ATÉ 200M. AF_07/2020</v>
          </cell>
          <cell r="E18" t="str">
            <v>M3</v>
          </cell>
          <cell r="F18">
            <v>833.1</v>
          </cell>
          <cell r="G18">
            <v>15.05</v>
          </cell>
          <cell r="H18" t="str">
            <v>BDI 1</v>
          </cell>
          <cell r="I18">
            <v>18.53</v>
          </cell>
          <cell r="J18">
            <v>15437.34</v>
          </cell>
          <cell r="K18">
            <v>0</v>
          </cell>
        </row>
        <row r="19">
          <cell r="A19" t="str">
            <v>2.2</v>
          </cell>
          <cell r="B19" t="str">
            <v>SINAPI</v>
          </cell>
          <cell r="C19">
            <v>100939</v>
          </cell>
          <cell r="D19" t="str">
            <v>TRANSPORTE COM CAMINHÃO BASCULANTE DE 14 M³, EM VIA INTERNA (DENTRO DO CANTEIRO - UNIDADE:M3XKM). AF_07/2020</v>
          </cell>
          <cell r="E19" t="str">
            <v>M3xKM</v>
          </cell>
          <cell r="F19">
            <v>866.42</v>
          </cell>
          <cell r="G19">
            <v>6.18</v>
          </cell>
          <cell r="H19" t="str">
            <v>BDI 1</v>
          </cell>
          <cell r="I19">
            <v>7.61</v>
          </cell>
          <cell r="J19">
            <v>6593.45</v>
          </cell>
          <cell r="K19">
            <v>0</v>
          </cell>
        </row>
        <row r="20">
          <cell r="A20" t="str">
            <v>2.3</v>
          </cell>
          <cell r="B20" t="str">
            <v>CPOS</v>
          </cell>
          <cell r="C20" t="str">
            <v>08.01.040</v>
          </cell>
          <cell r="D20" t="str">
            <v>ESCORAMENTO DE SOLO DESCONTÍNUO</v>
          </cell>
          <cell r="E20" t="str">
            <v>M2</v>
          </cell>
          <cell r="F20">
            <v>131.69999999999999</v>
          </cell>
          <cell r="G20">
            <v>54.57</v>
          </cell>
          <cell r="H20" t="str">
            <v>BDI 1</v>
          </cell>
          <cell r="I20">
            <v>67.19</v>
          </cell>
          <cell r="J20">
            <v>8848.92</v>
          </cell>
          <cell r="K20">
            <v>0</v>
          </cell>
        </row>
        <row r="21">
          <cell r="A21" t="str">
            <v>2.4</v>
          </cell>
          <cell r="B21" t="str">
            <v>SINAPI</v>
          </cell>
          <cell r="C21">
            <v>96385</v>
          </cell>
          <cell r="D21" t="str">
            <v>EXECUÇÃO E COMPACTAÇÃO DE ATERRO COM SOLO PREDOMINANTEMENTE ARGILOSO - EXCLUSIVE SOLO, ESCAVAÇÃO, CARGA E TRANSPORTE. AF_11/2019</v>
          </cell>
          <cell r="E21" t="str">
            <v>M3</v>
          </cell>
          <cell r="F21">
            <v>833.1</v>
          </cell>
          <cell r="G21">
            <v>11.99</v>
          </cell>
          <cell r="H21" t="str">
            <v>BDI 1</v>
          </cell>
          <cell r="I21">
            <v>14.76</v>
          </cell>
          <cell r="J21">
            <v>12296.55</v>
          </cell>
          <cell r="K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 t="str">
            <v>CAIXA DIVISORA DE VAZÃO 02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3">
          <cell r="A23" t="str">
            <v>2.5</v>
          </cell>
          <cell r="B23" t="str">
            <v>CPOS</v>
          </cell>
          <cell r="C23" t="str">
            <v>08.01.100</v>
          </cell>
          <cell r="D23" t="str">
            <v>ESCORAMENTO COM ESTACAS PRANCHAS METÁLICAS - PROFUNDIDADE ATÉ 4 M</v>
          </cell>
          <cell r="E23" t="str">
            <v>M2</v>
          </cell>
          <cell r="F23">
            <v>97.35</v>
          </cell>
          <cell r="G23">
            <v>301.52</v>
          </cell>
          <cell r="H23" t="str">
            <v>BDI 1</v>
          </cell>
          <cell r="I23">
            <v>371.29</v>
          </cell>
          <cell r="J23">
            <v>36145.08</v>
          </cell>
          <cell r="K23">
            <v>0</v>
          </cell>
        </row>
        <row r="24">
          <cell r="A24" t="str">
            <v>2.6</v>
          </cell>
          <cell r="B24" t="str">
            <v>CPOS</v>
          </cell>
          <cell r="C24" t="str">
            <v>08.01.040</v>
          </cell>
          <cell r="D24" t="str">
            <v>ESCORAMENTO DE SOLO DESCONTÍNUO</v>
          </cell>
          <cell r="E24" t="str">
            <v>M2</v>
          </cell>
          <cell r="F24">
            <v>26.75</v>
          </cell>
          <cell r="G24">
            <v>54.57</v>
          </cell>
          <cell r="H24" t="str">
            <v>BDI 1</v>
          </cell>
          <cell r="I24">
            <v>67.19</v>
          </cell>
          <cell r="J24">
            <v>1797.33</v>
          </cell>
          <cell r="K24">
            <v>0</v>
          </cell>
        </row>
        <row r="25">
          <cell r="A25" t="str">
            <v>2.7</v>
          </cell>
          <cell r="B25" t="str">
            <v>SINAPI</v>
          </cell>
          <cell r="C25">
            <v>101230</v>
          </cell>
          <cell r="D25" t="str">
            <v>ESCAVAÇÃO VERTICAL PARA INFRAESTRUTURA, COM CARGA, DESCARGA E TRANSPORTE DE SOLO DE 1ª CATEGORIA, COM ESCAVADEIRA HIDRÁULICA (CAÇAMBA: 0,8 M³ / 111 HP), FROTA DE 3 CAMINHÕES BASCULANTES DE 14 M³, DMT ATÉ 1 KM E VELOCIDADE MÉDIA14 KM/H. AF_05/2020</v>
          </cell>
          <cell r="E25" t="str">
            <v>M3</v>
          </cell>
          <cell r="F25">
            <v>326.02999999999997</v>
          </cell>
          <cell r="G25">
            <v>10.61</v>
          </cell>
          <cell r="H25" t="str">
            <v>BDI 1</v>
          </cell>
          <cell r="I25">
            <v>13.06</v>
          </cell>
          <cell r="J25">
            <v>4257.95</v>
          </cell>
          <cell r="K25">
            <v>0</v>
          </cell>
        </row>
        <row r="26">
          <cell r="A26" t="str">
            <v>2.8</v>
          </cell>
          <cell r="B26" t="str">
            <v>SINAPI</v>
          </cell>
          <cell r="C26">
            <v>97084</v>
          </cell>
          <cell r="D26" t="str">
            <v>COMPACTAÇÃO MECÂNICA DE SOLO PARA EXECUÇÃO DE RADIER, PISO DE CONCRETO OU LAJE SOBRE SOLO, COM COMPACTADOR DE SOLOS TIPO PLACA VIBRATÓRIA. AF_09/2021 (06 CAMADAS DE 15CM)</v>
          </cell>
          <cell r="E26" t="str">
            <v>M2</v>
          </cell>
          <cell r="F26">
            <v>342.42</v>
          </cell>
          <cell r="G26">
            <v>0.8</v>
          </cell>
          <cell r="H26" t="str">
            <v>BDI 1</v>
          </cell>
          <cell r="I26">
            <v>0.98</v>
          </cell>
          <cell r="J26">
            <v>335.57</v>
          </cell>
          <cell r="K26">
            <v>0</v>
          </cell>
        </row>
        <row r="27">
          <cell r="A27" t="str">
            <v>2.9</v>
          </cell>
          <cell r="B27" t="str">
            <v>SINAPI</v>
          </cell>
          <cell r="C27">
            <v>93361</v>
          </cell>
          <cell r="D27" t="str">
            <v>REATERRO MECANIZADO DE VALA COM ESCAVADEIRA HIDRÁULICA (CAPACIDADE DA CAÇAMBA: 0,8 M³ / POTÊNCIA: 111 HP), LARGURA ATÉ 1,5 M, PROFUNDIDADE DE 1,5 A 3,0 M, COM SOLO DE 1ª CATEGORIA EM LOCAIS COM ALTO NÍVEL DE INTERFERÊNCIA. AF_04/2016</v>
          </cell>
          <cell r="E27" t="str">
            <v>M3</v>
          </cell>
          <cell r="F27">
            <v>113.52</v>
          </cell>
          <cell r="G27">
            <v>19.3</v>
          </cell>
          <cell r="H27" t="str">
            <v>BDI 1</v>
          </cell>
          <cell r="I27">
            <v>23.76</v>
          </cell>
          <cell r="J27">
            <v>2697.23</v>
          </cell>
          <cell r="K27">
            <v>0</v>
          </cell>
        </row>
        <row r="28">
          <cell r="A28">
            <v>0</v>
          </cell>
          <cell r="B28">
            <v>0</v>
          </cell>
          <cell r="C28">
            <v>0</v>
          </cell>
          <cell r="D28" t="str">
            <v>JUSANTE CDV-02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</row>
        <row r="29">
          <cell r="A29" t="str">
            <v>2.10</v>
          </cell>
          <cell r="B29" t="str">
            <v>SINAPI</v>
          </cell>
          <cell r="C29">
            <v>101125</v>
          </cell>
          <cell r="D29" t="str">
            <v>ESCAVAÇÃO MECANIZADA, INCLUINDO CARGA E DESCARGA EM SOLO DE 1A CATEGORIA COM TRATOR DE ESTEIRAS (150HP/LÂMINA: 3,18M3). AF_07/2020</v>
          </cell>
          <cell r="E29" t="str">
            <v>M3</v>
          </cell>
          <cell r="F29">
            <v>238.67</v>
          </cell>
          <cell r="G29">
            <v>13.77</v>
          </cell>
          <cell r="H29" t="str">
            <v>BDI 1</v>
          </cell>
          <cell r="I29">
            <v>16.95</v>
          </cell>
          <cell r="J29">
            <v>4045.45</v>
          </cell>
          <cell r="K29">
            <v>0</v>
          </cell>
        </row>
        <row r="30">
          <cell r="A30" t="str">
            <v>2.11</v>
          </cell>
          <cell r="B30" t="str">
            <v>SINAPI</v>
          </cell>
          <cell r="C30">
            <v>93361</v>
          </cell>
          <cell r="D30" t="str">
            <v>REATERRO MECANIZADO DE VALA COM ESCAVADEIRA HIDRÁULICA (CAPACIDADE DA CAÇAMBA: 0,8 M³ / POTÊNCIA: 111 HP), LARGURA ATÉ 1,5 M, PROFUNDIDADE DE 1,5 A 3,0 M, COM SOLO DE 1ª CATEGORIA EM LOCAIS COM ALTO NÍVEL DE INTERFERÊNCIA. AF_04/2016</v>
          </cell>
          <cell r="E30" t="str">
            <v>M3</v>
          </cell>
          <cell r="F30">
            <v>206.84</v>
          </cell>
          <cell r="G30">
            <v>19.3</v>
          </cell>
          <cell r="H30" t="str">
            <v>BDI 1</v>
          </cell>
          <cell r="I30">
            <v>23.76</v>
          </cell>
          <cell r="J30">
            <v>4914.51</v>
          </cell>
          <cell r="K30">
            <v>0</v>
          </cell>
        </row>
        <row r="31">
          <cell r="A31" t="str">
            <v>3.</v>
          </cell>
          <cell r="B31">
            <v>0</v>
          </cell>
          <cell r="C31">
            <v>0</v>
          </cell>
          <cell r="D31" t="str">
            <v>ESTRUTURA EM CONCRETO ARMADO 
(CDV-02)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337089.41</v>
          </cell>
          <cell r="K31">
            <v>0.21085152338787769</v>
          </cell>
        </row>
        <row r="32">
          <cell r="A32" t="str">
            <v>3.1</v>
          </cell>
          <cell r="B32" t="str">
            <v>CPOS</v>
          </cell>
          <cell r="C32" t="str">
            <v>02.10.020</v>
          </cell>
          <cell r="D32" t="str">
            <v>LOCAÇÃO DE OBRA</v>
          </cell>
          <cell r="E32" t="str">
            <v>M2</v>
          </cell>
          <cell r="F32">
            <v>46.08</v>
          </cell>
          <cell r="G32">
            <v>17.010000000000002</v>
          </cell>
          <cell r="H32" t="str">
            <v>BDI 1</v>
          </cell>
          <cell r="I32">
            <v>20.94</v>
          </cell>
          <cell r="J32">
            <v>964.91</v>
          </cell>
          <cell r="K32">
            <v>0</v>
          </cell>
        </row>
        <row r="33">
          <cell r="A33" t="str">
            <v>3.2</v>
          </cell>
          <cell r="B33" t="str">
            <v>SINAPI</v>
          </cell>
          <cell r="C33">
            <v>96622</v>
          </cell>
          <cell r="D33" t="str">
            <v>LASTRO COM MATERIAL GRANULAR, APLICADO EM PISOS OU LAJES SOBRE SOLO, ESPESSURA DE *5 CM*. AF_08/2017</v>
          </cell>
          <cell r="E33" t="str">
            <v>M3</v>
          </cell>
          <cell r="F33">
            <v>2.68</v>
          </cell>
          <cell r="G33">
            <v>126.91</v>
          </cell>
          <cell r="H33" t="str">
            <v>BDI 1</v>
          </cell>
          <cell r="I33">
            <v>156.27000000000001</v>
          </cell>
          <cell r="J33">
            <v>418.8</v>
          </cell>
          <cell r="K33">
            <v>0</v>
          </cell>
        </row>
        <row r="34">
          <cell r="A34" t="str">
            <v>3.3</v>
          </cell>
          <cell r="B34" t="str">
            <v>SINAPI</v>
          </cell>
          <cell r="C34">
            <v>97087</v>
          </cell>
          <cell r="D34" t="str">
            <v>CAMADA SEPARADORA PARA EXECUÇÃO DE RADIER, PISO DE CONCRETO OU LAJE SOBRE SOLO, EM LONA PLÁSTICA EXTRA FORTE PRETA, E = 200 MICRA. AF_09/2021</v>
          </cell>
          <cell r="E34" t="str">
            <v>M2</v>
          </cell>
          <cell r="F34">
            <v>57</v>
          </cell>
          <cell r="G34">
            <v>1.98</v>
          </cell>
          <cell r="H34" t="str">
            <v>BDI 1</v>
          </cell>
          <cell r="I34">
            <v>2.4300000000000002</v>
          </cell>
          <cell r="J34">
            <v>138.51</v>
          </cell>
          <cell r="K34">
            <v>0</v>
          </cell>
        </row>
        <row r="35">
          <cell r="A35" t="str">
            <v>3.4</v>
          </cell>
          <cell r="B35" t="str">
            <v>SINAPI</v>
          </cell>
          <cell r="C35">
            <v>95241</v>
          </cell>
          <cell r="D35" t="str">
            <v>LASTRO DE CONCRETO MAGRO, APLICADO EM PISOS, LAJES SOBRE SOLO OU RADIERS, ESPESSURA DE 5 CM. AF_07/2016</v>
          </cell>
          <cell r="E35" t="str">
            <v>M2</v>
          </cell>
          <cell r="F35">
            <v>57</v>
          </cell>
          <cell r="G35">
            <v>27.87</v>
          </cell>
          <cell r="H35" t="str">
            <v>BDI 1</v>
          </cell>
          <cell r="I35">
            <v>34.31</v>
          </cell>
          <cell r="J35">
            <v>1955.67</v>
          </cell>
          <cell r="K35">
            <v>0</v>
          </cell>
        </row>
        <row r="36">
          <cell r="A36" t="str">
            <v>3.5</v>
          </cell>
          <cell r="B36" t="str">
            <v>CPOS</v>
          </cell>
          <cell r="C36" t="str">
            <v>09.02.140</v>
          </cell>
          <cell r="D36" t="str">
            <v>FORMA PLANA EM COMPENSADO PARA ESTRUTURA APARENTE COM CIMBRAMENTO TUBULAR METÁLICO</v>
          </cell>
          <cell r="E36" t="str">
            <v>M2</v>
          </cell>
          <cell r="F36">
            <v>498.8</v>
          </cell>
          <cell r="G36">
            <v>169.92</v>
          </cell>
          <cell r="H36" t="str">
            <v>BDI 1</v>
          </cell>
          <cell r="I36">
            <v>209.23</v>
          </cell>
          <cell r="J36">
            <v>104363.92</v>
          </cell>
          <cell r="K36">
            <v>0</v>
          </cell>
        </row>
        <row r="37">
          <cell r="A37" t="str">
            <v>3.6</v>
          </cell>
          <cell r="B37" t="str">
            <v>SINAPI</v>
          </cell>
          <cell r="C37">
            <v>92267</v>
          </cell>
          <cell r="D37" t="str">
            <v>FABRICAÇÃO DE FÔRMA PARA LAJES, EM CHAPA DE MADEIRA COMPENSADA RESINADA, E = 17 MM. AF_09/2020</v>
          </cell>
          <cell r="E37" t="str">
            <v>M2</v>
          </cell>
          <cell r="F37">
            <v>32.75</v>
          </cell>
          <cell r="G37">
            <v>48.25</v>
          </cell>
          <cell r="H37" t="str">
            <v>BDI 1</v>
          </cell>
          <cell r="I37">
            <v>59.41</v>
          </cell>
          <cell r="J37">
            <v>1945.67</v>
          </cell>
          <cell r="K37">
            <v>0</v>
          </cell>
        </row>
        <row r="38">
          <cell r="A38" t="str">
            <v>3.7</v>
          </cell>
          <cell r="B38" t="str">
            <v>SINAPI</v>
          </cell>
          <cell r="C38">
            <v>101793</v>
          </cell>
          <cell r="D38" t="str">
            <v>ESCORAMENTO DE FÔRMAS DE LAJE EM MADEIRA NÃO APARELHADA, PÉ-DIREITO DUPLO, INCLUSO TRAVAMENTO, 4 UTILIZAÇÕES. AF_09/2020</v>
          </cell>
          <cell r="E38" t="str">
            <v>M3</v>
          </cell>
          <cell r="F38">
            <v>161.37</v>
          </cell>
          <cell r="G38">
            <v>26.06</v>
          </cell>
          <cell r="H38" t="str">
            <v>BDI 1</v>
          </cell>
          <cell r="I38">
            <v>32.090000000000003</v>
          </cell>
          <cell r="J38">
            <v>5178.3599999999997</v>
          </cell>
          <cell r="K38">
            <v>0</v>
          </cell>
        </row>
        <row r="39">
          <cell r="A39" t="str">
            <v>3.8</v>
          </cell>
          <cell r="B39" t="str">
            <v>SINAPI</v>
          </cell>
          <cell r="C39">
            <v>92801</v>
          </cell>
          <cell r="D39" t="str">
            <v>ESPAÇADORES TIPO CARANGUEJO - CORTE E DOBRA DE AÇO CA-50, DIÂMETRO DE 6,3 MM. AF_06/2022</v>
          </cell>
          <cell r="E39" t="str">
            <v>KG</v>
          </cell>
          <cell r="F39">
            <v>16.86</v>
          </cell>
          <cell r="G39">
            <v>10.4</v>
          </cell>
          <cell r="H39" t="str">
            <v>BDI 1</v>
          </cell>
          <cell r="I39">
            <v>12.8</v>
          </cell>
          <cell r="J39">
            <v>215.8</v>
          </cell>
          <cell r="K39">
            <v>0</v>
          </cell>
        </row>
        <row r="40">
          <cell r="A40" t="str">
            <v>3.9</v>
          </cell>
          <cell r="B40" t="str">
            <v>SINAPI</v>
          </cell>
          <cell r="C40">
            <v>92800</v>
          </cell>
          <cell r="D40" t="str">
            <v>CORTE E DOBRA DE AÇO CA-60, DIÂMETRO DE 5,0 MM. AF_06/2022</v>
          </cell>
          <cell r="E40" t="str">
            <v>KG</v>
          </cell>
          <cell r="F40">
            <v>3</v>
          </cell>
          <cell r="G40">
            <v>10.37</v>
          </cell>
          <cell r="H40" t="str">
            <v>BDI 1</v>
          </cell>
          <cell r="I40">
            <v>12.76</v>
          </cell>
          <cell r="J40">
            <v>38.28</v>
          </cell>
          <cell r="K40">
            <v>0</v>
          </cell>
        </row>
        <row r="41">
          <cell r="A41" t="str">
            <v>3.10</v>
          </cell>
          <cell r="B41" t="str">
            <v>SINAPI</v>
          </cell>
          <cell r="C41">
            <v>92801</v>
          </cell>
          <cell r="D41" t="str">
            <v>CORTE E DOBRA DE AÇO CA-50, DIÂMETRO DE 6,3 MM. AF_06/2022</v>
          </cell>
          <cell r="E41" t="str">
            <v>KG</v>
          </cell>
          <cell r="F41">
            <v>97.6</v>
          </cell>
          <cell r="G41">
            <v>10.4</v>
          </cell>
          <cell r="H41" t="str">
            <v>BDI 1</v>
          </cell>
          <cell r="I41">
            <v>12.8</v>
          </cell>
          <cell r="J41">
            <v>1249.28</v>
          </cell>
          <cell r="K41">
            <v>0</v>
          </cell>
        </row>
        <row r="42">
          <cell r="A42" t="str">
            <v>3.11</v>
          </cell>
          <cell r="B42" t="str">
            <v>SINAPI</v>
          </cell>
          <cell r="C42">
            <v>92802</v>
          </cell>
          <cell r="D42" t="str">
            <v>CORTE E DOBRA DE AÇO CA-50, DIÂMETRO DE 8,0 MM. AF_06/2022</v>
          </cell>
          <cell r="E42" t="str">
            <v>KG</v>
          </cell>
          <cell r="F42">
            <v>1904.6</v>
          </cell>
          <cell r="G42">
            <v>10.29</v>
          </cell>
          <cell r="H42" t="str">
            <v>BDI 1</v>
          </cell>
          <cell r="I42">
            <v>12.67</v>
          </cell>
          <cell r="J42">
            <v>24131.279999999999</v>
          </cell>
          <cell r="K42">
            <v>0</v>
          </cell>
        </row>
        <row r="43">
          <cell r="A43" t="str">
            <v>3.12</v>
          </cell>
          <cell r="B43" t="str">
            <v>SINAPI</v>
          </cell>
          <cell r="C43">
            <v>92803</v>
          </cell>
          <cell r="D43" t="str">
            <v>CORTE E DOBRA DE AÇO CA-50, DIÂMETRO DE 10,0 MM. AF_06/2022</v>
          </cell>
          <cell r="E43" t="str">
            <v>KG</v>
          </cell>
          <cell r="F43">
            <v>2919.5</v>
          </cell>
          <cell r="G43">
            <v>9.48</v>
          </cell>
          <cell r="H43" t="str">
            <v>BDI 1</v>
          </cell>
          <cell r="I43">
            <v>11.67</v>
          </cell>
          <cell r="J43">
            <v>34070.559999999998</v>
          </cell>
          <cell r="K43">
            <v>0</v>
          </cell>
        </row>
        <row r="44">
          <cell r="A44" t="str">
            <v>3.13</v>
          </cell>
          <cell r="B44" t="str">
            <v>SINAPI</v>
          </cell>
          <cell r="C44">
            <v>92804</v>
          </cell>
          <cell r="D44" t="str">
            <v>CORTE E DOBRA DE AÇO CA-50, DIÂMETRO DE 12,5 MM. AF_06/2022</v>
          </cell>
          <cell r="E44" t="str">
            <v>KG</v>
          </cell>
          <cell r="F44">
            <v>2570.3000000000002</v>
          </cell>
          <cell r="G44">
            <v>8.11</v>
          </cell>
          <cell r="H44" t="str">
            <v>BDI 1</v>
          </cell>
          <cell r="I44">
            <v>9.98</v>
          </cell>
          <cell r="J44">
            <v>25651.59</v>
          </cell>
          <cell r="K44">
            <v>0</v>
          </cell>
        </row>
        <row r="45">
          <cell r="A45" t="str">
            <v>3.14</v>
          </cell>
          <cell r="B45" t="str">
            <v>SINAPI</v>
          </cell>
          <cell r="C45">
            <v>92805</v>
          </cell>
          <cell r="D45" t="str">
            <v>CORTE E DOBRA DE AÇO CA-50, DIÂMETRO DE 16,0 MM. AF_06/2022</v>
          </cell>
          <cell r="E45" t="str">
            <v>KG</v>
          </cell>
          <cell r="F45">
            <v>2318.5</v>
          </cell>
          <cell r="G45">
            <v>8.02</v>
          </cell>
          <cell r="H45" t="str">
            <v>BDI 1</v>
          </cell>
          <cell r="I45">
            <v>9.8699999999999992</v>
          </cell>
          <cell r="J45">
            <v>22883.59</v>
          </cell>
          <cell r="K45">
            <v>0</v>
          </cell>
        </row>
        <row r="46">
          <cell r="A46" t="str">
            <v>3.15</v>
          </cell>
          <cell r="B46" t="str">
            <v>SABESP</v>
          </cell>
          <cell r="C46">
            <v>70070301</v>
          </cell>
          <cell r="D46" t="str">
            <v>CONCRETO ESTRUTURAL P/ ESTRUTURAS EM CONTATO COM ESGOTO, GASES AGRESSIVOS, AMBIENTE MARÍTIMO E ESTRUTURAS PARA TRATAMENTO DE ÁGUA, FCK = 40,0 MPA, A/C MÁX. 0,45 L/KG - MÍN. DE 360 KG DE CIMENTO/M³</v>
          </cell>
          <cell r="E46" t="str">
            <v>M3</v>
          </cell>
          <cell r="F46">
            <v>84.4</v>
          </cell>
          <cell r="G46">
            <v>638.9609375</v>
          </cell>
          <cell r="H46" t="str">
            <v>BDI 2</v>
          </cell>
          <cell r="I46">
            <v>817.87</v>
          </cell>
          <cell r="J46">
            <v>69028.22</v>
          </cell>
          <cell r="K46">
            <v>0</v>
          </cell>
        </row>
        <row r="47">
          <cell r="A47" t="str">
            <v>3.16</v>
          </cell>
          <cell r="B47" t="str">
            <v>CPOS</v>
          </cell>
          <cell r="C47" t="str">
            <v>11.16.080</v>
          </cell>
          <cell r="D47" t="str">
            <v>LANÇAMENTO E ADENSAMENTO DE CONCRETO OU MASSA POR BOMBEAMENTO</v>
          </cell>
          <cell r="E47" t="str">
            <v>M3</v>
          </cell>
          <cell r="F47">
            <v>84.4</v>
          </cell>
          <cell r="G47">
            <v>112.56</v>
          </cell>
          <cell r="H47" t="str">
            <v>BDI 1</v>
          </cell>
          <cell r="I47">
            <v>138.6</v>
          </cell>
          <cell r="J47">
            <v>11697.84</v>
          </cell>
          <cell r="K47">
            <v>0</v>
          </cell>
        </row>
        <row r="48">
          <cell r="A48" t="str">
            <v>3.17</v>
          </cell>
          <cell r="B48" t="str">
            <v>COTAÇÃO</v>
          </cell>
          <cell r="C48" t="str">
            <v>001</v>
          </cell>
          <cell r="D48" t="str">
            <v>ADITIVO PARA PROTEÇÃO E IMPERMEABILIZAÇÃO PARA CONCRETO (REF.: XYPEX)</v>
          </cell>
          <cell r="E48" t="str">
            <v>KG</v>
          </cell>
          <cell r="F48">
            <v>422</v>
          </cell>
          <cell r="G48">
            <v>40.736666666666672</v>
          </cell>
          <cell r="H48" t="str">
            <v>BDI 1</v>
          </cell>
          <cell r="I48">
            <v>50.16</v>
          </cell>
          <cell r="J48">
            <v>21167.52</v>
          </cell>
          <cell r="K48">
            <v>0</v>
          </cell>
        </row>
        <row r="49">
          <cell r="A49" t="str">
            <v>3.18</v>
          </cell>
          <cell r="B49" t="str">
            <v>COTAÇÃO</v>
          </cell>
          <cell r="C49" t="str">
            <v>002</v>
          </cell>
          <cell r="D49" t="str">
            <v>JUNTA HIDROEXPANSÍVAEL - WATER STOP</v>
          </cell>
          <cell r="E49" t="str">
            <v>M</v>
          </cell>
          <cell r="F49">
            <v>84.3</v>
          </cell>
          <cell r="G49">
            <v>107.95666666666666</v>
          </cell>
          <cell r="H49" t="str">
            <v>BDI 1</v>
          </cell>
          <cell r="I49">
            <v>132.93</v>
          </cell>
          <cell r="J49">
            <v>11205.99</v>
          </cell>
          <cell r="K49">
            <v>0</v>
          </cell>
        </row>
        <row r="50">
          <cell r="A50">
            <v>0</v>
          </cell>
          <cell r="B50">
            <v>0</v>
          </cell>
          <cell r="C50">
            <v>0</v>
          </cell>
          <cell r="D50" t="str">
            <v>FECHAMENTO EM ALVENARIA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A51" t="str">
            <v>3.19</v>
          </cell>
          <cell r="B51" t="str">
            <v>CPOS</v>
          </cell>
          <cell r="C51" t="str">
            <v>14.11.271</v>
          </cell>
          <cell r="D51" t="str">
            <v>ALVENARIA DE BLOCO DE CONCRETO ESTRUTURAL 19 X 19 X 39 CM - CLASSE A</v>
          </cell>
          <cell r="E51" t="str">
            <v>M2</v>
          </cell>
          <cell r="F51">
            <v>2.7</v>
          </cell>
          <cell r="G51">
            <v>137.19</v>
          </cell>
          <cell r="H51" t="str">
            <v>BDI 1</v>
          </cell>
          <cell r="I51">
            <v>168.93</v>
          </cell>
          <cell r="J51">
            <v>456.11</v>
          </cell>
          <cell r="K51">
            <v>0</v>
          </cell>
        </row>
        <row r="52">
          <cell r="A52" t="str">
            <v>3.20</v>
          </cell>
          <cell r="B52" t="str">
            <v>CPOS</v>
          </cell>
          <cell r="C52" t="str">
            <v>14.40.100</v>
          </cell>
          <cell r="D52" t="str">
            <v>TELA GALVANIZADA PARA FIXAÇÃO DE ALVENARIA COM DIMENSÃO DE 17X50CM</v>
          </cell>
          <cell r="E52" t="str">
            <v xml:space="preserve">UN </v>
          </cell>
          <cell r="F52">
            <v>10</v>
          </cell>
          <cell r="G52">
            <v>11.19</v>
          </cell>
          <cell r="H52" t="str">
            <v>BDI 1</v>
          </cell>
          <cell r="I52">
            <v>13.77</v>
          </cell>
          <cell r="J52">
            <v>137.69999999999999</v>
          </cell>
          <cell r="K52">
            <v>0</v>
          </cell>
        </row>
        <row r="53">
          <cell r="A53" t="str">
            <v>3.21</v>
          </cell>
          <cell r="B53" t="str">
            <v>CPOS</v>
          </cell>
          <cell r="C53" t="str">
            <v>17.02.040</v>
          </cell>
          <cell r="D53" t="str">
            <v>CHAPISCO COM ADESIVO DE ALTO DESEMPENHO</v>
          </cell>
          <cell r="E53" t="str">
            <v>M2</v>
          </cell>
          <cell r="F53">
            <v>5.68</v>
          </cell>
          <cell r="G53">
            <v>11.63</v>
          </cell>
          <cell r="H53" t="str">
            <v>BDI 1</v>
          </cell>
          <cell r="I53">
            <v>14.32</v>
          </cell>
          <cell r="J53">
            <v>81.33</v>
          </cell>
          <cell r="K53">
            <v>0</v>
          </cell>
        </row>
        <row r="54">
          <cell r="A54" t="str">
            <v>3.22</v>
          </cell>
          <cell r="B54" t="str">
            <v>CPOS</v>
          </cell>
          <cell r="C54" t="str">
            <v>32.17.040</v>
          </cell>
          <cell r="D54" t="str">
            <v>IMPERMEABILIZAÇÃO EM ARGAMASSA POLIMÉRICA COM REFORÇO EM TELA POLIÉSTER PARA PRESSÃO HIDROSTÁTICA POSITIVA</v>
          </cell>
          <cell r="E54" t="str">
            <v>M2</v>
          </cell>
          <cell r="F54">
            <v>2.7</v>
          </cell>
          <cell r="G54">
            <v>32.630000000000003</v>
          </cell>
          <cell r="H54" t="str">
            <v>BDI 1</v>
          </cell>
          <cell r="I54">
            <v>40.18</v>
          </cell>
          <cell r="J54">
            <v>108.48</v>
          </cell>
          <cell r="K54">
            <v>0</v>
          </cell>
        </row>
        <row r="55">
          <cell r="A55" t="str">
            <v>4.</v>
          </cell>
          <cell r="B55">
            <v>0</v>
          </cell>
          <cell r="C55">
            <v>0</v>
          </cell>
          <cell r="D55" t="str">
            <v>ACESSÓRIOS, COMPONENTES E ELEMENTOS METÁLICOS (CDV-02)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598272.29999999993</v>
          </cell>
          <cell r="K55">
            <v>0.37422304621129859</v>
          </cell>
        </row>
        <row r="56">
          <cell r="A56" t="str">
            <v>4.1</v>
          </cell>
          <cell r="B56" t="str">
            <v>COTAÇÃO</v>
          </cell>
          <cell r="C56" t="str">
            <v>003</v>
          </cell>
          <cell r="D56" t="str">
            <v>TUBO, COM PONTA BISELADA P/ SOLDA E PONTA, COM ABA DE VEDAÇÃO, ESP. 3/8", ∅1200mm, L=1000mm</v>
          </cell>
          <cell r="E56" t="str">
            <v xml:space="preserve">UN </v>
          </cell>
          <cell r="F56">
            <v>1</v>
          </cell>
          <cell r="G56">
            <v>13250</v>
          </cell>
          <cell r="H56" t="str">
            <v>BDI 1</v>
          </cell>
          <cell r="I56">
            <v>16316.05</v>
          </cell>
          <cell r="J56">
            <v>16316.05</v>
          </cell>
          <cell r="K56">
            <v>0</v>
          </cell>
        </row>
        <row r="57">
          <cell r="A57" t="str">
            <v>4.2</v>
          </cell>
          <cell r="B57" t="str">
            <v>COTAÇÃO</v>
          </cell>
          <cell r="C57" t="str">
            <v>004</v>
          </cell>
          <cell r="D57" t="str">
            <v>TUBO, COM PONTA BISELADA P/ SOLDA E PONTA, COM ABA DE VEDAÇÃO, ESP. 1/4", ∅900mm, L=1000mm</v>
          </cell>
          <cell r="E57" t="str">
            <v xml:space="preserve">UN </v>
          </cell>
          <cell r="F57">
            <v>2</v>
          </cell>
          <cell r="G57">
            <v>6250</v>
          </cell>
          <cell r="H57" t="str">
            <v>BDI 1</v>
          </cell>
          <cell r="I57">
            <v>7696.25</v>
          </cell>
          <cell r="J57">
            <v>15392.5</v>
          </cell>
          <cell r="K57">
            <v>0</v>
          </cell>
        </row>
        <row r="58">
          <cell r="A58" t="str">
            <v>4.3</v>
          </cell>
          <cell r="B58" t="str">
            <v>COTAÇÃO</v>
          </cell>
          <cell r="C58" t="str">
            <v>005</v>
          </cell>
          <cell r="D58" t="str">
            <v>TUBO, COM PONTA E FLANGE, COM ABA DE VEDAÇÃO, ESP. 3/8", ∅1200mm, L=1000mm</v>
          </cell>
          <cell r="E58" t="str">
            <v xml:space="preserve">UN </v>
          </cell>
          <cell r="F58">
            <v>1</v>
          </cell>
          <cell r="G58">
            <v>14575.000000000002</v>
          </cell>
          <cell r="H58" t="str">
            <v>BDI 1</v>
          </cell>
          <cell r="I58">
            <v>17947.650000000001</v>
          </cell>
          <cell r="J58">
            <v>17947.650000000001</v>
          </cell>
          <cell r="K58">
            <v>0</v>
          </cell>
        </row>
        <row r="59">
          <cell r="A59" t="str">
            <v>4.4</v>
          </cell>
          <cell r="B59" t="str">
            <v>COTAÇÃO</v>
          </cell>
          <cell r="C59" t="str">
            <v>006</v>
          </cell>
          <cell r="D59" t="str">
            <v>TUBO, COM PONTA E FLANGE, COM ABA DE VEDAÇÃO, ESP. 5/16", ∅1000mm, L=500mm</v>
          </cell>
          <cell r="E59" t="str">
            <v xml:space="preserve">UN </v>
          </cell>
          <cell r="F59">
            <v>2</v>
          </cell>
          <cell r="G59">
            <v>12925.000000000002</v>
          </cell>
          <cell r="H59" t="str">
            <v>BDI 1</v>
          </cell>
          <cell r="I59">
            <v>15915.84</v>
          </cell>
          <cell r="J59">
            <v>31831.68</v>
          </cell>
          <cell r="K59">
            <v>0</v>
          </cell>
        </row>
        <row r="60">
          <cell r="A60" t="str">
            <v>4.5</v>
          </cell>
          <cell r="B60" t="str">
            <v>COTAÇÃO</v>
          </cell>
          <cell r="C60" t="str">
            <v>007</v>
          </cell>
          <cell r="D60" t="str">
            <v>TUBO, COM PONTA E FLANGE, COM ABA DE VEDAÇÃO, ESP. 1/4", ∅900mm, L=500mm</v>
          </cell>
          <cell r="E60" t="str">
            <v xml:space="preserve">UN </v>
          </cell>
          <cell r="F60">
            <v>2</v>
          </cell>
          <cell r="G60">
            <v>6875.0000000000009</v>
          </cell>
          <cell r="H60" t="str">
            <v>BDI 1</v>
          </cell>
          <cell r="I60">
            <v>8465.8700000000008</v>
          </cell>
          <cell r="J60">
            <v>16931.740000000002</v>
          </cell>
          <cell r="K60">
            <v>0</v>
          </cell>
        </row>
        <row r="61">
          <cell r="A61" t="str">
            <v>4.6</v>
          </cell>
          <cell r="B61" t="str">
            <v>COTAÇÃO</v>
          </cell>
          <cell r="C61" t="str">
            <v>008</v>
          </cell>
          <cell r="D61" t="str">
            <v>FLANGE CEGO, ∅1000mm</v>
          </cell>
          <cell r="E61" t="str">
            <v xml:space="preserve">UN </v>
          </cell>
          <cell r="F61">
            <v>1</v>
          </cell>
          <cell r="G61">
            <v>6287.64</v>
          </cell>
          <cell r="H61" t="str">
            <v>BDI 1</v>
          </cell>
          <cell r="I61">
            <v>7742.59</v>
          </cell>
          <cell r="J61">
            <v>7742.59</v>
          </cell>
          <cell r="K61">
            <v>0</v>
          </cell>
        </row>
        <row r="62">
          <cell r="A62" t="str">
            <v>4.7</v>
          </cell>
          <cell r="B62" t="str">
            <v>COTAÇÃO</v>
          </cell>
          <cell r="C62" t="str">
            <v>009</v>
          </cell>
          <cell r="D62" t="str">
            <v>FLANGE CEGO, ∅900mm</v>
          </cell>
          <cell r="E62" t="str">
            <v xml:space="preserve">UN </v>
          </cell>
          <cell r="F62">
            <v>2</v>
          </cell>
          <cell r="G62">
            <v>4158.54</v>
          </cell>
          <cell r="H62" t="str">
            <v>BDI 1</v>
          </cell>
          <cell r="I62">
            <v>5120.82</v>
          </cell>
          <cell r="J62">
            <v>10241.64</v>
          </cell>
          <cell r="K62">
            <v>0</v>
          </cell>
        </row>
        <row r="63">
          <cell r="A63" t="str">
            <v>4.8</v>
          </cell>
          <cell r="B63" t="str">
            <v>SABESP</v>
          </cell>
          <cell r="C63" t="str">
            <v>HM06310</v>
          </cell>
          <cell r="D63" t="str">
            <v>EXTREMIDADE PONTA - FLANGE PN10 E ABA DE VEDAÇÃO FERRO FUNDIDO DN=500 MM L=700 MM (147,00 KG) PINTURA EPÓXI VERMELHA - ACESSÓRIOS NÃO INCLUSOS NBR 15420 ESGOTO</v>
          </cell>
          <cell r="E63" t="str">
            <v xml:space="preserve">UN </v>
          </cell>
          <cell r="F63">
            <v>1</v>
          </cell>
          <cell r="G63">
            <v>7291</v>
          </cell>
          <cell r="H63" t="str">
            <v>BDI 2</v>
          </cell>
          <cell r="I63">
            <v>9332.48</v>
          </cell>
          <cell r="J63">
            <v>9332.48</v>
          </cell>
          <cell r="K63">
            <v>0</v>
          </cell>
        </row>
        <row r="64">
          <cell r="A64" t="str">
            <v>4.9</v>
          </cell>
          <cell r="B64" t="str">
            <v>SABESP</v>
          </cell>
          <cell r="C64" t="str">
            <v>HM06307</v>
          </cell>
          <cell r="D64" t="str">
            <v>EXTREMIDADE PONTA - FLANGE PN10 E ABA DE VEDAÇÃO FERRO FUNDIDO DN=300 MM L=700 MM (75,00 KG) PINTURA EPÓXI VERMELHA - ACESSÓRIOS NÃO INCLUSOS NBR 15420 ESGOTO</v>
          </cell>
          <cell r="E64" t="str">
            <v xml:space="preserve">UN </v>
          </cell>
          <cell r="F64">
            <v>1</v>
          </cell>
          <cell r="G64">
            <v>2898.78</v>
          </cell>
          <cell r="H64" t="str">
            <v>BDI 2</v>
          </cell>
          <cell r="I64">
            <v>3710.43</v>
          </cell>
          <cell r="J64">
            <v>3710.43</v>
          </cell>
          <cell r="K64">
            <v>0</v>
          </cell>
        </row>
        <row r="65">
          <cell r="A65" t="str">
            <v>4.10</v>
          </cell>
          <cell r="B65" t="str">
            <v>SABESP</v>
          </cell>
          <cell r="C65" t="str">
            <v>HM06319</v>
          </cell>
          <cell r="D65" t="str">
            <v>EXTREMIDADE PONTA - FLANGE PN10/16 E ABA DE VEDAÇÃO FERRO FUNDIDO DN=150 MM L=700 MM (32,00 KG) PINTURA EPÓXI VERMELHA - ACESSÓRIOS NÃO INCLUSOS NBR 15420 ESGOTO</v>
          </cell>
          <cell r="E65" t="str">
            <v xml:space="preserve">UN </v>
          </cell>
          <cell r="F65">
            <v>1</v>
          </cell>
          <cell r="G65">
            <v>878.03</v>
          </cell>
          <cell r="H65" t="str">
            <v>BDI 2</v>
          </cell>
          <cell r="I65">
            <v>1123.8699999999999</v>
          </cell>
          <cell r="J65">
            <v>1123.8699999999999</v>
          </cell>
          <cell r="K65">
            <v>0</v>
          </cell>
        </row>
        <row r="66">
          <cell r="A66" t="str">
            <v>4.11</v>
          </cell>
          <cell r="B66" t="str">
            <v>COTAÇÃO</v>
          </cell>
          <cell r="C66" t="str">
            <v>010</v>
          </cell>
          <cell r="D66" t="str">
            <v>EXTREMIDADE COM PONTAS E ABAS DE VEDAÇÃO, ∅150mm EM FF</v>
          </cell>
          <cell r="E66" t="str">
            <v xml:space="preserve">UN </v>
          </cell>
          <cell r="F66">
            <v>1</v>
          </cell>
          <cell r="G66">
            <v>381.25</v>
          </cell>
          <cell r="H66" t="str">
            <v>BDI 1</v>
          </cell>
          <cell r="I66">
            <v>469.47</v>
          </cell>
          <cell r="J66">
            <v>469.47</v>
          </cell>
          <cell r="K66">
            <v>0</v>
          </cell>
        </row>
        <row r="67">
          <cell r="A67" t="str">
            <v>4.12</v>
          </cell>
          <cell r="B67" t="str">
            <v>SABESP</v>
          </cell>
          <cell r="C67" t="str">
            <v>HM06336</v>
          </cell>
          <cell r="D67" t="str">
            <v>FLANGE CEGO PN10/16 FERRO FUNDIDO DN=150 MM (7,20 KG) PINTURA EPÓXI VERMELHA - ACESSÓRIOS NÃO INCLUSOS NBR 15420 ESGOTO</v>
          </cell>
          <cell r="E67" t="str">
            <v xml:space="preserve">UN </v>
          </cell>
          <cell r="F67">
            <v>1</v>
          </cell>
          <cell r="G67">
            <v>288.45999999999998</v>
          </cell>
          <cell r="H67" t="str">
            <v>BDI 2</v>
          </cell>
          <cell r="I67">
            <v>369.22</v>
          </cell>
          <cell r="J67">
            <v>369.22</v>
          </cell>
          <cell r="K67">
            <v>0</v>
          </cell>
        </row>
        <row r="68">
          <cell r="A68" t="str">
            <v>4.13</v>
          </cell>
          <cell r="B68" t="str">
            <v>SABESP</v>
          </cell>
          <cell r="C68" t="str">
            <v>HM06329</v>
          </cell>
          <cell r="D68" t="str">
            <v>FLANGE CEGO PN10 FERRO FUNDIDO DN=300 MM (24,00 KG) PINTURA EPÓXI VERMELHA - ACESSÓRIOS NÃO INCLUSOS NBR 15420 ESGOTO</v>
          </cell>
          <cell r="E68" t="str">
            <v xml:space="preserve">UN </v>
          </cell>
          <cell r="F68">
            <v>1</v>
          </cell>
          <cell r="G68">
            <v>975.88</v>
          </cell>
          <cell r="H68" t="str">
            <v>BDI 2</v>
          </cell>
          <cell r="I68">
            <v>1249.1199999999999</v>
          </cell>
          <cell r="J68">
            <v>1249.1199999999999</v>
          </cell>
          <cell r="K68">
            <v>0</v>
          </cell>
        </row>
        <row r="69">
          <cell r="A69" t="str">
            <v>4.14</v>
          </cell>
          <cell r="B69" t="str">
            <v>SABESP</v>
          </cell>
          <cell r="C69" t="str">
            <v>HM06334</v>
          </cell>
          <cell r="D69" t="str">
            <v>FLANGE CEGO PN10 FERRO FUNDIDO DN=500 MM (68,00 KG) PINTURA EPÓXI VERMELHA - ACESSÓRIOS NÃO INCLUSOS NBR 15420 ESGOTO</v>
          </cell>
          <cell r="E69" t="str">
            <v xml:space="preserve">UN </v>
          </cell>
          <cell r="F69">
            <v>1</v>
          </cell>
          <cell r="G69">
            <v>2719.23</v>
          </cell>
          <cell r="H69" t="str">
            <v>BDI 2</v>
          </cell>
          <cell r="I69">
            <v>3480.61</v>
          </cell>
          <cell r="J69">
            <v>3480.61</v>
          </cell>
          <cell r="K69">
            <v>0</v>
          </cell>
        </row>
        <row r="70">
          <cell r="A70" t="str">
            <v>4.15</v>
          </cell>
          <cell r="B70" t="str">
            <v>COTAÇÃO</v>
          </cell>
          <cell r="C70" t="str">
            <v>011</v>
          </cell>
          <cell r="D70" t="str">
            <v>COMPORTA QUADRADA COM SENTIDO DUPLO DE FLUXO, ACIONAMENTO MANUAL, 1200mm X 1200mm</v>
          </cell>
          <cell r="E70" t="str">
            <v xml:space="preserve">UN </v>
          </cell>
          <cell r="F70">
            <v>1</v>
          </cell>
          <cell r="G70">
            <v>190449.31</v>
          </cell>
          <cell r="H70" t="str">
            <v>BDI 1</v>
          </cell>
          <cell r="I70">
            <v>234519.28</v>
          </cell>
          <cell r="J70">
            <v>234519.28</v>
          </cell>
          <cell r="K70">
            <v>0</v>
          </cell>
        </row>
        <row r="71">
          <cell r="A71" t="str">
            <v>4.16</v>
          </cell>
          <cell r="B71" t="str">
            <v>SABESP</v>
          </cell>
          <cell r="C71" t="str">
            <v>HM03280</v>
          </cell>
          <cell r="D71" t="str">
            <v>PEDESTAL SIMPLES FERRO FUNDIDO MODELO 04 * (98,00 KG) MANOBRA DE VÁLVULA</v>
          </cell>
          <cell r="E71" t="str">
            <v xml:space="preserve">UN </v>
          </cell>
          <cell r="F71">
            <v>1</v>
          </cell>
          <cell r="G71">
            <v>1948.83</v>
          </cell>
          <cell r="H71" t="str">
            <v>BDI 2</v>
          </cell>
          <cell r="I71">
            <v>2494.5</v>
          </cell>
          <cell r="J71">
            <v>2494.5</v>
          </cell>
          <cell r="K71">
            <v>0</v>
          </cell>
        </row>
        <row r="72">
          <cell r="A72" t="str">
            <v>4.17</v>
          </cell>
          <cell r="B72" t="str">
            <v>SABESP</v>
          </cell>
          <cell r="C72" t="str">
            <v>HM06364</v>
          </cell>
          <cell r="D72" t="str">
            <v>HASTE DE PROLONGAMENTO C/QUADRADO E BOCA DE CHAVE FERRO TREFILADO D=2.1/2" X L=3750MM (25 KG/M) PINTURA EPÓXI AZUL P/MANOBRA DE VÁLVULAS</v>
          </cell>
          <cell r="E72" t="str">
            <v xml:space="preserve">UN </v>
          </cell>
          <cell r="F72">
            <v>1</v>
          </cell>
          <cell r="G72">
            <v>6888.7574999999997</v>
          </cell>
          <cell r="H72" t="str">
            <v>BDI 2</v>
          </cell>
          <cell r="I72">
            <v>8817.6</v>
          </cell>
          <cell r="J72">
            <v>8817.6</v>
          </cell>
          <cell r="K72">
            <v>0</v>
          </cell>
        </row>
        <row r="73">
          <cell r="A73" t="str">
            <v>4.18</v>
          </cell>
          <cell r="B73" t="str">
            <v>SABESP</v>
          </cell>
          <cell r="C73" t="str">
            <v>HM03248</v>
          </cell>
          <cell r="D73" t="str">
            <v>MANCAL INTERMEDIÁRIO PARA HASTE DE PROLONGAMENTO FERRO FUNDIDO D=2 1/2" * (8,50KG) COM ACESSÓRIOS DE FIXAÇÃO</v>
          </cell>
          <cell r="E73" t="str">
            <v xml:space="preserve">UN </v>
          </cell>
          <cell r="F73">
            <v>1</v>
          </cell>
          <cell r="G73">
            <v>968.44</v>
          </cell>
          <cell r="H73" t="str">
            <v>BDI 2</v>
          </cell>
          <cell r="I73">
            <v>1239.5999999999999</v>
          </cell>
          <cell r="J73">
            <v>1239.5999999999999</v>
          </cell>
          <cell r="K73">
            <v>0</v>
          </cell>
        </row>
        <row r="74">
          <cell r="A74" t="str">
            <v>4.19</v>
          </cell>
          <cell r="B74" t="str">
            <v>COTAÇÃO</v>
          </cell>
          <cell r="C74" t="str">
            <v>012</v>
          </cell>
          <cell r="D74" t="str">
            <v>VERTEDOR AJUSTÁVEL, 1500x200mm EM FIBRA DE VIDRO</v>
          </cell>
          <cell r="E74" t="str">
            <v xml:space="preserve">UN </v>
          </cell>
          <cell r="F74">
            <v>2</v>
          </cell>
          <cell r="G74">
            <v>972.07999999999993</v>
          </cell>
          <cell r="H74" t="str">
            <v>BDI 1</v>
          </cell>
          <cell r="I74">
            <v>1197.01</v>
          </cell>
          <cell r="J74">
            <v>2394.02</v>
          </cell>
          <cell r="K74">
            <v>0</v>
          </cell>
        </row>
        <row r="75">
          <cell r="A75" t="str">
            <v>4.20</v>
          </cell>
          <cell r="B75" t="str">
            <v>COTAÇÃO</v>
          </cell>
          <cell r="C75" t="str">
            <v>013</v>
          </cell>
          <cell r="D75" t="str">
            <v>VERTEDOR AJUSTÁVEL, 1600x200mm EM FIBRA DE VIDRO</v>
          </cell>
          <cell r="E75" t="str">
            <v xml:space="preserve">UN </v>
          </cell>
          <cell r="F75">
            <v>1</v>
          </cell>
          <cell r="G75">
            <v>1012.54</v>
          </cell>
          <cell r="H75" t="str">
            <v>BDI 1</v>
          </cell>
          <cell r="I75">
            <v>1246.8399999999999</v>
          </cell>
          <cell r="J75">
            <v>1246.8399999999999</v>
          </cell>
          <cell r="K75">
            <v>0</v>
          </cell>
        </row>
        <row r="76">
          <cell r="A76" t="str">
            <v>4.21</v>
          </cell>
          <cell r="B76" t="str">
            <v>COTAÇÃO</v>
          </cell>
          <cell r="C76" t="str">
            <v>014</v>
          </cell>
          <cell r="D76" t="str">
            <v>STOP-LOG COM GUIAS EMBUTIDAS, ACIONAMENTO MANUAL COM VOLANTE, ∅IAS H=3000x∅OP H=600</v>
          </cell>
          <cell r="E76" t="str">
            <v>CJ</v>
          </cell>
          <cell r="F76">
            <v>3</v>
          </cell>
          <cell r="G76">
            <v>13243.21</v>
          </cell>
          <cell r="H76" t="str">
            <v>BDI 1</v>
          </cell>
          <cell r="I76">
            <v>16307.68</v>
          </cell>
          <cell r="J76">
            <v>48923.040000000001</v>
          </cell>
          <cell r="K76">
            <v>0</v>
          </cell>
        </row>
        <row r="77">
          <cell r="A77" t="str">
            <v>4.22</v>
          </cell>
          <cell r="B77" t="str">
            <v>COTAÇÃO</v>
          </cell>
          <cell r="C77" t="str">
            <v>015</v>
          </cell>
          <cell r="D77" t="str">
            <v>ACESSÓRIOS PARA MONTAGEM DE FLANGES, ∅1200mm EM AÇO CARBONO</v>
          </cell>
          <cell r="E77" t="str">
            <v>CJ</v>
          </cell>
          <cell r="F77">
            <v>1</v>
          </cell>
          <cell r="G77">
            <v>14457.6</v>
          </cell>
          <cell r="H77" t="str">
            <v>BDI 2</v>
          </cell>
          <cell r="I77">
            <v>18505.72</v>
          </cell>
          <cell r="J77">
            <v>18505.72</v>
          </cell>
          <cell r="K77">
            <v>0</v>
          </cell>
        </row>
        <row r="78">
          <cell r="A78" t="str">
            <v>4.23</v>
          </cell>
          <cell r="B78" t="str">
            <v>COTAÇÃO</v>
          </cell>
          <cell r="C78" t="str">
            <v>016</v>
          </cell>
          <cell r="D78" t="str">
            <v>ACESSÓRIOS PARA MONTAGEM DE FLANGES, ∅1000mm EM AÇO CARBONO</v>
          </cell>
          <cell r="E78" t="str">
            <v>CJ</v>
          </cell>
          <cell r="F78">
            <v>2</v>
          </cell>
          <cell r="G78">
            <v>9432.64</v>
          </cell>
          <cell r="H78" t="str">
            <v>BDI 2</v>
          </cell>
          <cell r="I78">
            <v>12073.77</v>
          </cell>
          <cell r="J78">
            <v>24147.54</v>
          </cell>
          <cell r="K78">
            <v>0</v>
          </cell>
        </row>
        <row r="79">
          <cell r="A79" t="str">
            <v>4.24</v>
          </cell>
          <cell r="B79" t="str">
            <v>COTAÇÃO</v>
          </cell>
          <cell r="C79" t="str">
            <v>017</v>
          </cell>
          <cell r="D79" t="str">
            <v>ACESSÓRIOS PARA MONTAGEM DE FLANGES, ∅900mm EM AÇO CARBONO</v>
          </cell>
          <cell r="E79" t="str">
            <v>CJ</v>
          </cell>
          <cell r="F79">
            <v>2</v>
          </cell>
          <cell r="G79">
            <v>6660.36</v>
          </cell>
          <cell r="H79" t="str">
            <v>BDI 2</v>
          </cell>
          <cell r="I79">
            <v>8525.26</v>
          </cell>
          <cell r="J79">
            <v>17050.52</v>
          </cell>
          <cell r="K79">
            <v>0</v>
          </cell>
        </row>
        <row r="80">
          <cell r="A80" t="str">
            <v>4.25</v>
          </cell>
          <cell r="B80" t="str">
            <v>COTAÇÃO</v>
          </cell>
          <cell r="C80" t="str">
            <v>018</v>
          </cell>
          <cell r="D80" t="str">
            <v>ACESSÓRIOS PARA MONTAGEM DE FLANGES, ∅500mm EM AÇO CARBONO</v>
          </cell>
          <cell r="E80" t="str">
            <v>CJ</v>
          </cell>
          <cell r="F80">
            <v>1</v>
          </cell>
          <cell r="G80">
            <v>2337.8000000000002</v>
          </cell>
          <cell r="H80" t="str">
            <v>BDI 2</v>
          </cell>
          <cell r="I80">
            <v>2992.38</v>
          </cell>
          <cell r="J80">
            <v>2992.38</v>
          </cell>
          <cell r="K80">
            <v>0</v>
          </cell>
        </row>
        <row r="81">
          <cell r="A81" t="str">
            <v>4.26</v>
          </cell>
          <cell r="B81" t="str">
            <v>COTAÇÃO</v>
          </cell>
          <cell r="C81" t="str">
            <v>019</v>
          </cell>
          <cell r="D81" t="str">
            <v>ACESSÓRIOS PARA MONTAGEM DE FLANGES, ∅300mm EM AÇO CARBONO</v>
          </cell>
          <cell r="E81" t="str">
            <v>CJ</v>
          </cell>
          <cell r="F81">
            <v>1</v>
          </cell>
          <cell r="G81">
            <v>926.76</v>
          </cell>
          <cell r="H81" t="str">
            <v>BDI 2</v>
          </cell>
          <cell r="I81">
            <v>1186.25</v>
          </cell>
          <cell r="J81">
            <v>1186.25</v>
          </cell>
          <cell r="K81">
            <v>0</v>
          </cell>
        </row>
        <row r="82">
          <cell r="A82" t="str">
            <v>4.27</v>
          </cell>
          <cell r="B82" t="str">
            <v>COTAÇÃO</v>
          </cell>
          <cell r="C82" t="str">
            <v>020</v>
          </cell>
          <cell r="D82" t="str">
            <v>ACESSÓRIOS PARA MONTAGEM DE FLANGES, ∅150mm EM AÇO CARBONO</v>
          </cell>
          <cell r="E82" t="str">
            <v>CJ</v>
          </cell>
          <cell r="F82">
            <v>1</v>
          </cell>
          <cell r="G82">
            <v>617.84</v>
          </cell>
          <cell r="H82" t="str">
            <v>BDI 2</v>
          </cell>
          <cell r="I82">
            <v>790.83</v>
          </cell>
          <cell r="J82">
            <v>790.83</v>
          </cell>
          <cell r="K82">
            <v>0</v>
          </cell>
        </row>
        <row r="83">
          <cell r="A83" t="str">
            <v>4.28</v>
          </cell>
          <cell r="B83" t="str">
            <v>COTAÇÃO</v>
          </cell>
          <cell r="C83" t="str">
            <v>021</v>
          </cell>
          <cell r="D83" t="str">
            <v>GRADE DE PISO, PARA ABERTURA 800x800mm, EM FIBRA DE VIDRO</v>
          </cell>
          <cell r="E83" t="str">
            <v xml:space="preserve">UN </v>
          </cell>
          <cell r="F83">
            <v>4</v>
          </cell>
          <cell r="G83">
            <v>823.30619999999999</v>
          </cell>
          <cell r="H83" t="str">
            <v>BDI 1</v>
          </cell>
          <cell r="I83">
            <v>1013.81</v>
          </cell>
          <cell r="J83">
            <v>4055.24</v>
          </cell>
          <cell r="K83">
            <v>0</v>
          </cell>
        </row>
        <row r="84">
          <cell r="A84" t="str">
            <v>4.29</v>
          </cell>
          <cell r="B84" t="str">
            <v>COTAÇÃO</v>
          </cell>
          <cell r="C84" t="str">
            <v>022</v>
          </cell>
          <cell r="D84" t="str">
            <v>GUARDA CORPO HORIZONTAL H=1,10m, EM FIBRA DE VIDRO</v>
          </cell>
          <cell r="E84" t="str">
            <v>M</v>
          </cell>
          <cell r="F84">
            <v>7.7</v>
          </cell>
          <cell r="G84">
            <v>989.43499999999995</v>
          </cell>
          <cell r="H84" t="str">
            <v>BDI 1</v>
          </cell>
          <cell r="I84">
            <v>1218.3900000000001</v>
          </cell>
          <cell r="J84">
            <v>9381.6</v>
          </cell>
          <cell r="K84">
            <v>0</v>
          </cell>
        </row>
        <row r="85">
          <cell r="A85">
            <v>0</v>
          </cell>
          <cell r="B85">
            <v>0</v>
          </cell>
          <cell r="C85">
            <v>0</v>
          </cell>
          <cell r="D85" t="str">
            <v>MONTAGEM E INSTALAÇÃO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A86" t="str">
            <v>4.30</v>
          </cell>
          <cell r="B86" t="str">
            <v>SINAPI</v>
          </cell>
          <cell r="C86">
            <v>90779</v>
          </cell>
          <cell r="D86" t="str">
            <v>ENGENHEIRO CIVIL DE OBRA SENIOR COM ENCARGOS COMPLEMENTARES</v>
          </cell>
          <cell r="E86" t="str">
            <v>H</v>
          </cell>
          <cell r="F86">
            <v>176</v>
          </cell>
          <cell r="G86">
            <v>173.01</v>
          </cell>
          <cell r="H86" t="str">
            <v>BDI 1</v>
          </cell>
          <cell r="I86">
            <v>213.04</v>
          </cell>
          <cell r="J86">
            <v>37495.040000000001</v>
          </cell>
          <cell r="K86">
            <v>0</v>
          </cell>
        </row>
        <row r="87">
          <cell r="A87" t="str">
            <v>4.31</v>
          </cell>
          <cell r="B87" t="str">
            <v>SINAPI</v>
          </cell>
          <cell r="C87">
            <v>88277</v>
          </cell>
          <cell r="D87" t="str">
            <v>MONTADOR (TUBO AÇO/EQUIPAMENTOS) COM ENCARGOS COMPLEMENTARES</v>
          </cell>
          <cell r="E87" t="str">
            <v>H</v>
          </cell>
          <cell r="F87">
            <v>176</v>
          </cell>
          <cell r="G87">
            <v>30.35</v>
          </cell>
          <cell r="H87" t="str">
            <v>BDI 1</v>
          </cell>
          <cell r="I87">
            <v>37.369999999999997</v>
          </cell>
          <cell r="J87">
            <v>6577.12</v>
          </cell>
          <cell r="K87">
            <v>0</v>
          </cell>
        </row>
        <row r="88">
          <cell r="A88" t="str">
            <v>4.32</v>
          </cell>
          <cell r="B88" t="str">
            <v>SINAPI</v>
          </cell>
          <cell r="C88">
            <v>88251</v>
          </cell>
          <cell r="D88" t="str">
            <v>AUXILIAR DE SERRALHEIRO COM ENCARGOS COMPLEMENTARES</v>
          </cell>
          <cell r="E88" t="str">
            <v>H</v>
          </cell>
          <cell r="F88">
            <v>176</v>
          </cell>
          <cell r="G88">
            <v>26.29</v>
          </cell>
          <cell r="H88" t="str">
            <v>BDI 1</v>
          </cell>
          <cell r="I88">
            <v>32.369999999999997</v>
          </cell>
          <cell r="J88">
            <v>5697.12</v>
          </cell>
          <cell r="K88">
            <v>0</v>
          </cell>
        </row>
        <row r="89">
          <cell r="A89" t="str">
            <v>4.33</v>
          </cell>
          <cell r="B89" t="str">
            <v>SINAPI</v>
          </cell>
          <cell r="C89">
            <v>88317</v>
          </cell>
          <cell r="D89" t="str">
            <v>SOLDADOR COM ENCARGOS COMPLEMENTARES</v>
          </cell>
          <cell r="E89" t="str">
            <v>H</v>
          </cell>
          <cell r="F89">
            <v>176</v>
          </cell>
          <cell r="G89">
            <v>35.450000000000003</v>
          </cell>
          <cell r="H89" t="str">
            <v>BDI 1</v>
          </cell>
          <cell r="I89">
            <v>43.65</v>
          </cell>
          <cell r="J89">
            <v>7682.4</v>
          </cell>
          <cell r="K89">
            <v>0</v>
          </cell>
        </row>
        <row r="90">
          <cell r="A90" t="str">
            <v>4.34</v>
          </cell>
          <cell r="B90" t="str">
            <v>SINAPI</v>
          </cell>
          <cell r="C90">
            <v>5928</v>
          </cell>
          <cell r="D90" t="str">
            <v>GUINDAUTO HIDRÁULICO, CAPACIDADE MÁXIMA DE CARGA 6200 KG, MOMENTO MÁXIMO DE CARGA 11,7 TM, ALCANCE MÁXIMO HORIZONTAL 9,70 M, INCLUSIVE CAMINHÃO TOCO PBT 16.000 KG, POTÊNCIA DE 189 CV - CHP DIURNO. AF_06/2014</v>
          </cell>
          <cell r="E90" t="str">
            <v>CHP</v>
          </cell>
          <cell r="F90">
            <v>52.8</v>
          </cell>
          <cell r="G90">
            <v>261.31</v>
          </cell>
          <cell r="H90" t="str">
            <v>BDI 1</v>
          </cell>
          <cell r="I90">
            <v>321.77</v>
          </cell>
          <cell r="J90">
            <v>16989.45</v>
          </cell>
          <cell r="K90">
            <v>0</v>
          </cell>
        </row>
        <row r="91">
          <cell r="A91" t="str">
            <v>4.35</v>
          </cell>
          <cell r="B91" t="str">
            <v>SINAPI</v>
          </cell>
          <cell r="C91">
            <v>5930</v>
          </cell>
          <cell r="D91" t="str">
            <v>GUINDAUTO HIDRÁULICO, CAPACIDADE MÁXIMA DE CARGA 6200 KG, MOMENTO MÁXIMO DE CARGA 11,7 TM, ALCANCE MÁXIMO HORIZONTAL 9,70 M, INCLUSIVE CAMINHÃO TOCO PBT 16.000 KG, POTÊNCIA DE 189 CV - CHI DIURNO. AF_06/2014</v>
          </cell>
          <cell r="E91" t="str">
            <v>CHI</v>
          </cell>
          <cell r="F91">
            <v>123.2</v>
          </cell>
          <cell r="G91">
            <v>65.569999999999993</v>
          </cell>
          <cell r="H91" t="str">
            <v>BDI 1</v>
          </cell>
          <cell r="I91">
            <v>80.739999999999995</v>
          </cell>
          <cell r="J91">
            <v>9947.16</v>
          </cell>
          <cell r="K91">
            <v>0</v>
          </cell>
        </row>
        <row r="92">
          <cell r="A92" t="str">
            <v>5.</v>
          </cell>
          <cell r="B92">
            <v>0</v>
          </cell>
          <cell r="C92">
            <v>0</v>
          </cell>
          <cell r="D92" t="str">
            <v>TUBULAÇÕES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413051.43</v>
          </cell>
          <cell r="K92">
            <v>0.2583662395476658</v>
          </cell>
        </row>
        <row r="93">
          <cell r="A93">
            <v>0</v>
          </cell>
          <cell r="B93">
            <v>0</v>
          </cell>
          <cell r="C93">
            <v>0</v>
          </cell>
          <cell r="D93" t="str">
            <v>TUBULAÇÕES À MONTANTE DA (CDV-02)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</row>
        <row r="94">
          <cell r="A94" t="str">
            <v>5.1</v>
          </cell>
          <cell r="B94" t="str">
            <v>COTAÇÃO</v>
          </cell>
          <cell r="C94" t="str">
            <v>023</v>
          </cell>
          <cell r="D94" t="str">
            <v>REMOÇÃO DE TUBO EM AC DN1000, COM REAPROVEITAMENTO</v>
          </cell>
          <cell r="E94" t="str">
            <v>M</v>
          </cell>
          <cell r="F94">
            <v>8.3000000000000007</v>
          </cell>
          <cell r="G94">
            <v>0</v>
          </cell>
          <cell r="H94" t="str">
            <v>BDI 1</v>
          </cell>
          <cell r="I94">
            <v>0</v>
          </cell>
          <cell r="J94">
            <v>0</v>
          </cell>
          <cell r="K94">
            <v>0</v>
          </cell>
        </row>
        <row r="95">
          <cell r="A95" t="str">
            <v>5.2</v>
          </cell>
          <cell r="B95" t="str">
            <v>COTAÇÃO</v>
          </cell>
          <cell r="C95" t="str">
            <v>024</v>
          </cell>
          <cell r="D95" t="str">
            <v>REMOÇÃO DE TUBO EM AC DN1200, COM REAPROVEITAMENTO</v>
          </cell>
          <cell r="E95" t="str">
            <v>M</v>
          </cell>
          <cell r="F95">
            <v>6</v>
          </cell>
          <cell r="G95">
            <v>0</v>
          </cell>
          <cell r="H95" t="str">
            <v>BDI 1</v>
          </cell>
          <cell r="I95">
            <v>0</v>
          </cell>
          <cell r="J95">
            <v>0</v>
          </cell>
          <cell r="K95">
            <v>0</v>
          </cell>
        </row>
        <row r="96">
          <cell r="A96" t="str">
            <v>5.3</v>
          </cell>
          <cell r="B96" t="str">
            <v>COTAÇÃO</v>
          </cell>
          <cell r="C96" t="str">
            <v>025</v>
          </cell>
          <cell r="D96" t="str">
            <v>REMOÇÃO DE TUBO EM FF DN150, COM REAPROVEITAMENTO</v>
          </cell>
          <cell r="E96" t="str">
            <v>M</v>
          </cell>
          <cell r="F96">
            <v>14.8</v>
          </cell>
          <cell r="G96">
            <v>0</v>
          </cell>
          <cell r="H96" t="str">
            <v>BDI 1</v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>5.4</v>
          </cell>
          <cell r="B97" t="str">
            <v>COTAÇÃO</v>
          </cell>
          <cell r="C97" t="str">
            <v>026</v>
          </cell>
          <cell r="D97" t="str">
            <v>INSTALAÇÃO DE TUBO PEAD FLANGEADO DN1000, COM FORNECIMENTO DE MATERIAL E MÃO DE OBRA</v>
          </cell>
          <cell r="E97" t="str">
            <v>M</v>
          </cell>
          <cell r="F97">
            <v>8.19</v>
          </cell>
          <cell r="G97">
            <v>7641.9833333333336</v>
          </cell>
          <cell r="H97" t="str">
            <v>BDI 1</v>
          </cell>
          <cell r="I97">
            <v>9410.33</v>
          </cell>
          <cell r="J97">
            <v>77070.600000000006</v>
          </cell>
          <cell r="K97">
            <v>0</v>
          </cell>
        </row>
        <row r="98">
          <cell r="A98" t="str">
            <v>5.5</v>
          </cell>
          <cell r="B98" t="str">
            <v>COTAÇÃO</v>
          </cell>
          <cell r="C98" t="str">
            <v>027</v>
          </cell>
          <cell r="D98" t="str">
            <v>INSTALAÇÃO DE TUBO PEAD FLANGEADO DN1200, COM FORNECIMENTO DE MATERIAL E MÃO DE OBRA</v>
          </cell>
          <cell r="E98" t="str">
            <v>M</v>
          </cell>
          <cell r="F98">
            <v>12.04</v>
          </cell>
          <cell r="G98">
            <v>0</v>
          </cell>
          <cell r="H98" t="str">
            <v>BDI 1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5.6</v>
          </cell>
          <cell r="B99" t="str">
            <v>COTAÇÃO</v>
          </cell>
          <cell r="C99" t="str">
            <v>028</v>
          </cell>
          <cell r="D99" t="str">
            <v>EXECUÇÃO DE COLARINHO E FLANGE P/ TUBO PEAD DN1000, INCLUSIVE ACESSÓRIOS</v>
          </cell>
          <cell r="E99" t="str">
            <v xml:space="preserve">UN </v>
          </cell>
          <cell r="F99">
            <v>4</v>
          </cell>
          <cell r="G99">
            <v>19231.919999999998</v>
          </cell>
          <cell r="H99" t="str">
            <v>BDI 1</v>
          </cell>
          <cell r="I99">
            <v>23682.18</v>
          </cell>
          <cell r="J99">
            <v>94728.72</v>
          </cell>
          <cell r="K99">
            <v>0</v>
          </cell>
        </row>
        <row r="100">
          <cell r="A100" t="str">
            <v>5.7</v>
          </cell>
          <cell r="B100" t="str">
            <v>COTAÇÃO</v>
          </cell>
          <cell r="C100" t="str">
            <v>029</v>
          </cell>
          <cell r="D100" t="str">
            <v>EXECUÇÃO DE COLARINHO E FLANGE P/ TUBO PEAD DN1200, INCLUSIVE ACESSÓRIOS</v>
          </cell>
          <cell r="E100" t="str">
            <v xml:space="preserve">UN </v>
          </cell>
          <cell r="F100">
            <v>4</v>
          </cell>
          <cell r="G100">
            <v>0</v>
          </cell>
          <cell r="H100" t="str">
            <v>BDI 1</v>
          </cell>
          <cell r="I100">
            <v>0</v>
          </cell>
          <cell r="J100">
            <v>0</v>
          </cell>
          <cell r="K100">
            <v>0</v>
          </cell>
        </row>
        <row r="101">
          <cell r="A101" t="str">
            <v>5.8</v>
          </cell>
          <cell r="B101" t="str">
            <v>COTAÇÃO</v>
          </cell>
          <cell r="C101" t="str">
            <v>030</v>
          </cell>
          <cell r="D101" t="str">
            <v>INSTALAÇÃO DE CURVA SEGMENTADA, 90°, 7 GOMOS, COM FLANGES, ESP. 5/16", DN1000, COM FORNECIMENTO DE MATERIAL E MÃO DE OBRA</v>
          </cell>
          <cell r="E101" t="str">
            <v xml:space="preserve">UN </v>
          </cell>
          <cell r="F101">
            <v>1</v>
          </cell>
          <cell r="G101">
            <v>15516.485000000001</v>
          </cell>
          <cell r="H101" t="str">
            <v>BDI 1</v>
          </cell>
          <cell r="I101">
            <v>19106.990000000002</v>
          </cell>
          <cell r="J101">
            <v>19106.990000000002</v>
          </cell>
          <cell r="K101">
            <v>0</v>
          </cell>
        </row>
        <row r="102">
          <cell r="A102" t="str">
            <v>5.9</v>
          </cell>
          <cell r="B102" t="str">
            <v>COTAÇÃO</v>
          </cell>
          <cell r="C102" t="str">
            <v>031</v>
          </cell>
          <cell r="D102" t="str">
            <v>INSTALAÇÃO DE CURVA SEGMENTADA, 90°, 7 GOMOS, COM FLANGE E PONTA BISELADA PARA SOLDA, ESP. 5/16", DN1000, COM FORNECIMENTO DE MATERIAL E MÃO DE OBRA</v>
          </cell>
          <cell r="E102" t="str">
            <v xml:space="preserve">UN </v>
          </cell>
          <cell r="F102">
            <v>1</v>
          </cell>
          <cell r="G102">
            <v>15625</v>
          </cell>
          <cell r="H102" t="str">
            <v>BDI 1</v>
          </cell>
          <cell r="I102">
            <v>19240.62</v>
          </cell>
          <cell r="J102">
            <v>19240.62</v>
          </cell>
          <cell r="K102">
            <v>0</v>
          </cell>
        </row>
        <row r="103">
          <cell r="A103" t="str">
            <v>5.10</v>
          </cell>
          <cell r="B103" t="str">
            <v>COTAÇÃO</v>
          </cell>
          <cell r="C103" t="str">
            <v>032</v>
          </cell>
          <cell r="D103" t="str">
            <v>INSTALAÇÃO DE CURVA SEGMENTADA, 90°, 7 GOMOS, COM FLANGES, ESP. 3/8", DN1200, COM FORNECIMENTO DE MATERIAL E MÃO DE OBRA</v>
          </cell>
          <cell r="E103" t="str">
            <v xml:space="preserve">UN </v>
          </cell>
          <cell r="F103">
            <v>1</v>
          </cell>
          <cell r="G103">
            <v>22426.342499999999</v>
          </cell>
          <cell r="H103" t="str">
            <v>BDI 1</v>
          </cell>
          <cell r="I103">
            <v>27615.79</v>
          </cell>
          <cell r="J103">
            <v>27615.79</v>
          </cell>
          <cell r="K103">
            <v>0</v>
          </cell>
        </row>
        <row r="104">
          <cell r="A104" t="str">
            <v>5.11</v>
          </cell>
          <cell r="B104" t="str">
            <v>COTAÇÃO</v>
          </cell>
          <cell r="C104" t="str">
            <v>033</v>
          </cell>
          <cell r="D104" t="str">
            <v>INSTALAÇÃO DE CURVA SEGMENTADA, 90°, 7 GOMOS, COM FLANGE E PONTA BISELADA PARA SOLDA, ESP. 3/8", DN1200, COM FORNECIMENTO DE MATERIAL E MÃO DE OBRA</v>
          </cell>
          <cell r="E104" t="str">
            <v xml:space="preserve">UN </v>
          </cell>
          <cell r="F104">
            <v>1</v>
          </cell>
          <cell r="G104">
            <v>18750</v>
          </cell>
          <cell r="H104" t="str">
            <v>BDI 1</v>
          </cell>
          <cell r="I104">
            <v>23088.75</v>
          </cell>
          <cell r="J104">
            <v>23088.75</v>
          </cell>
          <cell r="K104">
            <v>0</v>
          </cell>
        </row>
        <row r="105">
          <cell r="A105" t="str">
            <v>5.12</v>
          </cell>
          <cell r="B105" t="str">
            <v>COTAÇÃO</v>
          </cell>
          <cell r="C105" t="str">
            <v>034</v>
          </cell>
          <cell r="D105" t="str">
            <v>ACESSÓRIOS PARA MONTAGEM DE FLANGES, ∅1200mm EM AÇO CARBONO</v>
          </cell>
          <cell r="E105" t="str">
            <v>CJ</v>
          </cell>
          <cell r="F105">
            <v>3</v>
          </cell>
          <cell r="G105">
            <v>0</v>
          </cell>
          <cell r="H105" t="str">
            <v>BDI 1</v>
          </cell>
          <cell r="I105">
            <v>0</v>
          </cell>
          <cell r="J105">
            <v>0</v>
          </cell>
          <cell r="K105">
            <v>0</v>
          </cell>
        </row>
        <row r="106">
          <cell r="A106" t="str">
            <v>5.13</v>
          </cell>
          <cell r="B106" t="str">
            <v>COTAÇÃO</v>
          </cell>
          <cell r="C106" t="str">
            <v>035</v>
          </cell>
          <cell r="D106" t="str">
            <v>ACESSÓRIOS PARA MONTAGEM DE FLANGES, ∅1000mm EM AÇO CARBONO</v>
          </cell>
          <cell r="E106" t="str">
            <v>CJ</v>
          </cell>
          <cell r="F106">
            <v>3</v>
          </cell>
          <cell r="G106">
            <v>0</v>
          </cell>
          <cell r="H106" t="str">
            <v>BDI 1</v>
          </cell>
          <cell r="I106">
            <v>0</v>
          </cell>
          <cell r="J106">
            <v>0</v>
          </cell>
          <cell r="K106">
            <v>0</v>
          </cell>
        </row>
        <row r="107">
          <cell r="A107" t="str">
            <v>5.14</v>
          </cell>
          <cell r="B107" t="str">
            <v>SABESP</v>
          </cell>
          <cell r="C107">
            <v>70080138</v>
          </cell>
          <cell r="D107" t="str">
            <v>ASSENTAM. SIMPLES DE TUBOS E PEÇAS, DN 150 MM, EM F°F°, JE ( C)</v>
          </cell>
          <cell r="E107" t="str">
            <v>M</v>
          </cell>
          <cell r="F107">
            <v>10.4</v>
          </cell>
          <cell r="G107">
            <v>9.171875</v>
          </cell>
          <cell r="H107" t="str">
            <v>BDI 2</v>
          </cell>
          <cell r="I107">
            <v>11.74</v>
          </cell>
          <cell r="J107">
            <v>122.09</v>
          </cell>
          <cell r="K107">
            <v>0</v>
          </cell>
        </row>
        <row r="108">
          <cell r="A108">
            <v>0</v>
          </cell>
          <cell r="B108">
            <v>0</v>
          </cell>
          <cell r="C108">
            <v>0</v>
          </cell>
          <cell r="D108" t="str">
            <v>TUBULAÇÕES À JUSANTE DA CDV-02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5.15</v>
          </cell>
          <cell r="B109" t="str">
            <v>COTAÇÃO</v>
          </cell>
          <cell r="C109" t="str">
            <v>036</v>
          </cell>
          <cell r="D109" t="str">
            <v>REMOÇÃO DE TUBO EM AC DN900, COM REAPROVEITAMENTO</v>
          </cell>
          <cell r="E109" t="str">
            <v>M</v>
          </cell>
          <cell r="F109">
            <v>26.5</v>
          </cell>
          <cell r="G109">
            <v>0</v>
          </cell>
          <cell r="H109" t="str">
            <v>BDI 1</v>
          </cell>
          <cell r="I109">
            <v>0</v>
          </cell>
          <cell r="J109">
            <v>0</v>
          </cell>
          <cell r="K109">
            <v>0</v>
          </cell>
        </row>
        <row r="110">
          <cell r="A110" t="str">
            <v>5.16</v>
          </cell>
          <cell r="B110" t="str">
            <v>COTAÇÃO</v>
          </cell>
          <cell r="C110" t="str">
            <v>037</v>
          </cell>
          <cell r="D110" t="str">
            <v>REMOÇÃO DE TUBO EM AC DN1200, COM REAPROVEITAMENTO</v>
          </cell>
          <cell r="E110" t="str">
            <v>M</v>
          </cell>
          <cell r="F110">
            <v>15.3</v>
          </cell>
          <cell r="G110">
            <v>0</v>
          </cell>
          <cell r="H110" t="str">
            <v>BDI 1</v>
          </cell>
          <cell r="I110">
            <v>0</v>
          </cell>
          <cell r="J110">
            <v>0</v>
          </cell>
          <cell r="K110">
            <v>0</v>
          </cell>
        </row>
        <row r="111">
          <cell r="A111" t="str">
            <v>5.17</v>
          </cell>
          <cell r="B111" t="str">
            <v>COTAÇÃO</v>
          </cell>
          <cell r="C111" t="str">
            <v>038</v>
          </cell>
          <cell r="D111" t="str">
            <v>INSTALAÇÃO DE TUBO EM AC DN900, REAPROVEITADO</v>
          </cell>
          <cell r="E111" t="str">
            <v>M</v>
          </cell>
          <cell r="F111">
            <v>26.5</v>
          </cell>
          <cell r="G111">
            <v>0</v>
          </cell>
          <cell r="H111" t="str">
            <v>BDI 1</v>
          </cell>
          <cell r="I111">
            <v>0</v>
          </cell>
          <cell r="J111">
            <v>0</v>
          </cell>
          <cell r="K111">
            <v>0</v>
          </cell>
        </row>
        <row r="112">
          <cell r="A112" t="str">
            <v>5.18</v>
          </cell>
          <cell r="B112" t="str">
            <v>COTAÇÃO</v>
          </cell>
          <cell r="C112" t="str">
            <v>039</v>
          </cell>
          <cell r="D112" t="str">
            <v>INSTALAÇÃO DE TUBO EM AC DN1200, REAPROVEITADO</v>
          </cell>
          <cell r="E112" t="str">
            <v>M</v>
          </cell>
          <cell r="F112">
            <v>17.5</v>
          </cell>
          <cell r="G112">
            <v>0</v>
          </cell>
          <cell r="H112" t="str">
            <v>BDI 1</v>
          </cell>
          <cell r="I112">
            <v>0</v>
          </cell>
          <cell r="J112">
            <v>0</v>
          </cell>
          <cell r="K112">
            <v>0</v>
          </cell>
        </row>
        <row r="113">
          <cell r="A113" t="str">
            <v>5.19</v>
          </cell>
          <cell r="B113" t="str">
            <v>COTAÇÃO</v>
          </cell>
          <cell r="C113" t="str">
            <v>040</v>
          </cell>
          <cell r="D113" t="str">
            <v>MONTAGEM E INSTALAÇÃO DE TUBO EM AC DN900, ESP. 1/4", SOLDADO, COM FORNC. DE MATERIAL E MÃO DE OBRA</v>
          </cell>
          <cell r="E113" t="str">
            <v>M</v>
          </cell>
          <cell r="F113">
            <v>6.2</v>
          </cell>
          <cell r="G113">
            <v>6250</v>
          </cell>
          <cell r="H113" t="str">
            <v>BDI 1</v>
          </cell>
          <cell r="I113">
            <v>7696.25</v>
          </cell>
          <cell r="J113">
            <v>47716.75</v>
          </cell>
          <cell r="K113">
            <v>0</v>
          </cell>
        </row>
        <row r="114">
          <cell r="A114" t="str">
            <v>5.20</v>
          </cell>
          <cell r="B114" t="str">
            <v>COTAÇÃO</v>
          </cell>
          <cell r="C114" t="str">
            <v>041</v>
          </cell>
          <cell r="D114" t="str">
            <v>INSTALAÇÃO DE CURVA SEGMENTADA, 3 GOMOS, COM PONTAS BISELADAS PARA SOLDA, ESP. 1/4", DN900, COM FORNCEIMENTO DE MATERIAL E MÃO DE OBRA</v>
          </cell>
          <cell r="E114" t="str">
            <v xml:space="preserve">UN </v>
          </cell>
          <cell r="F114">
            <v>4</v>
          </cell>
          <cell r="G114">
            <v>14125</v>
          </cell>
          <cell r="H114" t="str">
            <v>BDI 1</v>
          </cell>
          <cell r="I114">
            <v>17393.52</v>
          </cell>
          <cell r="J114">
            <v>69574.080000000002</v>
          </cell>
          <cell r="K114">
            <v>0</v>
          </cell>
        </row>
        <row r="115">
          <cell r="A115" t="str">
            <v>5.21</v>
          </cell>
          <cell r="B115" t="str">
            <v>COTAÇÃO</v>
          </cell>
          <cell r="C115" t="str">
            <v>042</v>
          </cell>
          <cell r="D115" t="str">
            <v>INSTALAÇÃO DE CURVA SEGMENTADA, 3 GOMOS, COM PONTAS BISELADAS PARA SOLDA, ESP. 3/8", DN1200, COM FORNECIMENTO DE MATERIAL E MÃO DE OBRA</v>
          </cell>
          <cell r="E115">
            <v>0</v>
          </cell>
          <cell r="F115">
            <v>2</v>
          </cell>
          <cell r="G115">
            <v>14125</v>
          </cell>
          <cell r="H115" t="str">
            <v>BDI 1</v>
          </cell>
          <cell r="I115">
            <v>17393.52</v>
          </cell>
          <cell r="J115">
            <v>34787.040000000001</v>
          </cell>
          <cell r="K115">
            <v>0</v>
          </cell>
        </row>
        <row r="116">
          <cell r="A116">
            <v>0</v>
          </cell>
          <cell r="B116">
            <v>0</v>
          </cell>
          <cell r="C116">
            <v>0</v>
          </cell>
          <cell r="D116" t="str">
            <v>MONTAGEM E INSTALAÇÃO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7">
          <cell r="A117" t="str">
            <v>5.22</v>
          </cell>
          <cell r="B117" t="str">
            <v>SINAPI</v>
          </cell>
          <cell r="C117">
            <v>90779</v>
          </cell>
          <cell r="D117" t="str">
            <v>ENGENHEIRO CIVIL DE OBRA SENIOR COM ENCARGOS COMPLEMENTARES</v>
          </cell>
          <cell r="E117" t="str">
            <v>H</v>
          </cell>
          <cell r="F117">
            <v>176</v>
          </cell>
          <cell r="G117">
            <v>173.01</v>
          </cell>
          <cell r="H117" t="str">
            <v>BDI 1</v>
          </cell>
          <cell r="I117">
            <v>213.04</v>
          </cell>
          <cell r="J117">
            <v>0</v>
          </cell>
          <cell r="K117">
            <v>0</v>
          </cell>
        </row>
        <row r="118">
          <cell r="A118" t="str">
            <v>5.23</v>
          </cell>
          <cell r="B118" t="str">
            <v>SINAPI</v>
          </cell>
          <cell r="C118">
            <v>88277</v>
          </cell>
          <cell r="D118" t="str">
            <v>MONTADOR (TUBO AÇO/EQUIPAMENTOS) COM ENCARGOS COMPLEMENTARES</v>
          </cell>
          <cell r="E118" t="str">
            <v>H</v>
          </cell>
          <cell r="F118">
            <v>176</v>
          </cell>
          <cell r="G118">
            <v>30.35</v>
          </cell>
          <cell r="H118" t="str">
            <v>BDI 1</v>
          </cell>
          <cell r="I118">
            <v>37.369999999999997</v>
          </cell>
          <cell r="J118">
            <v>0</v>
          </cell>
          <cell r="K118">
            <v>0</v>
          </cell>
        </row>
        <row r="119">
          <cell r="A119" t="str">
            <v>5.24</v>
          </cell>
          <cell r="B119" t="str">
            <v>SINAPI</v>
          </cell>
          <cell r="C119">
            <v>88251</v>
          </cell>
          <cell r="D119" t="str">
            <v>AUXILIAR DE SERRALHEIRO COM ENCARGOS COMPLEMENTARES</v>
          </cell>
          <cell r="E119" t="str">
            <v>H</v>
          </cell>
          <cell r="F119">
            <v>176</v>
          </cell>
          <cell r="G119">
            <v>26.29</v>
          </cell>
          <cell r="H119" t="str">
            <v>BDI 1</v>
          </cell>
          <cell r="I119">
            <v>32.369999999999997</v>
          </cell>
          <cell r="J119">
            <v>0</v>
          </cell>
          <cell r="K119">
            <v>0</v>
          </cell>
        </row>
        <row r="120">
          <cell r="A120" t="str">
            <v>5.25</v>
          </cell>
          <cell r="B120" t="str">
            <v>SINAPI</v>
          </cell>
          <cell r="C120">
            <v>88317</v>
          </cell>
          <cell r="D120" t="str">
            <v>SOLDADOR COM ENCARGOS COMPLEMENTARES</v>
          </cell>
          <cell r="E120" t="str">
            <v>H</v>
          </cell>
          <cell r="F120">
            <v>176</v>
          </cell>
          <cell r="G120">
            <v>35.450000000000003</v>
          </cell>
          <cell r="H120" t="str">
            <v>BDI 1</v>
          </cell>
          <cell r="I120">
            <v>43.65</v>
          </cell>
          <cell r="J120">
            <v>0</v>
          </cell>
          <cell r="K120">
            <v>0</v>
          </cell>
        </row>
        <row r="121">
          <cell r="A121" t="str">
            <v>5.26</v>
          </cell>
          <cell r="B121" t="str">
            <v>SINAPI</v>
          </cell>
          <cell r="C121">
            <v>5928</v>
          </cell>
          <cell r="D121" t="str">
            <v>GUINDAUTO HIDRÁULICO, CAPACIDADE MÁXIMA DE CARGA 6200 KG, MOMENTO MÁXIMO DE CARGA 11,7 TM, ALCANCE MÁXIMO HORIZONTAL 9,70 M, INCLUSIVE CAMINHÃO TOCO PBT 16.000 KG, POTÊNCIA DE 189 CV - CHP DIURNO. AF_06/2014</v>
          </cell>
          <cell r="E121" t="str">
            <v>CHP</v>
          </cell>
          <cell r="F121">
            <v>52.8</v>
          </cell>
          <cell r="G121">
            <v>261.31</v>
          </cell>
          <cell r="H121" t="str">
            <v>BDI 1</v>
          </cell>
          <cell r="I121">
            <v>321.77</v>
          </cell>
          <cell r="J121">
            <v>0</v>
          </cell>
          <cell r="K121">
            <v>0</v>
          </cell>
        </row>
        <row r="122">
          <cell r="A122" t="str">
            <v>5.27</v>
          </cell>
          <cell r="B122" t="str">
            <v>SINAPI</v>
          </cell>
          <cell r="C122">
            <v>5930</v>
          </cell>
          <cell r="D122" t="str">
            <v>GUINDAUTO HIDRÁULICO, CAPACIDADE MÁXIMA DE CARGA 6200 KG, MOMENTO MÁXIMO DE CARGA 11,7 TM, ALCANCE MÁXIMO HORIZONTAL 9,70 M, INCLUSIVE CAMINHÃO TOCO PBT 16.000 KG, POTÊNCIA DE 189 CV - CHI DIURNO. AF_06/2014</v>
          </cell>
          <cell r="E122" t="str">
            <v>CHI</v>
          </cell>
          <cell r="F122">
            <v>123.2</v>
          </cell>
          <cell r="G122">
            <v>65.569999999999993</v>
          </cell>
          <cell r="H122" t="str">
            <v>BDI 1</v>
          </cell>
          <cell r="I122">
            <v>80.739999999999995</v>
          </cell>
          <cell r="J122">
            <v>0</v>
          </cell>
          <cell r="K122">
            <v>0</v>
          </cell>
        </row>
        <row r="123">
          <cell r="A123" t="str">
            <v>6.</v>
          </cell>
          <cell r="B123">
            <v>0</v>
          </cell>
          <cell r="C123">
            <v>0</v>
          </cell>
          <cell r="D123" t="str">
            <v>IMPERMEABILIZAÇÃO CDV-02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120097.24</v>
          </cell>
          <cell r="K123">
            <v>7.5121570887319078E-2</v>
          </cell>
        </row>
        <row r="124">
          <cell r="A124" t="str">
            <v>6.1</v>
          </cell>
          <cell r="B124" t="str">
            <v>SABESP</v>
          </cell>
          <cell r="C124">
            <v>70190165</v>
          </cell>
          <cell r="D124" t="str">
            <v>REVESTIMENTO IMPERMEABILIZANTE À BASE DE POLIURETANO BICOMPONENTE ISENTO DE SOLVENTES, DE ALTA RESISTÊNCIA QUÍMICA, COM PREPARAÇÃO DA SUPERFÍCIE COM PRIMER</v>
          </cell>
          <cell r="E124" t="str">
            <v>M2</v>
          </cell>
          <cell r="F124">
            <v>369.28</v>
          </cell>
          <cell r="G124">
            <v>254.07812500000003</v>
          </cell>
          <cell r="H124" t="str">
            <v>BDI 2</v>
          </cell>
          <cell r="I124">
            <v>325.22000000000003</v>
          </cell>
          <cell r="J124">
            <v>120097.24</v>
          </cell>
          <cell r="K124">
            <v>0</v>
          </cell>
        </row>
        <row r="125">
          <cell r="A125">
            <v>0</v>
          </cell>
          <cell r="B125">
            <v>0</v>
          </cell>
          <cell r="C125">
            <v>0</v>
          </cell>
          <cell r="D125" t="str">
            <v>IMPERMEABILIZAÇÃO COTADO BANDEIRANTES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A126" t="str">
            <v>6.1</v>
          </cell>
          <cell r="B126" t="str">
            <v>COTAÇÃO</v>
          </cell>
          <cell r="C126">
            <v>0</v>
          </cell>
          <cell r="D126" t="str">
            <v>IMPERMEABILIZAÇÃO EM POLIURETANOS (RE.: MC FLEX)</v>
          </cell>
          <cell r="E126" t="str">
            <v>M2</v>
          </cell>
          <cell r="F126">
            <v>219.27</v>
          </cell>
          <cell r="G126">
            <v>492.04157869092086</v>
          </cell>
          <cell r="H126" t="str">
            <v>BDI 1</v>
          </cell>
          <cell r="I126">
            <v>605.9</v>
          </cell>
          <cell r="J126">
            <v>0</v>
          </cell>
          <cell r="K126">
            <v>0</v>
          </cell>
        </row>
        <row r="127">
          <cell r="A127" t="str">
            <v>6.2</v>
          </cell>
          <cell r="B127" t="str">
            <v>COTAÇÃO</v>
          </cell>
          <cell r="C127">
            <v>0</v>
          </cell>
          <cell r="D127" t="str">
            <v>IMPERMEABILIZAÇÃO EM POLIURETANOS FLEXIVEL (RE.: MC IMPER)</v>
          </cell>
          <cell r="E127" t="str">
            <v>M2</v>
          </cell>
          <cell r="F127">
            <v>259.77999999999997</v>
          </cell>
          <cell r="G127">
            <v>166.79389312977096</v>
          </cell>
          <cell r="H127" t="str">
            <v>BDI 1</v>
          </cell>
          <cell r="I127">
            <v>205.39</v>
          </cell>
          <cell r="J127">
            <v>0</v>
          </cell>
          <cell r="K127">
            <v>0</v>
          </cell>
        </row>
        <row r="128">
          <cell r="A128" t="str">
            <v>7.</v>
          </cell>
          <cell r="B128">
            <v>0</v>
          </cell>
          <cell r="C128">
            <v>0</v>
          </cell>
          <cell r="D128" t="str">
            <v>RECOMPOSIÇÃO DE PAVIMENTAÇÃO, CALÇADAS E INSTALAÇÕES EXISTENTES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18475.73</v>
          </cell>
          <cell r="K128">
            <v>1.1556684074421423E-2</v>
          </cell>
        </row>
        <row r="129">
          <cell r="A129" t="str">
            <v>7.1</v>
          </cell>
          <cell r="B129" t="str">
            <v>SINAPI</v>
          </cell>
          <cell r="C129">
            <v>94267</v>
          </cell>
          <cell r="D129" t="str">
            <v>GUIA (MEIO-FIO) E SARJETA CONJUGADOS DE CONCRETO, MOLDADA IN LOCO EM TRECHO RETO COM EXTRUSORA, 45 CM BASE (15 CM BASE DA GUIA + 30 CM BASE DA SARJETA) X 22 CM ALTURA. AF_06/2016</v>
          </cell>
          <cell r="E129" t="str">
            <v>M</v>
          </cell>
          <cell r="F129">
            <v>57.9</v>
          </cell>
          <cell r="G129">
            <v>53.62</v>
          </cell>
          <cell r="H129" t="str">
            <v>BDI 1</v>
          </cell>
          <cell r="I129">
            <v>66.02</v>
          </cell>
          <cell r="J129">
            <v>3822.55</v>
          </cell>
          <cell r="K129">
            <v>0</v>
          </cell>
        </row>
        <row r="130">
          <cell r="A130" t="str">
            <v>7.2</v>
          </cell>
          <cell r="B130" t="str">
            <v>SINAPI</v>
          </cell>
          <cell r="C130">
            <v>94268</v>
          </cell>
          <cell r="D130" t="str">
            <v>GUIA (MEIO-FIO) E SARJETA CONJUGADOS DE CONCRETO, MOLDADA IN LOCO EM TRECHO CURVO COM EXTRUSORA, 45 CM BASE (15 CM BASE DA GUIA + 30 CM BASE DA SARJETA) X 22 CM ALTURA. AF_06/2016</v>
          </cell>
          <cell r="E130" t="str">
            <v>M</v>
          </cell>
          <cell r="F130">
            <v>9</v>
          </cell>
          <cell r="G130">
            <v>59.15</v>
          </cell>
          <cell r="H130" t="str">
            <v>BDI 1</v>
          </cell>
          <cell r="I130">
            <v>72.83</v>
          </cell>
          <cell r="J130">
            <v>655.47</v>
          </cell>
          <cell r="K130">
            <v>0</v>
          </cell>
        </row>
        <row r="131">
          <cell r="A131" t="str">
            <v>7.3</v>
          </cell>
          <cell r="B131" t="str">
            <v>SINAPI</v>
          </cell>
          <cell r="C131">
            <v>94994</v>
          </cell>
          <cell r="D131" t="str">
            <v>EXECUÇÃO DE PASSEIO (CALÇADA) OU PISO DE CONCRETO COM CONCRETO MOLDADO IN LOCO, FEITO EM OBRA, ACABAMENTO CONVENCIONAL, ESPESSURA 8 CM, ARMADO. AF_08/2022</v>
          </cell>
          <cell r="E131" t="str">
            <v>M2</v>
          </cell>
          <cell r="F131">
            <v>66.099999999999994</v>
          </cell>
          <cell r="G131">
            <v>86.39</v>
          </cell>
          <cell r="H131" t="str">
            <v>BDI 1</v>
          </cell>
          <cell r="I131">
            <v>106.38</v>
          </cell>
          <cell r="J131">
            <v>7031.71</v>
          </cell>
          <cell r="K131">
            <v>0</v>
          </cell>
        </row>
        <row r="132">
          <cell r="A132" t="str">
            <v>7.4</v>
          </cell>
          <cell r="B132" t="str">
            <v>SINAPI</v>
          </cell>
          <cell r="C132">
            <v>101859</v>
          </cell>
          <cell r="D132" t="str">
            <v>REASSENTAMENTO DE BLOCOS SEXTAVADO PARA PISO INTERTRAVADO, ESPESSURA DE 8 CM, EM VIA/ESTACIONAMENTO, COM REAPROVEITAMENTO DOS BLOCOS SEXTAVADO - INCLUSO RETIRADA E COLOCAÇÃO DO MATERIAL. AF_12/2020</v>
          </cell>
          <cell r="E132" t="str">
            <v>M2</v>
          </cell>
          <cell r="F132">
            <v>181.88</v>
          </cell>
          <cell r="G132">
            <v>31.11</v>
          </cell>
          <cell r="H132" t="str">
            <v>BDI 1</v>
          </cell>
          <cell r="I132">
            <v>38.299999999999997</v>
          </cell>
          <cell r="J132">
            <v>6966</v>
          </cell>
          <cell r="K132">
            <v>0</v>
          </cell>
        </row>
        <row r="133">
          <cell r="A133" t="str">
            <v>Obs.: Todos os valores foram truncados a partir da segunda casa decimal.</v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DOS"/>
      <sheetName val="NOVO"/>
      <sheetName val="BDI"/>
      <sheetName val="ORÇAMENTO"/>
      <sheetName val="CÁLCULO"/>
      <sheetName val="EVENTOS"/>
      <sheetName val="CRONO"/>
      <sheetName val="CRONOPLE"/>
      <sheetName val="PLE"/>
      <sheetName val="QCI"/>
      <sheetName val="BM"/>
      <sheetName val="RRE"/>
      <sheetName val="OFÍCIO"/>
    </sheetNames>
    <sheetDataSet>
      <sheetData sheetId="0"/>
      <sheetData sheetId="1">
        <row r="18">
          <cell r="F18" t="str">
            <v>DESONERADO</v>
          </cell>
        </row>
      </sheetData>
      <sheetData sheetId="2"/>
      <sheetData sheetId="3">
        <row r="138">
          <cell r="A138" t="str">
            <v>(SELECIONAR)</v>
          </cell>
        </row>
        <row r="139">
          <cell r="A139" t="str">
            <v>Construção e Reforma de Edifícios</v>
          </cell>
        </row>
        <row r="140">
          <cell r="A140" t="str">
            <v>Construção de Praças Urbanas, Rodovias, Ferrovias e recapeamento e pavimentação de vias urbanas</v>
          </cell>
        </row>
        <row r="141">
          <cell r="A141" t="str">
            <v>Construção de Redes de Abastecimento de Água, Coleta de Esgoto</v>
          </cell>
        </row>
        <row r="142">
          <cell r="A142" t="str">
            <v>Construção e Manutenção de Estações e Redes de Distribuição de Energia Elétrica</v>
          </cell>
        </row>
        <row r="143">
          <cell r="A143" t="str">
            <v>Obras Portuárias, Marítimas e Fluviais</v>
          </cell>
        </row>
        <row r="144">
          <cell r="A144" t="str">
            <v>Fornecimento de Materiais e Equipamentos (aquisição indireta - em conjunto com licitação de obras)</v>
          </cell>
        </row>
        <row r="145">
          <cell r="A145" t="str">
            <v>Fornecimento de Materiais e Equipamentos (aquisição direta)</v>
          </cell>
        </row>
        <row r="146">
          <cell r="A146" t="str">
            <v>Estudos e Projetos, Planos e Gerenciamento e outros correlatos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ORÇAMENTO"/>
      <sheetName val="CRONOGRAMA"/>
      <sheetName val="BDI"/>
      <sheetName val="MAPA DE COTAÇÕES"/>
      <sheetName val="COMPOSIÇÕES"/>
    </sheetNames>
    <sheetDataSet>
      <sheetData sheetId="0">
        <row r="4">
          <cell r="A4" t="str">
            <v>CONSTRUÇÃO DE EDIFÍCIOS</v>
          </cell>
        </row>
      </sheetData>
      <sheetData sheetId="1">
        <row r="7">
          <cell r="K7" t="str">
            <v>00</v>
          </cell>
        </row>
      </sheetData>
      <sheetData sheetId="2"/>
      <sheetData sheetId="3"/>
      <sheetData sheetId="4"/>
      <sheetData sheetId="5">
        <row r="10">
          <cell r="C10" t="str">
            <v>S001</v>
          </cell>
          <cell r="D10" t="str">
            <v>TUBO DE AÇO CARBONO, COM PONTA BISELADA P/ SOLDA E PONTA, COM ABA DE VEDAÇÃO, ESP. 3/8", ∅1200MM, L=1000MM, COM PINTURA EPÓXI</v>
          </cell>
          <cell r="E10" t="str">
            <v xml:space="preserve">UN </v>
          </cell>
          <cell r="F10">
            <v>0</v>
          </cell>
          <cell r="G10">
            <v>0</v>
          </cell>
          <cell r="H10">
            <v>13569.1</v>
          </cell>
        </row>
        <row r="11">
          <cell r="C11" t="str">
            <v>15.03.030</v>
          </cell>
          <cell r="D11" t="str">
            <v>FORNECIMENTO E MONTAGEM DE ESTRUTURA EM AÇO ASTM-A36, SEM PINTURA</v>
          </cell>
          <cell r="E11" t="str">
            <v>KG</v>
          </cell>
          <cell r="F11">
            <v>438.70593111069746</v>
          </cell>
          <cell r="G11">
            <v>25.9</v>
          </cell>
          <cell r="H11">
            <v>11362.48</v>
          </cell>
        </row>
        <row r="12">
          <cell r="C12" t="str">
            <v>33.07.130</v>
          </cell>
          <cell r="D12" t="str">
            <v>PINTURA EPÓXI BICOMPONENTE EM ESTRUTURAS METÁLICAS (INTERNO E EXTERNO)</v>
          </cell>
          <cell r="E12" t="str">
            <v>KG</v>
          </cell>
          <cell r="F12">
            <v>438.70593111069746</v>
          </cell>
          <cell r="G12">
            <v>3.71</v>
          </cell>
          <cell r="H12">
            <v>1627.59</v>
          </cell>
        </row>
        <row r="13">
          <cell r="C13">
            <v>70190124</v>
          </cell>
          <cell r="D13" t="str">
            <v>REVESTIMENTO IMPERMEABILIZANTE E ANTICORROSIVO EPOXI ISENTO
DE SOLVENTES (INTERNO)</v>
          </cell>
          <cell r="E13" t="str">
            <v>M2</v>
          </cell>
          <cell r="F13">
            <v>3.7699111843077517</v>
          </cell>
          <cell r="G13">
            <v>153.59375</v>
          </cell>
          <cell r="H13">
            <v>579.03</v>
          </cell>
        </row>
        <row r="14">
          <cell r="C14" t="str">
            <v>S002</v>
          </cell>
          <cell r="D14" t="str">
            <v>TUBO DE AÇO CARBONO, COM PONTA BISELADA P/ SOLDA E PONTA, COM ABA DE VEDAÇÃO, ESP. 5/16", ∅1000MM, L=1000MM, COM PINTURA EPÓXI</v>
          </cell>
          <cell r="E14" t="str">
            <v xml:space="preserve">UN </v>
          </cell>
          <cell r="F14">
            <v>0</v>
          </cell>
          <cell r="G14">
            <v>0</v>
          </cell>
          <cell r="H14">
            <v>9352.2900000000009</v>
          </cell>
        </row>
        <row r="15">
          <cell r="C15" t="str">
            <v>15.03.030</v>
          </cell>
          <cell r="D15" t="str">
            <v>FORNECIMENTO E MONTAGEM DE ESTRUTURA EM AÇO ASTM-A36, SEM PINTURA</v>
          </cell>
          <cell r="E15" t="str">
            <v>KG</v>
          </cell>
          <cell r="F15">
            <v>299.55340420983612</v>
          </cell>
          <cell r="G15">
            <v>25.9</v>
          </cell>
          <cell r="H15">
            <v>7758.43</v>
          </cell>
        </row>
        <row r="16">
          <cell r="C16" t="str">
            <v>33.07.130</v>
          </cell>
          <cell r="D16" t="str">
            <v>PINTURA EPÓXI BICOMPONENTE EM ESTRUTURAS METÁLICAS (INTERNO E EXTERNO)</v>
          </cell>
          <cell r="E16" t="str">
            <v>KG</v>
          </cell>
          <cell r="F16">
            <v>299.55340420983612</v>
          </cell>
          <cell r="G16">
            <v>3.71</v>
          </cell>
          <cell r="H16">
            <v>1111.3399999999999</v>
          </cell>
        </row>
        <row r="17">
          <cell r="C17">
            <v>70190124</v>
          </cell>
          <cell r="D17" t="str">
            <v>REVESTIMENTO IMPERMEABILIZANTE E ANTICORROSIVO EPOXI ISENTO
DE SOLVENTES (INTERNO)</v>
          </cell>
          <cell r="E17" t="str">
            <v>M2</v>
          </cell>
          <cell r="F17">
            <v>3.1415926535897931</v>
          </cell>
          <cell r="G17">
            <v>153.59375</v>
          </cell>
          <cell r="H17">
            <v>482.52</v>
          </cell>
        </row>
        <row r="18">
          <cell r="C18" t="str">
            <v>S003</v>
          </cell>
          <cell r="D18" t="str">
            <v>TUBO DE AÇO CARBONO, COM PONTA BISELADA P/ SOLDA E PONTA, COM ABA DE VEDAÇÃO, ESP. 1/4", ∅900MM, L=1000MM, COM PINTURA EPÓXI</v>
          </cell>
          <cell r="E18" t="str">
            <v xml:space="preserve">UN </v>
          </cell>
          <cell r="F18">
            <v>0</v>
          </cell>
          <cell r="G18">
            <v>0</v>
          </cell>
          <cell r="H18">
            <v>7010.65</v>
          </cell>
        </row>
        <row r="19">
          <cell r="C19" t="str">
            <v>15.03.030</v>
          </cell>
          <cell r="D19" t="str">
            <v>FORNECIMENTO E MONTAGEM DE ESTRUTURA EM AÇO ASTM-A36, SEM PINTURA</v>
          </cell>
          <cell r="E19" t="str">
            <v>KG</v>
          </cell>
          <cell r="F19">
            <v>222.10030623799113</v>
          </cell>
          <cell r="G19">
            <v>25.9</v>
          </cell>
          <cell r="H19">
            <v>5752.39</v>
          </cell>
        </row>
        <row r="20">
          <cell r="C20" t="str">
            <v>33.07.130</v>
          </cell>
          <cell r="D20" t="str">
            <v>PINTURA EPÓXI BICOMPONENTE EM ESTRUTURAS METÁLICAS (INTERNO E EXTERNO)</v>
          </cell>
          <cell r="E20" t="str">
            <v>KG</v>
          </cell>
          <cell r="F20">
            <v>222.10030623799113</v>
          </cell>
          <cell r="G20">
            <v>3.71</v>
          </cell>
          <cell r="H20">
            <v>823.99</v>
          </cell>
        </row>
        <row r="21">
          <cell r="C21">
            <v>70190124</v>
          </cell>
          <cell r="D21" t="str">
            <v>REVESTIMENTO IMPERMEABILIZANTE E ANTICORROSIVO EPOXI ISENTO
DE SOLVENTES (INTERNO)</v>
          </cell>
          <cell r="E21" t="str">
            <v>M2</v>
          </cell>
          <cell r="F21">
            <v>2.8274333882308138</v>
          </cell>
          <cell r="G21">
            <v>153.59375</v>
          </cell>
          <cell r="H21">
            <v>434.27</v>
          </cell>
        </row>
        <row r="22">
          <cell r="C22" t="str">
            <v>S004</v>
          </cell>
          <cell r="D22" t="str">
            <v>TUBO DE AÇO CARBONO, COM PONTA E FLANGE, COM ABA DE VEDAÇÃO, ESP. 5/16", ∅1000MM, L=500MM, COM PINTURA EPÓXI</v>
          </cell>
          <cell r="E22" t="str">
            <v xml:space="preserve">UN </v>
          </cell>
          <cell r="F22">
            <v>0</v>
          </cell>
          <cell r="G22">
            <v>0</v>
          </cell>
          <cell r="H22">
            <v>9283.8000000000011</v>
          </cell>
        </row>
        <row r="23">
          <cell r="C23" t="str">
            <v>15.03.030</v>
          </cell>
          <cell r="D23" t="str">
            <v>FORNECIMENTO E MONTAGEM DE ESTRUTURA EM AÇO ASTM-A36, SEM PINTURA</v>
          </cell>
          <cell r="E23" t="str">
            <v>KG</v>
          </cell>
          <cell r="F23">
            <v>305.38831566127499</v>
          </cell>
          <cell r="G23">
            <v>25.9</v>
          </cell>
          <cell r="H23">
            <v>7909.55</v>
          </cell>
        </row>
        <row r="24">
          <cell r="C24" t="str">
            <v>33.07.130</v>
          </cell>
          <cell r="D24" t="str">
            <v>PINTURA EPÓXI BICOMPONENTE EM ESTRUTURAS METÁLICAS (INTERNO E EXTERNO)</v>
          </cell>
          <cell r="E24" t="str">
            <v>KG</v>
          </cell>
          <cell r="F24">
            <v>305.38831566127499</v>
          </cell>
          <cell r="G24">
            <v>3.71</v>
          </cell>
          <cell r="H24">
            <v>1132.99</v>
          </cell>
        </row>
        <row r="25">
          <cell r="C25">
            <v>70190124</v>
          </cell>
          <cell r="D25" t="str">
            <v>REVESTIMENTO IMPERMEABILIZANTE E ANTICORROSIVO EPOXI ISENTO
DE SOLVENTES (INTERNO)</v>
          </cell>
          <cell r="E25" t="str">
            <v>M2</v>
          </cell>
          <cell r="F25">
            <v>1.5707963267948966</v>
          </cell>
          <cell r="G25">
            <v>153.59375</v>
          </cell>
          <cell r="H25">
            <v>241.26</v>
          </cell>
        </row>
        <row r="26">
          <cell r="C26" t="str">
            <v>S005</v>
          </cell>
          <cell r="D26" t="str">
            <v>TUBO DE AÇO CARBONO, COM PONTA E FLANGE, COM ABA DE VEDAÇÃO, ESP. 1/4", ∅900MM, L=500MM, COM PINTURA EPÓXI</v>
          </cell>
          <cell r="E26" t="str">
            <v xml:space="preserve">UN </v>
          </cell>
          <cell r="F26">
            <v>0</v>
          </cell>
          <cell r="G26">
            <v>0</v>
          </cell>
          <cell r="H26">
            <v>7110.03</v>
          </cell>
        </row>
        <row r="27">
          <cell r="C27" t="str">
            <v>15.03.030</v>
          </cell>
          <cell r="D27" t="str">
            <v>FORNECIMENTO E MONTAGEM DE ESTRUTURA EM AÇO ASTM-A36, SEM PINTURA</v>
          </cell>
          <cell r="E27" t="str">
            <v>KG</v>
          </cell>
          <cell r="F27">
            <v>232.78988374622904</v>
          </cell>
          <cell r="G27">
            <v>25.9</v>
          </cell>
          <cell r="H27">
            <v>6029.25</v>
          </cell>
        </row>
        <row r="28">
          <cell r="C28" t="str">
            <v>33.07.130</v>
          </cell>
          <cell r="D28" t="str">
            <v>PINTURA EPÓXI BICOMPONENTE EM ESTRUTURAS METÁLICAS (INTERNO E EXTERNO)</v>
          </cell>
          <cell r="E28" t="str">
            <v>KG</v>
          </cell>
          <cell r="F28">
            <v>232.78988374622904</v>
          </cell>
          <cell r="G28">
            <v>3.71</v>
          </cell>
          <cell r="H28">
            <v>863.65</v>
          </cell>
        </row>
        <row r="29">
          <cell r="C29">
            <v>70190124</v>
          </cell>
          <cell r="D29" t="str">
            <v>REVESTIMENTO IMPERMEABILIZANTE E ANTICORROSIVO EPOXI ISENTO
DE SOLVENTES (INTERNO)</v>
          </cell>
          <cell r="E29" t="str">
            <v>M2</v>
          </cell>
          <cell r="F29">
            <v>1.4137166941154069</v>
          </cell>
          <cell r="G29">
            <v>153.59375</v>
          </cell>
          <cell r="H29">
            <v>217.13</v>
          </cell>
        </row>
        <row r="30">
          <cell r="C30" t="str">
            <v>S006</v>
          </cell>
          <cell r="D30" t="str">
            <v>FLANGE CEGO, ∅1000MM EM AÇO CARBONO, COM PINTURA EPÓXI, FLANGES CONFORME ISO 2531, PN-10</v>
          </cell>
          <cell r="E30" t="str">
            <v xml:space="preserve">UN </v>
          </cell>
          <cell r="F30">
            <v>0</v>
          </cell>
          <cell r="G30">
            <v>0</v>
          </cell>
          <cell r="H30">
            <v>11444.419999999998</v>
          </cell>
        </row>
        <row r="31">
          <cell r="C31" t="str">
            <v>15.03.030</v>
          </cell>
          <cell r="D31" t="str">
            <v>FORNECIMENTO E MONTAGEM DE ESTRUTURA EM AÇO ASTM-A36, SEM PINTURA</v>
          </cell>
          <cell r="E31" t="str">
            <v>KG</v>
          </cell>
          <cell r="F31">
            <v>382.4314654798772</v>
          </cell>
          <cell r="G31">
            <v>25.9</v>
          </cell>
          <cell r="H31">
            <v>9904.9699999999993</v>
          </cell>
        </row>
        <row r="32">
          <cell r="C32" t="str">
            <v>33.07.130</v>
          </cell>
          <cell r="D32" t="str">
            <v>PINTURA EPÓXI BICOMPONENTE EM ESTRUTURAS METÁLICAS (INTERNO E EXTERNO)</v>
          </cell>
          <cell r="E32" t="str">
            <v>KG</v>
          </cell>
          <cell r="F32">
            <v>382.4314654798772</v>
          </cell>
          <cell r="G32">
            <v>3.71</v>
          </cell>
          <cell r="H32">
            <v>1418.82</v>
          </cell>
        </row>
        <row r="33">
          <cell r="C33">
            <v>70190124</v>
          </cell>
          <cell r="D33" t="str">
            <v>REVESTIMENTO IMPERMEABILIZANTE E ANTICORROSIVO EPOXI ISENTO
DE SOLVENTES (INTERNO)</v>
          </cell>
          <cell r="E33" t="str">
            <v>M2</v>
          </cell>
          <cell r="F33">
            <v>0.78539816339744828</v>
          </cell>
          <cell r="G33">
            <v>153.59375</v>
          </cell>
          <cell r="H33">
            <v>120.63</v>
          </cell>
        </row>
        <row r="34">
          <cell r="C34" t="str">
            <v>S007</v>
          </cell>
          <cell r="D34" t="str">
            <v>FLANGE CEGO, ∅900MM EM AÇO CARBONO, COM PINTURA EPÓXI, FLANGES CONFORME ISO 2531, PN-10</v>
          </cell>
          <cell r="E34" t="str">
            <v xml:space="preserve">UN </v>
          </cell>
          <cell r="F34">
            <v>0</v>
          </cell>
          <cell r="G34">
            <v>0</v>
          </cell>
          <cell r="H34">
            <v>8722.15</v>
          </cell>
        </row>
        <row r="35">
          <cell r="C35" t="str">
            <v>15.03.030</v>
          </cell>
          <cell r="D35" t="str">
            <v>FORNECIMENTO E MONTAGEM DE ESTRUTURA EM AÇO ASTM-A36, SEM PINTURA</v>
          </cell>
          <cell r="E35" t="str">
            <v>KG</v>
          </cell>
          <cell r="F35">
            <v>291.26806423306516</v>
          </cell>
          <cell r="G35">
            <v>25.9</v>
          </cell>
          <cell r="H35">
            <v>7543.84</v>
          </cell>
        </row>
        <row r="36">
          <cell r="C36" t="str">
            <v>33.07.130</v>
          </cell>
          <cell r="D36" t="str">
            <v>PINTURA EPÓXI BICOMPONENTE EM ESTRUTURAS METÁLICAS (INTERNO E EXTERNO)</v>
          </cell>
          <cell r="E36" t="str">
            <v>KG</v>
          </cell>
          <cell r="F36">
            <v>291.26806423306516</v>
          </cell>
          <cell r="G36">
            <v>3.71</v>
          </cell>
          <cell r="H36">
            <v>1080.5999999999999</v>
          </cell>
        </row>
        <row r="37">
          <cell r="C37">
            <v>70190124</v>
          </cell>
          <cell r="D37" t="str">
            <v>REVESTIMENTO IMPERMEABILIZANTE E ANTICORROSIVO EPOXI ISENTO
DE SOLVENTES (INTERNO)</v>
          </cell>
          <cell r="E37" t="str">
            <v>M2</v>
          </cell>
          <cell r="F37">
            <v>0.63617251235193317</v>
          </cell>
          <cell r="G37">
            <v>153.59375</v>
          </cell>
          <cell r="H37">
            <v>97.71</v>
          </cell>
        </row>
        <row r="38">
          <cell r="C38" t="str">
            <v>S008</v>
          </cell>
          <cell r="D38" t="str">
            <v>TUBO EM AÇO CARBONO, SOLDADO, ESP. 1/4", ∅900, PINTURA EPÓXI</v>
          </cell>
          <cell r="E38" t="str">
            <v>M</v>
          </cell>
          <cell r="F38">
            <v>0</v>
          </cell>
          <cell r="G38">
            <v>0</v>
          </cell>
          <cell r="H38">
            <v>4607.5</v>
          </cell>
        </row>
        <row r="39">
          <cell r="C39" t="str">
            <v>15.03.030</v>
          </cell>
          <cell r="D39" t="str">
            <v>FORNECIMENTO E MONTAGEM DE ESTRUTURA EM AÇO ASTM-A36, SEM PINTURA</v>
          </cell>
          <cell r="E39" t="str">
            <v>KG</v>
          </cell>
          <cell r="F39">
            <v>140.94048581983549</v>
          </cell>
          <cell r="G39">
            <v>25.9</v>
          </cell>
          <cell r="H39">
            <v>3650.35</v>
          </cell>
        </row>
        <row r="40">
          <cell r="C40" t="str">
            <v>33.07.130</v>
          </cell>
          <cell r="D40" t="str">
            <v>PINTURA EPÓXI BICOMPONENTE EM ESTRUTURAS METÁLICAS (INTERNO E EXTERNO)</v>
          </cell>
          <cell r="E40" t="str">
            <v>KG</v>
          </cell>
          <cell r="F40">
            <v>140.94048581983549</v>
          </cell>
          <cell r="G40">
            <v>3.71</v>
          </cell>
          <cell r="H40">
            <v>522.88</v>
          </cell>
        </row>
        <row r="41">
          <cell r="C41">
            <v>70190124</v>
          </cell>
          <cell r="D41" t="str">
            <v>REVESTIMENTO IMPERMEABILIZANTE E ANTICORROSIVO EPOXI ISENTO
DE SOLVENTES (INTERNO)</v>
          </cell>
          <cell r="E41" t="str">
            <v>M2</v>
          </cell>
          <cell r="F41">
            <v>2.8274333882308138</v>
          </cell>
          <cell r="G41">
            <v>153.59375</v>
          </cell>
          <cell r="H41">
            <v>434.27</v>
          </cell>
        </row>
        <row r="42">
          <cell r="C42" t="str">
            <v>S009</v>
          </cell>
          <cell r="D42" t="str">
            <v>TUBO EM AÇO CARBONO, SOLDADO, ESP. 5/16", ∅1000, PINTURA EPÓXI</v>
          </cell>
          <cell r="E42" t="str">
            <v>M</v>
          </cell>
          <cell r="F42">
            <v>0</v>
          </cell>
          <cell r="G42">
            <v>0</v>
          </cell>
          <cell r="H42">
            <v>6280.51</v>
          </cell>
        </row>
        <row r="43">
          <cell r="C43" t="str">
            <v>15.03.030</v>
          </cell>
          <cell r="D43" t="str">
            <v>FORNECIMENTO E MONTAGEM DE ESTRUTURA EM AÇO ASTM-A36, SEM PINTURA</v>
          </cell>
          <cell r="E43" t="str">
            <v>KG</v>
          </cell>
          <cell r="F43">
            <v>195.81232850559817</v>
          </cell>
          <cell r="G43">
            <v>25.9</v>
          </cell>
          <cell r="H43">
            <v>5071.53</v>
          </cell>
        </row>
        <row r="44">
          <cell r="C44" t="str">
            <v>33.07.130</v>
          </cell>
          <cell r="D44" t="str">
            <v>PINTURA EPÓXI BICOMPONENTE EM ESTRUTURAS METÁLICAS (INTERNO E EXTERNO)</v>
          </cell>
          <cell r="E44" t="str">
            <v>KG</v>
          </cell>
          <cell r="F44">
            <v>195.81232850559817</v>
          </cell>
          <cell r="G44">
            <v>3.71</v>
          </cell>
          <cell r="H44">
            <v>726.46</v>
          </cell>
        </row>
        <row r="45">
          <cell r="C45">
            <v>70190124</v>
          </cell>
          <cell r="D45" t="str">
            <v>REVESTIMENTO IMPERMEABILIZANTE E ANTICORROSIVO EPOXI ISENTO
DE SOLVENTES (INTERNO)</v>
          </cell>
          <cell r="E45" t="str">
            <v>M2</v>
          </cell>
          <cell r="F45">
            <v>3.1415926535897931</v>
          </cell>
          <cell r="G45">
            <v>153.59375</v>
          </cell>
          <cell r="H45">
            <v>482.52</v>
          </cell>
        </row>
        <row r="46">
          <cell r="C46" t="str">
            <v>S010</v>
          </cell>
          <cell r="D46" t="str">
            <v>TUBO EM AÇO CARBONO, SOLDADO, ESP. 3/8", ∅1200, PINTURA EPÓXI</v>
          </cell>
          <cell r="E46" t="str">
            <v>M</v>
          </cell>
          <cell r="F46">
            <v>0</v>
          </cell>
          <cell r="G46">
            <v>0</v>
          </cell>
          <cell r="H46">
            <v>8929.8900000000012</v>
          </cell>
        </row>
        <row r="47">
          <cell r="C47" t="str">
            <v>15.03.030</v>
          </cell>
          <cell r="D47" t="str">
            <v>FORNECIMENTO E MONTAGEM DE ESTRUTURA EM AÇO ASTM-A36, SEM PINTURA</v>
          </cell>
          <cell r="E47" t="str">
            <v>KG</v>
          </cell>
          <cell r="F47">
            <v>282.02894065365507</v>
          </cell>
          <cell r="G47">
            <v>25.9</v>
          </cell>
          <cell r="H47">
            <v>7304.54</v>
          </cell>
        </row>
        <row r="48">
          <cell r="C48" t="str">
            <v>33.07.130</v>
          </cell>
          <cell r="D48" t="str">
            <v>PINTURA EPÓXI BICOMPONENTE EM ESTRUTURAS METÁLICAS (INTERNO E EXTERNO)</v>
          </cell>
          <cell r="E48" t="str">
            <v>KG</v>
          </cell>
          <cell r="F48">
            <v>282.02894065365507</v>
          </cell>
          <cell r="G48">
            <v>3.71</v>
          </cell>
          <cell r="H48">
            <v>1046.32</v>
          </cell>
        </row>
        <row r="49">
          <cell r="C49">
            <v>70190124</v>
          </cell>
          <cell r="D49" t="str">
            <v>REVESTIMENTO IMPERMEABILIZANTE E ANTICORROSIVO EPOXI ISENTO
DE SOLVENTES (INTERNO)</v>
          </cell>
          <cell r="E49" t="str">
            <v>M2</v>
          </cell>
          <cell r="F49">
            <v>3.7699111843077517</v>
          </cell>
          <cell r="G49">
            <v>153.59375</v>
          </cell>
          <cell r="H49">
            <v>579.03</v>
          </cell>
        </row>
        <row r="50">
          <cell r="C50" t="str">
            <v>S011</v>
          </cell>
          <cell r="D50" t="str">
            <v>CURVA SEGMENTADA EM AÇO CARBONO, APROX. 90°, 7 GOMOS, COM PONTAS BISELADAS PARA SOLDA, ESP. 5/16", ∅1000, PINTURA EPÓXI</v>
          </cell>
          <cell r="E50" t="str">
            <v xml:space="preserve">UN </v>
          </cell>
          <cell r="F50">
            <v>0</v>
          </cell>
          <cell r="G50">
            <v>0</v>
          </cell>
          <cell r="H50">
            <v>15588.27</v>
          </cell>
        </row>
        <row r="51">
          <cell r="C51" t="str">
            <v>15.03.030</v>
          </cell>
          <cell r="D51" t="str">
            <v>FORNECIMENTO E MONTAGEM DE ESTRUTURA EM AÇO ASTM-A36, SEM PINTURA</v>
          </cell>
          <cell r="E51" t="str">
            <v>KG</v>
          </cell>
          <cell r="F51">
            <v>486.00619935089475</v>
          </cell>
          <cell r="G51">
            <v>25.9</v>
          </cell>
          <cell r="H51">
            <v>12587.56</v>
          </cell>
        </row>
        <row r="52">
          <cell r="C52" t="str">
            <v>33.07.130</v>
          </cell>
          <cell r="D52" t="str">
            <v>PINTURA EPÓXI BICOMPONENTE EM ESTRUTURAS METÁLICAS (INTERNO E EXTERNO)</v>
          </cell>
          <cell r="E52" t="str">
            <v>KG</v>
          </cell>
          <cell r="F52">
            <v>486.00619935089475</v>
          </cell>
          <cell r="G52">
            <v>3.71</v>
          </cell>
          <cell r="H52">
            <v>1803.08</v>
          </cell>
        </row>
        <row r="53">
          <cell r="C53">
            <v>70190124</v>
          </cell>
          <cell r="D53" t="str">
            <v>REVESTIMENTO IMPERMEABILIZANTE E ANTICORROSIVO EPOXI ISENTO
DE SOLVENTES (INTERNO)</v>
          </cell>
          <cell r="E53" t="str">
            <v>M2</v>
          </cell>
          <cell r="F53">
            <v>7.7974329662098674</v>
          </cell>
          <cell r="G53">
            <v>153.59375</v>
          </cell>
          <cell r="H53">
            <v>1197.6300000000001</v>
          </cell>
        </row>
        <row r="54">
          <cell r="C54" t="str">
            <v>S012</v>
          </cell>
          <cell r="D54" t="str">
            <v>CURVA SEGMENTADA EM AÇO CARBONO, APROX. 90°, 7 GOMOS, COM PONTAS BISELADAS PARA SOLDA, ESP. 3/8", ∅1200, PINTURA EPÓXI</v>
          </cell>
          <cell r="E54" t="str">
            <v xml:space="preserve">UN </v>
          </cell>
          <cell r="F54">
            <v>0</v>
          </cell>
          <cell r="G54">
            <v>0</v>
          </cell>
          <cell r="H54">
            <v>26584.329999999998</v>
          </cell>
        </row>
        <row r="55">
          <cell r="C55" t="str">
            <v>15.03.030</v>
          </cell>
          <cell r="D55" t="str">
            <v>FORNECIMENTO E MONTAGEM DE ESTRUTURA EM AÇO ASTM-A36, SEM PINTURA</v>
          </cell>
          <cell r="E55" t="str">
            <v>KG</v>
          </cell>
          <cell r="F55">
            <v>839.60015632593115</v>
          </cell>
          <cell r="G55">
            <v>25.9</v>
          </cell>
          <cell r="H55">
            <v>21745.64</v>
          </cell>
        </row>
        <row r="56">
          <cell r="C56" t="str">
            <v>33.07.130</v>
          </cell>
          <cell r="D56" t="str">
            <v>PINTURA EPÓXI BICOMPONENTE EM ESTRUTURAS METÁLICAS (INTERNO E EXTERNO)</v>
          </cell>
          <cell r="E56" t="str">
            <v>KG</v>
          </cell>
          <cell r="F56">
            <v>839.60015632593115</v>
          </cell>
          <cell r="G56">
            <v>3.71</v>
          </cell>
          <cell r="H56">
            <v>3114.91</v>
          </cell>
        </row>
        <row r="57">
          <cell r="C57">
            <v>70190124</v>
          </cell>
          <cell r="D57" t="str">
            <v>REVESTIMENTO IMPERMEABILIZANTE E ANTICORROSIVO EPOXI ISENTO
DE SOLVENTES (INTERNO)</v>
          </cell>
          <cell r="E57" t="str">
            <v>M2</v>
          </cell>
          <cell r="F57">
            <v>11.223025595684176</v>
          </cell>
          <cell r="G57">
            <v>153.59375</v>
          </cell>
          <cell r="H57">
            <v>1723.78</v>
          </cell>
        </row>
        <row r="58">
          <cell r="C58" t="str">
            <v>S013</v>
          </cell>
          <cell r="D58" t="str">
            <v>CURVA SEGMENTADA EM AÇO CARBONO, APROX. 45°, 3 GOMOS, COM PONTAS BISELADAS PARA SOLDA, ESP. 1/4", ∅900, PINTURA EPÓXI</v>
          </cell>
          <cell r="E58" t="str">
            <v xml:space="preserve">UN </v>
          </cell>
          <cell r="F58">
            <v>0</v>
          </cell>
          <cell r="G58">
            <v>0</v>
          </cell>
          <cell r="H58">
            <v>3750.52</v>
          </cell>
        </row>
        <row r="59">
          <cell r="C59" t="str">
            <v>15.03.030</v>
          </cell>
          <cell r="D59" t="str">
            <v>FORNECIMENTO E MONTAGEM DE ESTRUTURA EM AÇO ASTM-A36, SEM PINTURA</v>
          </cell>
          <cell r="E59" t="str">
            <v>KG</v>
          </cell>
          <cell r="F59">
            <v>114.72555545734606</v>
          </cell>
          <cell r="G59">
            <v>25.9</v>
          </cell>
          <cell r="H59">
            <v>2971.39</v>
          </cell>
        </row>
        <row r="60">
          <cell r="C60" t="str">
            <v>33.07.130</v>
          </cell>
          <cell r="D60" t="str">
            <v>PINTURA EPÓXI BICOMPONENTE EM ESTRUTURAS METÁLICAS (INTERNO E EXTERNO)</v>
          </cell>
          <cell r="E60" t="str">
            <v>KG</v>
          </cell>
          <cell r="F60">
            <v>114.72555545734606</v>
          </cell>
          <cell r="G60">
            <v>3.71</v>
          </cell>
          <cell r="H60">
            <v>425.63</v>
          </cell>
        </row>
        <row r="61">
          <cell r="C61">
            <v>70190124</v>
          </cell>
          <cell r="D61" t="str">
            <v>REVESTIMENTO IMPERMEABILIZANTE E ANTICORROSIVO EPOXI ISENTO
DE SOLVENTES (INTERNO)</v>
          </cell>
          <cell r="E61" t="str">
            <v>M2</v>
          </cell>
          <cell r="F61">
            <v>2.3015307780198824</v>
          </cell>
          <cell r="G61">
            <v>153.59375</v>
          </cell>
          <cell r="H61">
            <v>353.5</v>
          </cell>
        </row>
        <row r="62">
          <cell r="C62" t="str">
            <v>S014</v>
          </cell>
          <cell r="D62" t="str">
            <v>CURVA SEGMENTADA EM AÇO CARBONO, APROX. 45°, 3 GOMOS, COM PONTAS BISELADAS PARA SOLDA, ESP. 3/8", ∅1200, PINTURA EPÓXI</v>
          </cell>
          <cell r="E62" t="str">
            <v xml:space="preserve">UN </v>
          </cell>
          <cell r="F62">
            <v>0</v>
          </cell>
          <cell r="G62">
            <v>0</v>
          </cell>
          <cell r="H62">
            <v>9671.08</v>
          </cell>
        </row>
        <row r="63">
          <cell r="C63" t="str">
            <v>15.03.030</v>
          </cell>
          <cell r="D63" t="str">
            <v>FORNECIMENTO E MONTAGEM DE ESTRUTURA EM AÇO ASTM-A36, SEM PINTURA</v>
          </cell>
          <cell r="E63" t="str">
            <v>KG</v>
          </cell>
          <cell r="F63">
            <v>305.43734272790846</v>
          </cell>
          <cell r="G63">
            <v>25.9</v>
          </cell>
          <cell r="H63">
            <v>7910.82</v>
          </cell>
        </row>
        <row r="64">
          <cell r="C64" t="str">
            <v>33.07.130</v>
          </cell>
          <cell r="D64" t="str">
            <v>PINTURA EPÓXI BICOMPONENTE EM ESTRUTURAS METÁLICAS (INTERNO E EXTERNO)</v>
          </cell>
          <cell r="E64" t="str">
            <v>KG</v>
          </cell>
          <cell r="F64">
            <v>305.43734272790846</v>
          </cell>
          <cell r="G64">
            <v>3.71</v>
          </cell>
          <cell r="H64">
            <v>1133.17</v>
          </cell>
        </row>
        <row r="65">
          <cell r="C65">
            <v>70190124</v>
          </cell>
          <cell r="D65" t="str">
            <v>REVESTIMENTO IMPERMEABILIZANTE E ANTICORROSIVO EPOXI ISENTO
DE SOLVENTES (INTERNO)</v>
          </cell>
          <cell r="E65" t="str">
            <v>M2</v>
          </cell>
          <cell r="F65">
            <v>4.0828138126052949</v>
          </cell>
          <cell r="G65">
            <v>153.59375</v>
          </cell>
          <cell r="H65">
            <v>627.09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5"/>
  <sheetViews>
    <sheetView tabSelected="1" zoomScale="85" zoomScaleNormal="85" workbookViewId="0">
      <selection activeCell="D2" sqref="D2:H2"/>
    </sheetView>
  </sheetViews>
  <sheetFormatPr defaultRowHeight="12.75" x14ac:dyDescent="0.2"/>
  <cols>
    <col min="1" max="1" width="5" style="1" bestFit="1" customWidth="1"/>
    <col min="2" max="2" width="75.42578125" style="1" customWidth="1"/>
    <col min="3" max="3" width="9.5703125" style="1" customWidth="1"/>
    <col min="4" max="4" width="12.7109375" style="1" customWidth="1"/>
    <col min="5" max="5" width="19.28515625" style="1" customWidth="1"/>
    <col min="6" max="6" width="23.85546875" style="1" customWidth="1"/>
    <col min="7" max="7" width="25.7109375" style="1" customWidth="1"/>
    <col min="8" max="8" width="22.42578125" style="1" customWidth="1"/>
    <col min="9" max="9" width="17.85546875" style="1" customWidth="1"/>
    <col min="10" max="10" width="11.28515625" style="1" bestFit="1" customWidth="1"/>
    <col min="11" max="235" width="9.140625" style="1"/>
  </cols>
  <sheetData>
    <row r="1" spans="1:16383" ht="37.5" customHeight="1" x14ac:dyDescent="0.2">
      <c r="A1" s="191" t="s">
        <v>42</v>
      </c>
      <c r="B1" s="192"/>
      <c r="C1" s="193" t="s">
        <v>43</v>
      </c>
      <c r="D1" s="194"/>
      <c r="E1" s="194"/>
      <c r="F1" s="194"/>
      <c r="G1" s="194"/>
      <c r="H1" s="194"/>
      <c r="I1" s="195"/>
    </row>
    <row r="2" spans="1:16383" ht="29.25" customHeight="1" x14ac:dyDescent="0.2">
      <c r="A2" s="198" t="s">
        <v>63</v>
      </c>
      <c r="B2" s="199"/>
      <c r="C2" s="15" t="s">
        <v>0</v>
      </c>
      <c r="D2" s="200" t="s">
        <v>266</v>
      </c>
      <c r="E2" s="201"/>
      <c r="F2" s="201"/>
      <c r="G2" s="201"/>
      <c r="H2" s="202"/>
      <c r="I2" s="196"/>
    </row>
    <row r="3" spans="1:16383" ht="56.25" customHeight="1" thickBot="1" x14ac:dyDescent="0.25">
      <c r="A3" s="203" t="s">
        <v>1</v>
      </c>
      <c r="B3" s="204"/>
      <c r="C3" s="16" t="s">
        <v>2</v>
      </c>
      <c r="D3" s="205" t="s">
        <v>172</v>
      </c>
      <c r="E3" s="206"/>
      <c r="F3" s="206"/>
      <c r="G3" s="206"/>
      <c r="H3" s="207"/>
      <c r="I3" s="197"/>
    </row>
    <row r="4" spans="1:16383" ht="24.75" customHeight="1" thickBot="1" x14ac:dyDescent="0.25">
      <c r="A4" s="188" t="s">
        <v>3</v>
      </c>
      <c r="B4" s="188" t="s">
        <v>4</v>
      </c>
      <c r="C4" s="164"/>
      <c r="D4" s="165"/>
      <c r="E4" s="208" t="s">
        <v>241</v>
      </c>
      <c r="F4" s="208"/>
      <c r="G4" s="209" t="s">
        <v>173</v>
      </c>
      <c r="H4" s="209"/>
      <c r="I4" s="209"/>
    </row>
    <row r="5" spans="1:16383" ht="15.75" thickBot="1" x14ac:dyDescent="0.25">
      <c r="A5" s="189"/>
      <c r="B5" s="189"/>
      <c r="C5" s="210" t="s">
        <v>92</v>
      </c>
      <c r="D5" s="187" t="s">
        <v>5</v>
      </c>
      <c r="E5" s="187" t="s">
        <v>242</v>
      </c>
      <c r="F5" s="187" t="s">
        <v>6</v>
      </c>
      <c r="G5" s="187" t="s">
        <v>7</v>
      </c>
      <c r="H5" s="187"/>
      <c r="I5" s="187"/>
    </row>
    <row r="6" spans="1:16383" ht="45.75" customHeight="1" thickBot="1" x14ac:dyDescent="0.25">
      <c r="A6" s="190"/>
      <c r="B6" s="190"/>
      <c r="C6" s="210"/>
      <c r="D6" s="187"/>
      <c r="E6" s="187"/>
      <c r="F6" s="187"/>
      <c r="G6" s="166" t="s">
        <v>8</v>
      </c>
      <c r="H6" s="166" t="s">
        <v>9</v>
      </c>
      <c r="I6" s="167" t="s">
        <v>10</v>
      </c>
    </row>
    <row r="7" spans="1:16383" s="76" customFormat="1" ht="25.5" customHeight="1" x14ac:dyDescent="0.2">
      <c r="A7" s="146" t="s">
        <v>25</v>
      </c>
      <c r="B7" s="147" t="s">
        <v>34</v>
      </c>
      <c r="C7" s="148"/>
      <c r="D7" s="149"/>
      <c r="E7" s="150"/>
      <c r="F7" s="151"/>
      <c r="G7" s="152"/>
      <c r="H7" s="153"/>
      <c r="I7" s="154"/>
      <c r="J7" s="75"/>
    </row>
    <row r="8" spans="1:16383" s="13" customFormat="1" ht="18" customHeight="1" x14ac:dyDescent="0.2">
      <c r="A8" s="155" t="s">
        <v>11</v>
      </c>
      <c r="B8" s="156" t="s">
        <v>89</v>
      </c>
      <c r="C8" s="157" t="s">
        <v>90</v>
      </c>
      <c r="D8" s="158">
        <v>6</v>
      </c>
      <c r="E8" s="159"/>
      <c r="F8" s="160">
        <f>ROUND(E8*D8,2)</f>
        <v>0</v>
      </c>
      <c r="G8" s="161">
        <f>ROUND(F8*0.9,2)</f>
        <v>0</v>
      </c>
      <c r="H8" s="162">
        <f>ROUND(F8-G8,2)</f>
        <v>0</v>
      </c>
      <c r="I8" s="163"/>
      <c r="J8" s="14"/>
    </row>
    <row r="9" spans="1:16383" s="13" customFormat="1" ht="18" customHeight="1" x14ac:dyDescent="0.25">
      <c r="A9" s="155" t="s">
        <v>88</v>
      </c>
      <c r="B9" s="156" t="s">
        <v>80</v>
      </c>
      <c r="C9" s="157" t="s">
        <v>128</v>
      </c>
      <c r="D9" s="158">
        <v>24</v>
      </c>
      <c r="E9" s="159"/>
      <c r="F9" s="160">
        <f>ROUND(E9*D9,2)</f>
        <v>0</v>
      </c>
      <c r="G9" s="161">
        <f>5126.67</f>
        <v>5126.67</v>
      </c>
      <c r="H9" s="162">
        <f>ROUND(F9-G9,2)</f>
        <v>-5126.67</v>
      </c>
      <c r="I9" s="163"/>
      <c r="J9" s="14"/>
      <c r="K9" s="175">
        <v>569.63</v>
      </c>
      <c r="L9" s="175">
        <v>5696.3</v>
      </c>
      <c r="M9" s="175">
        <v>5126.67</v>
      </c>
      <c r="N9" s="175">
        <v>569.63</v>
      </c>
    </row>
    <row r="10" spans="1:16383" ht="25.5" customHeight="1" x14ac:dyDescent="0.2">
      <c r="A10" s="128"/>
      <c r="B10" s="78"/>
      <c r="C10" s="177" t="s">
        <v>31</v>
      </c>
      <c r="D10" s="178"/>
      <c r="E10" s="178"/>
      <c r="F10" s="82">
        <f>ROUND(SUM(F8:F9),2)</f>
        <v>0</v>
      </c>
      <c r="G10" s="82">
        <f t="shared" ref="G10:H10" si="0">ROUND(SUM(G8:G9),2)</f>
        <v>5126.67</v>
      </c>
      <c r="H10" s="82">
        <f t="shared" si="0"/>
        <v>-5126.67</v>
      </c>
      <c r="I10" s="129"/>
      <c r="J10" s="2"/>
    </row>
    <row r="11" spans="1:16383" ht="25.5" customHeight="1" x14ac:dyDescent="0.2">
      <c r="A11" s="146" t="s">
        <v>12</v>
      </c>
      <c r="B11" s="147" t="s">
        <v>36</v>
      </c>
      <c r="C11" s="148"/>
      <c r="D11" s="149"/>
      <c r="E11" s="150"/>
      <c r="F11" s="151"/>
      <c r="G11" s="152"/>
      <c r="H11" s="153"/>
      <c r="I11" s="154"/>
      <c r="J11" s="146"/>
      <c r="K11" s="148"/>
      <c r="L11" s="149"/>
      <c r="M11" s="150"/>
      <c r="N11" s="151"/>
      <c r="O11" s="152"/>
      <c r="P11" s="153"/>
      <c r="Q11" s="154"/>
      <c r="R11" s="146"/>
      <c r="S11" s="147"/>
      <c r="T11" s="148"/>
      <c r="U11" s="149"/>
      <c r="V11" s="150"/>
      <c r="W11" s="151"/>
      <c r="X11" s="152"/>
      <c r="Y11" s="153"/>
      <c r="Z11" s="154"/>
      <c r="AA11" s="146"/>
      <c r="AB11" s="147"/>
      <c r="AC11" s="148"/>
      <c r="AD11" s="149"/>
      <c r="AE11" s="150"/>
      <c r="AF11" s="151"/>
      <c r="AG11" s="152"/>
      <c r="AH11" s="153"/>
      <c r="AI11" s="154"/>
      <c r="AJ11" s="146"/>
      <c r="AK11" s="147"/>
      <c r="AL11" s="148"/>
      <c r="AM11" s="149"/>
      <c r="AN11" s="150"/>
      <c r="AO11" s="151"/>
      <c r="AP11" s="152"/>
      <c r="AQ11" s="153"/>
      <c r="AR11" s="154"/>
      <c r="AS11" s="146"/>
      <c r="AT11" s="147"/>
      <c r="AU11" s="148"/>
      <c r="AV11" s="149"/>
      <c r="AW11" s="150"/>
      <c r="AX11" s="151"/>
      <c r="AY11" s="152"/>
      <c r="AZ11" s="153"/>
      <c r="BA11" s="154"/>
      <c r="BB11" s="146"/>
      <c r="BC11" s="147"/>
      <c r="BD11" s="148"/>
      <c r="BE11" s="149"/>
      <c r="BF11" s="150"/>
      <c r="BG11" s="151"/>
      <c r="BH11" s="152"/>
      <c r="BI11" s="153"/>
      <c r="BJ11" s="154"/>
      <c r="BK11" s="146"/>
      <c r="BL11" s="147"/>
      <c r="BM11" s="148"/>
      <c r="BN11" s="149"/>
      <c r="BO11" s="150"/>
      <c r="BP11" s="151"/>
      <c r="BQ11" s="152"/>
      <c r="BR11" s="153"/>
      <c r="BS11" s="154"/>
      <c r="BT11" s="146"/>
      <c r="BU11" s="147"/>
      <c r="BV11" s="148"/>
      <c r="BW11" s="149"/>
      <c r="BX11" s="150"/>
      <c r="BY11" s="151"/>
      <c r="BZ11" s="152"/>
      <c r="CA11" s="153"/>
      <c r="CB11" s="154"/>
      <c r="CC11" s="146"/>
      <c r="CD11" s="147"/>
      <c r="CE11" s="148"/>
      <c r="CF11" s="149"/>
      <c r="CG11" s="150"/>
      <c r="CH11" s="151"/>
      <c r="CI11" s="152"/>
      <c r="CJ11" s="153"/>
      <c r="CK11" s="154"/>
      <c r="CL11" s="146"/>
      <c r="CM11" s="147"/>
      <c r="CN11" s="148"/>
      <c r="CO11" s="149"/>
      <c r="CP11" s="150"/>
      <c r="CQ11" s="151"/>
      <c r="CR11" s="152"/>
      <c r="CS11" s="153"/>
      <c r="CT11" s="154"/>
      <c r="CU11" s="146"/>
      <c r="CV11" s="147"/>
      <c r="CW11" s="148"/>
      <c r="CX11" s="149"/>
      <c r="CY11" s="150"/>
      <c r="CZ11" s="151"/>
      <c r="DA11" s="152"/>
      <c r="DB11" s="153"/>
      <c r="DC11" s="154"/>
      <c r="DD11" s="146"/>
      <c r="DE11" s="147"/>
      <c r="DF11" s="148"/>
      <c r="DG11" s="149"/>
      <c r="DH11" s="150"/>
      <c r="DI11" s="151"/>
      <c r="DJ11" s="152"/>
      <c r="DK11" s="153"/>
      <c r="DL11" s="154"/>
      <c r="DM11" s="146"/>
      <c r="DN11" s="147"/>
      <c r="DO11" s="148"/>
      <c r="DP11" s="149"/>
      <c r="DQ11" s="150"/>
      <c r="DR11" s="151"/>
      <c r="DS11" s="152"/>
      <c r="DT11" s="153"/>
      <c r="DU11" s="154"/>
      <c r="DV11" s="146"/>
      <c r="DW11" s="147"/>
      <c r="DX11" s="148"/>
      <c r="DY11" s="149"/>
      <c r="DZ11" s="150"/>
      <c r="EA11" s="151"/>
      <c r="EB11" s="152"/>
      <c r="EC11" s="153"/>
      <c r="ED11" s="154"/>
      <c r="EE11" s="146"/>
      <c r="EF11" s="147"/>
      <c r="EG11" s="148"/>
      <c r="EH11" s="149"/>
      <c r="EI11" s="150"/>
      <c r="EJ11" s="151"/>
      <c r="EK11" s="152"/>
      <c r="EL11" s="153"/>
      <c r="EM11" s="154"/>
      <c r="EN11" s="146"/>
      <c r="EO11" s="147"/>
      <c r="EP11" s="148"/>
      <c r="EQ11" s="149"/>
      <c r="ER11" s="150"/>
      <c r="ES11" s="151"/>
      <c r="ET11" s="152"/>
      <c r="EU11" s="153"/>
      <c r="EV11" s="154"/>
      <c r="EW11" s="146"/>
      <c r="EX11" s="147"/>
      <c r="EY11" s="148"/>
      <c r="EZ11" s="149"/>
      <c r="FA11" s="150"/>
      <c r="FB11" s="151"/>
      <c r="FC11" s="152"/>
      <c r="FD11" s="153"/>
      <c r="FE11" s="154"/>
      <c r="FF11" s="146"/>
      <c r="FG11" s="147"/>
      <c r="FH11" s="148"/>
      <c r="FI11" s="149"/>
      <c r="FJ11" s="150"/>
      <c r="FK11" s="151"/>
      <c r="FL11" s="152"/>
      <c r="FM11" s="153"/>
      <c r="FN11" s="154"/>
      <c r="FO11" s="146"/>
      <c r="FP11" s="147"/>
      <c r="FQ11" s="148"/>
      <c r="FR11" s="149"/>
      <c r="FS11" s="150"/>
      <c r="FT11" s="151"/>
      <c r="FU11" s="152"/>
      <c r="FV11" s="153"/>
      <c r="FW11" s="154"/>
      <c r="FX11" s="146"/>
      <c r="FY11" s="147"/>
      <c r="FZ11" s="148"/>
      <c r="GA11" s="149"/>
      <c r="GB11" s="150"/>
      <c r="GC11" s="151"/>
      <c r="GD11" s="152"/>
      <c r="GE11" s="153"/>
      <c r="GF11" s="154"/>
      <c r="GG11" s="146"/>
      <c r="GH11" s="147"/>
      <c r="GI11" s="148"/>
      <c r="GJ11" s="149"/>
      <c r="GK11" s="150"/>
      <c r="GL11" s="151"/>
      <c r="GM11" s="152"/>
      <c r="GN11" s="153"/>
      <c r="GO11" s="154"/>
      <c r="GP11" s="146"/>
      <c r="GQ11" s="147"/>
      <c r="GR11" s="148"/>
      <c r="GS11" s="149"/>
      <c r="GT11" s="150"/>
      <c r="GU11" s="151"/>
      <c r="GV11" s="152"/>
      <c r="GW11" s="153"/>
      <c r="GX11" s="154"/>
      <c r="GY11" s="146"/>
      <c r="GZ11" s="147"/>
      <c r="HA11" s="148"/>
      <c r="HB11" s="149"/>
      <c r="HC11" s="150"/>
      <c r="HD11" s="151"/>
      <c r="HE11" s="152"/>
      <c r="HF11" s="153"/>
      <c r="HG11" s="154"/>
      <c r="HH11" s="146"/>
      <c r="HI11" s="147"/>
      <c r="HJ11" s="148"/>
      <c r="HK11" s="149"/>
      <c r="HL11" s="150"/>
      <c r="HM11" s="151"/>
      <c r="HN11" s="152"/>
      <c r="HO11" s="153"/>
      <c r="HP11" s="154"/>
      <c r="HQ11" s="146"/>
      <c r="HR11" s="147"/>
      <c r="HS11" s="148"/>
      <c r="HT11" s="149"/>
      <c r="HU11" s="150"/>
      <c r="HV11" s="151"/>
      <c r="HW11" s="152"/>
      <c r="HX11" s="153"/>
      <c r="HY11" s="154"/>
      <c r="HZ11" s="146"/>
      <c r="IA11" s="147"/>
      <c r="IB11" s="148"/>
      <c r="IC11" s="149"/>
      <c r="ID11" s="150"/>
      <c r="IE11" s="151"/>
      <c r="IF11" s="152"/>
      <c r="IG11" s="153"/>
      <c r="IH11" s="154"/>
      <c r="II11" s="146"/>
      <c r="IJ11" s="147"/>
      <c r="IK11" s="148"/>
      <c r="IL11" s="149"/>
      <c r="IM11" s="150"/>
      <c r="IN11" s="151"/>
      <c r="IO11" s="152"/>
      <c r="IP11" s="153"/>
      <c r="IQ11" s="154"/>
      <c r="IR11" s="146"/>
      <c r="IS11" s="147"/>
      <c r="IT11" s="148"/>
      <c r="IU11" s="149"/>
      <c r="IV11" s="150"/>
      <c r="IW11" s="151"/>
      <c r="IX11" s="152"/>
      <c r="IY11" s="153"/>
      <c r="IZ11" s="154"/>
      <c r="JA11" s="146"/>
      <c r="JB11" s="147"/>
      <c r="JC11" s="148"/>
      <c r="JD11" s="149"/>
      <c r="JE11" s="150"/>
      <c r="JF11" s="151"/>
      <c r="JG11" s="152"/>
      <c r="JH11" s="153"/>
      <c r="JI11" s="154"/>
      <c r="JJ11" s="146"/>
      <c r="JK11" s="147"/>
      <c r="JL11" s="148"/>
      <c r="JM11" s="149"/>
      <c r="JN11" s="150"/>
      <c r="JO11" s="151"/>
      <c r="JP11" s="152"/>
      <c r="JQ11" s="153"/>
      <c r="JR11" s="154"/>
      <c r="JS11" s="146"/>
      <c r="JT11" s="147"/>
      <c r="JU11" s="148"/>
      <c r="JV11" s="149"/>
      <c r="JW11" s="150"/>
      <c r="JX11" s="151"/>
      <c r="JY11" s="152"/>
      <c r="JZ11" s="153"/>
      <c r="KA11" s="154"/>
      <c r="KB11" s="146"/>
      <c r="KC11" s="147"/>
      <c r="KD11" s="148"/>
      <c r="KE11" s="149"/>
      <c r="KF11" s="150"/>
      <c r="KG11" s="151"/>
      <c r="KH11" s="152"/>
      <c r="KI11" s="153"/>
      <c r="KJ11" s="154"/>
      <c r="KK11" s="146"/>
      <c r="KL11" s="147"/>
      <c r="KM11" s="148"/>
      <c r="KN11" s="149"/>
      <c r="KO11" s="150"/>
      <c r="KP11" s="151"/>
      <c r="KQ11" s="152"/>
      <c r="KR11" s="153"/>
      <c r="KS11" s="154"/>
      <c r="KT11" s="146"/>
      <c r="KU11" s="147"/>
      <c r="KV11" s="148"/>
      <c r="KW11" s="149"/>
      <c r="KX11" s="150"/>
      <c r="KY11" s="151"/>
      <c r="KZ11" s="152"/>
      <c r="LA11" s="153"/>
      <c r="LB11" s="154"/>
      <c r="LC11" s="146"/>
      <c r="LD11" s="147"/>
      <c r="LE11" s="148"/>
      <c r="LF11" s="149"/>
      <c r="LG11" s="150"/>
      <c r="LH11" s="151"/>
      <c r="LI11" s="152"/>
      <c r="LJ11" s="153"/>
      <c r="LK11" s="154"/>
      <c r="LL11" s="146"/>
      <c r="LM11" s="147"/>
      <c r="LN11" s="148"/>
      <c r="LO11" s="149"/>
      <c r="LP11" s="150"/>
      <c r="LQ11" s="151"/>
      <c r="LR11" s="152"/>
      <c r="LS11" s="153"/>
      <c r="LT11" s="154"/>
      <c r="LU11" s="146"/>
      <c r="LV11" s="147"/>
      <c r="LW11" s="148"/>
      <c r="LX11" s="149"/>
      <c r="LY11" s="150"/>
      <c r="LZ11" s="151"/>
      <c r="MA11" s="152"/>
      <c r="MB11" s="153"/>
      <c r="MC11" s="154"/>
      <c r="MD11" s="146"/>
      <c r="ME11" s="147"/>
      <c r="MF11" s="148"/>
      <c r="MG11" s="149"/>
      <c r="MH11" s="150"/>
      <c r="MI11" s="151"/>
      <c r="MJ11" s="152"/>
      <c r="MK11" s="153"/>
      <c r="ML11" s="154"/>
      <c r="MM11" s="146"/>
      <c r="MN11" s="147"/>
      <c r="MO11" s="148"/>
      <c r="MP11" s="149"/>
      <c r="MQ11" s="150"/>
      <c r="MR11" s="151"/>
      <c r="MS11" s="152"/>
      <c r="MT11" s="153"/>
      <c r="MU11" s="154"/>
      <c r="MV11" s="146"/>
      <c r="MW11" s="147"/>
      <c r="MX11" s="148"/>
      <c r="MY11" s="149"/>
      <c r="MZ11" s="150"/>
      <c r="NA11" s="151"/>
      <c r="NB11" s="152"/>
      <c r="NC11" s="153"/>
      <c r="ND11" s="154"/>
      <c r="NE11" s="146"/>
      <c r="NF11" s="147"/>
      <c r="NG11" s="148"/>
      <c r="NH11" s="149"/>
      <c r="NI11" s="150"/>
      <c r="NJ11" s="151"/>
      <c r="NK11" s="152"/>
      <c r="NL11" s="153"/>
      <c r="NM11" s="154"/>
      <c r="NN11" s="146"/>
      <c r="NO11" s="147"/>
      <c r="NP11" s="148"/>
      <c r="NQ11" s="149"/>
      <c r="NR11" s="150"/>
      <c r="NS11" s="151"/>
      <c r="NT11" s="152"/>
      <c r="NU11" s="153"/>
      <c r="NV11" s="154"/>
      <c r="NW11" s="146"/>
      <c r="NX11" s="147"/>
      <c r="NY11" s="148"/>
      <c r="NZ11" s="149"/>
      <c r="OA11" s="150"/>
      <c r="OB11" s="151"/>
      <c r="OC11" s="152"/>
      <c r="OD11" s="153"/>
      <c r="OE11" s="154"/>
      <c r="OF11" s="146"/>
      <c r="OG11" s="147"/>
      <c r="OH11" s="148"/>
      <c r="OI11" s="149"/>
      <c r="OJ11" s="150"/>
      <c r="OK11" s="151"/>
      <c r="OL11" s="152"/>
      <c r="OM11" s="153"/>
      <c r="ON11" s="154"/>
      <c r="OO11" s="146"/>
      <c r="OP11" s="147"/>
      <c r="OQ11" s="148"/>
      <c r="OR11" s="149"/>
      <c r="OS11" s="150"/>
      <c r="OT11" s="151"/>
      <c r="OU11" s="152"/>
      <c r="OV11" s="153"/>
      <c r="OW11" s="154"/>
      <c r="OX11" s="146"/>
      <c r="OY11" s="147"/>
      <c r="OZ11" s="148"/>
      <c r="PA11" s="149"/>
      <c r="PB11" s="150"/>
      <c r="PC11" s="151"/>
      <c r="PD11" s="152"/>
      <c r="PE11" s="153"/>
      <c r="PF11" s="154"/>
      <c r="PG11" s="146"/>
      <c r="PH11" s="147"/>
      <c r="PI11" s="148"/>
      <c r="PJ11" s="149"/>
      <c r="PK11" s="150"/>
      <c r="PL11" s="151"/>
      <c r="PM11" s="152"/>
      <c r="PN11" s="153"/>
      <c r="PO11" s="154"/>
      <c r="PP11" s="146"/>
      <c r="PQ11" s="147"/>
      <c r="PR11" s="148"/>
      <c r="PS11" s="149"/>
      <c r="PT11" s="150"/>
      <c r="PU11" s="151"/>
      <c r="PV11" s="152"/>
      <c r="PW11" s="153"/>
      <c r="PX11" s="154"/>
      <c r="PY11" s="146"/>
      <c r="PZ11" s="147"/>
      <c r="QA11" s="148"/>
      <c r="QB11" s="149"/>
      <c r="QC11" s="150"/>
      <c r="QD11" s="151"/>
      <c r="QE11" s="152"/>
      <c r="QF11" s="153"/>
      <c r="QG11" s="154"/>
      <c r="QH11" s="146"/>
      <c r="QI11" s="147"/>
      <c r="QJ11" s="148"/>
      <c r="QK11" s="149"/>
      <c r="QL11" s="150"/>
      <c r="QM11" s="151"/>
      <c r="QN11" s="152"/>
      <c r="QO11" s="153"/>
      <c r="QP11" s="154"/>
      <c r="QQ11" s="146"/>
      <c r="QR11" s="147"/>
      <c r="QS11" s="148"/>
      <c r="QT11" s="149"/>
      <c r="QU11" s="150"/>
      <c r="QV11" s="151"/>
      <c r="QW11" s="152"/>
      <c r="QX11" s="153"/>
      <c r="QY11" s="154"/>
      <c r="QZ11" s="146"/>
      <c r="RA11" s="147"/>
      <c r="RB11" s="148"/>
      <c r="RC11" s="149"/>
      <c r="RD11" s="150"/>
      <c r="RE11" s="151"/>
      <c r="RF11" s="152"/>
      <c r="RG11" s="153"/>
      <c r="RH11" s="154"/>
      <c r="RI11" s="146"/>
      <c r="RJ11" s="147"/>
      <c r="RK11" s="148"/>
      <c r="RL11" s="149"/>
      <c r="RM11" s="150"/>
      <c r="RN11" s="151"/>
      <c r="RO11" s="152"/>
      <c r="RP11" s="153"/>
      <c r="RQ11" s="154"/>
      <c r="RR11" s="146"/>
      <c r="RS11" s="147"/>
      <c r="RT11" s="148"/>
      <c r="RU11" s="149"/>
      <c r="RV11" s="150"/>
      <c r="RW11" s="151"/>
      <c r="RX11" s="152"/>
      <c r="RY11" s="153"/>
      <c r="RZ11" s="154"/>
      <c r="SA11" s="146"/>
      <c r="SB11" s="147"/>
      <c r="SC11" s="148"/>
      <c r="SD11" s="149"/>
      <c r="SE11" s="150"/>
      <c r="SF11" s="151"/>
      <c r="SG11" s="152"/>
      <c r="SH11" s="153"/>
      <c r="SI11" s="154"/>
      <c r="SJ11" s="146"/>
      <c r="SK11" s="147"/>
      <c r="SL11" s="148"/>
      <c r="SM11" s="149"/>
      <c r="SN11" s="150"/>
      <c r="SO11" s="151"/>
      <c r="SP11" s="152"/>
      <c r="SQ11" s="153"/>
      <c r="SR11" s="154"/>
      <c r="SS11" s="146"/>
      <c r="ST11" s="147"/>
      <c r="SU11" s="148"/>
      <c r="SV11" s="149"/>
      <c r="SW11" s="150"/>
      <c r="SX11" s="151"/>
      <c r="SY11" s="152"/>
      <c r="SZ11" s="153"/>
      <c r="TA11" s="154"/>
      <c r="TB11" s="146"/>
      <c r="TC11" s="147"/>
      <c r="TD11" s="148"/>
      <c r="TE11" s="149"/>
      <c r="TF11" s="150"/>
      <c r="TG11" s="151"/>
      <c r="TH11" s="152"/>
      <c r="TI11" s="153"/>
      <c r="TJ11" s="154"/>
      <c r="TK11" s="146"/>
      <c r="TL11" s="147"/>
      <c r="TM11" s="148"/>
      <c r="TN11" s="149"/>
      <c r="TO11" s="150"/>
      <c r="TP11" s="151"/>
      <c r="TQ11" s="152"/>
      <c r="TR11" s="153"/>
      <c r="TS11" s="154"/>
      <c r="TT11" s="146"/>
      <c r="TU11" s="147"/>
      <c r="TV11" s="148"/>
      <c r="TW11" s="149"/>
      <c r="TX11" s="150"/>
      <c r="TY11" s="151"/>
      <c r="TZ11" s="152"/>
      <c r="UA11" s="153"/>
      <c r="UB11" s="154"/>
      <c r="UC11" s="146"/>
      <c r="UD11" s="147"/>
      <c r="UE11" s="148"/>
      <c r="UF11" s="149"/>
      <c r="UG11" s="150"/>
      <c r="UH11" s="151"/>
      <c r="UI11" s="152"/>
      <c r="UJ11" s="153"/>
      <c r="UK11" s="154"/>
      <c r="UL11" s="146"/>
      <c r="UM11" s="147"/>
      <c r="UN11" s="148"/>
      <c r="UO11" s="149"/>
      <c r="UP11" s="150"/>
      <c r="UQ11" s="151"/>
      <c r="UR11" s="152"/>
      <c r="US11" s="153"/>
      <c r="UT11" s="154"/>
      <c r="UU11" s="146"/>
      <c r="UV11" s="147"/>
      <c r="UW11" s="148"/>
      <c r="UX11" s="149"/>
      <c r="UY11" s="150"/>
      <c r="UZ11" s="151"/>
      <c r="VA11" s="152"/>
      <c r="VB11" s="153"/>
      <c r="VC11" s="154"/>
      <c r="VD11" s="146"/>
      <c r="VE11" s="147"/>
      <c r="VF11" s="148"/>
      <c r="VG11" s="149"/>
      <c r="VH11" s="150"/>
      <c r="VI11" s="151"/>
      <c r="VJ11" s="152"/>
      <c r="VK11" s="153"/>
      <c r="VL11" s="154"/>
      <c r="VM11" s="146"/>
      <c r="VN11" s="147"/>
      <c r="VO11" s="148"/>
      <c r="VP11" s="149"/>
      <c r="VQ11" s="150"/>
      <c r="VR11" s="151"/>
      <c r="VS11" s="152"/>
      <c r="VT11" s="153"/>
      <c r="VU11" s="154"/>
      <c r="VV11" s="146"/>
      <c r="VW11" s="147"/>
      <c r="VX11" s="148"/>
      <c r="VY11" s="149"/>
      <c r="VZ11" s="150"/>
      <c r="WA11" s="151"/>
      <c r="WB11" s="152"/>
      <c r="WC11" s="153"/>
      <c r="WD11" s="154"/>
      <c r="WE11" s="146"/>
      <c r="WF11" s="147"/>
      <c r="WG11" s="148"/>
      <c r="WH11" s="149"/>
      <c r="WI11" s="150"/>
      <c r="WJ11" s="151"/>
      <c r="WK11" s="152"/>
      <c r="WL11" s="153"/>
      <c r="WM11" s="154"/>
      <c r="WN11" s="146"/>
      <c r="WO11" s="147"/>
      <c r="WP11" s="148"/>
      <c r="WQ11" s="149"/>
      <c r="WR11" s="150"/>
      <c r="WS11" s="151"/>
      <c r="WT11" s="152"/>
      <c r="WU11" s="153"/>
      <c r="WV11" s="154"/>
      <c r="WW11" s="146"/>
      <c r="WX11" s="147"/>
      <c r="WY11" s="148"/>
      <c r="WZ11" s="149"/>
      <c r="XA11" s="150"/>
      <c r="XB11" s="151"/>
      <c r="XC11" s="152"/>
      <c r="XD11" s="153"/>
      <c r="XE11" s="154"/>
      <c r="XF11" s="146"/>
      <c r="XG11" s="147"/>
      <c r="XH11" s="148"/>
      <c r="XI11" s="149"/>
      <c r="XJ11" s="150"/>
      <c r="XK11" s="151"/>
      <c r="XL11" s="152"/>
      <c r="XM11" s="153"/>
      <c r="XN11" s="154"/>
      <c r="XO11" s="146"/>
      <c r="XP11" s="147"/>
      <c r="XQ11" s="148"/>
      <c r="XR11" s="149"/>
      <c r="XS11" s="150"/>
      <c r="XT11" s="151"/>
      <c r="XU11" s="152"/>
      <c r="XV11" s="153"/>
      <c r="XW11" s="154"/>
      <c r="XX11" s="146"/>
      <c r="XY11" s="147"/>
      <c r="XZ11" s="148"/>
      <c r="YA11" s="149"/>
      <c r="YB11" s="150"/>
      <c r="YC11" s="151"/>
      <c r="YD11" s="152"/>
      <c r="YE11" s="153"/>
      <c r="YF11" s="154"/>
      <c r="YG11" s="146"/>
      <c r="YH11" s="147"/>
      <c r="YI11" s="148"/>
      <c r="YJ11" s="149"/>
      <c r="YK11" s="150"/>
      <c r="YL11" s="151"/>
      <c r="YM11" s="152"/>
      <c r="YN11" s="153"/>
      <c r="YO11" s="154"/>
      <c r="YP11" s="146"/>
      <c r="YQ11" s="147"/>
      <c r="YR11" s="148"/>
      <c r="YS11" s="149"/>
      <c r="YT11" s="150"/>
      <c r="YU11" s="151"/>
      <c r="YV11" s="152"/>
      <c r="YW11" s="153"/>
      <c r="YX11" s="154"/>
      <c r="YY11" s="146"/>
      <c r="YZ11" s="147"/>
      <c r="ZA11" s="148"/>
      <c r="ZB11" s="149"/>
      <c r="ZC11" s="150"/>
      <c r="ZD11" s="151"/>
      <c r="ZE11" s="152"/>
      <c r="ZF11" s="153"/>
      <c r="ZG11" s="154"/>
      <c r="ZH11" s="146"/>
      <c r="ZI11" s="147"/>
      <c r="ZJ11" s="148"/>
      <c r="ZK11" s="149"/>
      <c r="ZL11" s="150"/>
      <c r="ZM11" s="151"/>
      <c r="ZN11" s="152"/>
      <c r="ZO11" s="153"/>
      <c r="ZP11" s="154"/>
      <c r="ZQ11" s="146"/>
      <c r="ZR11" s="147"/>
      <c r="ZS11" s="148"/>
      <c r="ZT11" s="149"/>
      <c r="ZU11" s="150"/>
      <c r="ZV11" s="151"/>
      <c r="ZW11" s="152"/>
      <c r="ZX11" s="153"/>
      <c r="ZY11" s="154"/>
      <c r="ZZ11" s="146"/>
      <c r="AAA11" s="147"/>
      <c r="AAB11" s="148"/>
      <c r="AAC11" s="149"/>
      <c r="AAD11" s="150"/>
      <c r="AAE11" s="151"/>
      <c r="AAF11" s="152"/>
      <c r="AAG11" s="153"/>
      <c r="AAH11" s="154"/>
      <c r="AAI11" s="146"/>
      <c r="AAJ11" s="147"/>
      <c r="AAK11" s="148"/>
      <c r="AAL11" s="149"/>
      <c r="AAM11" s="150"/>
      <c r="AAN11" s="151"/>
      <c r="AAO11" s="152"/>
      <c r="AAP11" s="153"/>
      <c r="AAQ11" s="154"/>
      <c r="AAR11" s="146"/>
      <c r="AAS11" s="147"/>
      <c r="AAT11" s="148"/>
      <c r="AAU11" s="149"/>
      <c r="AAV11" s="150"/>
      <c r="AAW11" s="151"/>
      <c r="AAX11" s="152"/>
      <c r="AAY11" s="153"/>
      <c r="AAZ11" s="154"/>
      <c r="ABA11" s="146"/>
      <c r="ABB11" s="147"/>
      <c r="ABC11" s="148"/>
      <c r="ABD11" s="149"/>
      <c r="ABE11" s="150"/>
      <c r="ABF11" s="151"/>
      <c r="ABG11" s="152"/>
      <c r="ABH11" s="153"/>
      <c r="ABI11" s="154"/>
      <c r="ABJ11" s="146"/>
      <c r="ABK11" s="147"/>
      <c r="ABL11" s="148"/>
      <c r="ABM11" s="149"/>
      <c r="ABN11" s="150"/>
      <c r="ABO11" s="151"/>
      <c r="ABP11" s="152"/>
      <c r="ABQ11" s="153"/>
      <c r="ABR11" s="154"/>
      <c r="ABS11" s="146"/>
      <c r="ABT11" s="147"/>
      <c r="ABU11" s="148"/>
      <c r="ABV11" s="149"/>
      <c r="ABW11" s="150"/>
      <c r="ABX11" s="151"/>
      <c r="ABY11" s="152"/>
      <c r="ABZ11" s="153"/>
      <c r="ACA11" s="154"/>
      <c r="ACB11" s="146"/>
      <c r="ACC11" s="147"/>
      <c r="ACD11" s="148"/>
      <c r="ACE11" s="149"/>
      <c r="ACF11" s="150"/>
      <c r="ACG11" s="151"/>
      <c r="ACH11" s="152"/>
      <c r="ACI11" s="153"/>
      <c r="ACJ11" s="154"/>
      <c r="ACK11" s="146"/>
      <c r="ACL11" s="147"/>
      <c r="ACM11" s="148"/>
      <c r="ACN11" s="149"/>
      <c r="ACO11" s="150"/>
      <c r="ACP11" s="151"/>
      <c r="ACQ11" s="152"/>
      <c r="ACR11" s="153"/>
      <c r="ACS11" s="154"/>
      <c r="ACT11" s="146"/>
      <c r="ACU11" s="147"/>
      <c r="ACV11" s="148"/>
      <c r="ACW11" s="149"/>
      <c r="ACX11" s="150"/>
      <c r="ACY11" s="151"/>
      <c r="ACZ11" s="152"/>
      <c r="ADA11" s="153"/>
      <c r="ADB11" s="154"/>
      <c r="ADC11" s="146"/>
      <c r="ADD11" s="147"/>
      <c r="ADE11" s="148"/>
      <c r="ADF11" s="149"/>
      <c r="ADG11" s="150"/>
      <c r="ADH11" s="151"/>
      <c r="ADI11" s="152"/>
      <c r="ADJ11" s="153"/>
      <c r="ADK11" s="154"/>
      <c r="ADL11" s="146"/>
      <c r="ADM11" s="147"/>
      <c r="ADN11" s="148"/>
      <c r="ADO11" s="149"/>
      <c r="ADP11" s="150"/>
      <c r="ADQ11" s="151"/>
      <c r="ADR11" s="152"/>
      <c r="ADS11" s="153"/>
      <c r="ADT11" s="154"/>
      <c r="ADU11" s="146"/>
      <c r="ADV11" s="147"/>
      <c r="ADW11" s="148"/>
      <c r="ADX11" s="149"/>
      <c r="ADY11" s="150"/>
      <c r="ADZ11" s="151"/>
      <c r="AEA11" s="152"/>
      <c r="AEB11" s="153"/>
      <c r="AEC11" s="154"/>
      <c r="AED11" s="146"/>
      <c r="AEE11" s="147"/>
      <c r="AEF11" s="148"/>
      <c r="AEG11" s="149"/>
      <c r="AEH11" s="150"/>
      <c r="AEI11" s="151"/>
      <c r="AEJ11" s="152"/>
      <c r="AEK11" s="153"/>
      <c r="AEL11" s="154"/>
      <c r="AEM11" s="146"/>
      <c r="AEN11" s="147"/>
      <c r="AEO11" s="148"/>
      <c r="AEP11" s="149"/>
      <c r="AEQ11" s="150"/>
      <c r="AER11" s="151"/>
      <c r="AES11" s="152"/>
      <c r="AET11" s="153"/>
      <c r="AEU11" s="154"/>
      <c r="AEV11" s="146"/>
      <c r="AEW11" s="147"/>
      <c r="AEX11" s="148"/>
      <c r="AEY11" s="149"/>
      <c r="AEZ11" s="150"/>
      <c r="AFA11" s="151"/>
      <c r="AFB11" s="152"/>
      <c r="AFC11" s="153"/>
      <c r="AFD11" s="154"/>
      <c r="AFE11" s="146"/>
      <c r="AFF11" s="147"/>
      <c r="AFG11" s="148"/>
      <c r="AFH11" s="149"/>
      <c r="AFI11" s="150"/>
      <c r="AFJ11" s="151"/>
      <c r="AFK11" s="152"/>
      <c r="AFL11" s="153"/>
      <c r="AFM11" s="154"/>
      <c r="AFN11" s="146"/>
      <c r="AFO11" s="147"/>
      <c r="AFP11" s="148"/>
      <c r="AFQ11" s="149"/>
      <c r="AFR11" s="150"/>
      <c r="AFS11" s="151"/>
      <c r="AFT11" s="152"/>
      <c r="AFU11" s="153"/>
      <c r="AFV11" s="154"/>
      <c r="AFW11" s="146"/>
      <c r="AFX11" s="147"/>
      <c r="AFY11" s="148"/>
      <c r="AFZ11" s="149"/>
      <c r="AGA11" s="150"/>
      <c r="AGB11" s="151"/>
      <c r="AGC11" s="152"/>
      <c r="AGD11" s="153"/>
      <c r="AGE11" s="154"/>
      <c r="AGF11" s="146"/>
      <c r="AGG11" s="147"/>
      <c r="AGH11" s="148"/>
      <c r="AGI11" s="149"/>
      <c r="AGJ11" s="150"/>
      <c r="AGK11" s="151"/>
      <c r="AGL11" s="152"/>
      <c r="AGM11" s="153"/>
      <c r="AGN11" s="154"/>
      <c r="AGO11" s="146"/>
      <c r="AGP11" s="147"/>
      <c r="AGQ11" s="148"/>
      <c r="AGR11" s="149"/>
      <c r="AGS11" s="150"/>
      <c r="AGT11" s="151"/>
      <c r="AGU11" s="152"/>
      <c r="AGV11" s="153"/>
      <c r="AGW11" s="154"/>
      <c r="AGX11" s="146"/>
      <c r="AGY11" s="147"/>
      <c r="AGZ11" s="148"/>
      <c r="AHA11" s="149"/>
      <c r="AHB11" s="150"/>
      <c r="AHC11" s="151"/>
      <c r="AHD11" s="152"/>
      <c r="AHE11" s="153"/>
      <c r="AHF11" s="154"/>
      <c r="AHG11" s="146"/>
      <c r="AHH11" s="147"/>
      <c r="AHI11" s="148"/>
      <c r="AHJ11" s="149"/>
      <c r="AHK11" s="150"/>
      <c r="AHL11" s="151"/>
      <c r="AHM11" s="152"/>
      <c r="AHN11" s="153"/>
      <c r="AHO11" s="154"/>
      <c r="AHP11" s="146"/>
      <c r="AHQ11" s="147"/>
      <c r="AHR11" s="148"/>
      <c r="AHS11" s="149"/>
      <c r="AHT11" s="150"/>
      <c r="AHU11" s="151"/>
      <c r="AHV11" s="152"/>
      <c r="AHW11" s="153"/>
      <c r="AHX11" s="154"/>
      <c r="AHY11" s="146"/>
      <c r="AHZ11" s="147"/>
      <c r="AIA11" s="148"/>
      <c r="AIB11" s="149"/>
      <c r="AIC11" s="150"/>
      <c r="AID11" s="151"/>
      <c r="AIE11" s="152"/>
      <c r="AIF11" s="153"/>
      <c r="AIG11" s="154"/>
      <c r="AIH11" s="146"/>
      <c r="AII11" s="147"/>
      <c r="AIJ11" s="148"/>
      <c r="AIK11" s="149"/>
      <c r="AIL11" s="150"/>
      <c r="AIM11" s="151"/>
      <c r="AIN11" s="152"/>
      <c r="AIO11" s="153"/>
      <c r="AIP11" s="154"/>
      <c r="AIQ11" s="146"/>
      <c r="AIR11" s="147"/>
      <c r="AIS11" s="148"/>
      <c r="AIT11" s="149"/>
      <c r="AIU11" s="150"/>
      <c r="AIV11" s="151"/>
      <c r="AIW11" s="152"/>
      <c r="AIX11" s="153"/>
      <c r="AIY11" s="154"/>
      <c r="AIZ11" s="146"/>
      <c r="AJA11" s="147"/>
      <c r="AJB11" s="148"/>
      <c r="AJC11" s="149"/>
      <c r="AJD11" s="150"/>
      <c r="AJE11" s="151"/>
      <c r="AJF11" s="152"/>
      <c r="AJG11" s="153"/>
      <c r="AJH11" s="154"/>
      <c r="AJI11" s="146"/>
      <c r="AJJ11" s="147"/>
      <c r="AJK11" s="148"/>
      <c r="AJL11" s="149"/>
      <c r="AJM11" s="150"/>
      <c r="AJN11" s="151"/>
      <c r="AJO11" s="152"/>
      <c r="AJP11" s="153"/>
      <c r="AJQ11" s="154"/>
      <c r="AJR11" s="146"/>
      <c r="AJS11" s="147"/>
      <c r="AJT11" s="148"/>
      <c r="AJU11" s="149"/>
      <c r="AJV11" s="150"/>
      <c r="AJW11" s="151"/>
      <c r="AJX11" s="152"/>
      <c r="AJY11" s="153"/>
      <c r="AJZ11" s="154"/>
      <c r="AKA11" s="146"/>
      <c r="AKB11" s="147"/>
      <c r="AKC11" s="148"/>
      <c r="AKD11" s="149"/>
      <c r="AKE11" s="150"/>
      <c r="AKF11" s="151"/>
      <c r="AKG11" s="152"/>
      <c r="AKH11" s="153"/>
      <c r="AKI11" s="154"/>
      <c r="AKJ11" s="146"/>
      <c r="AKK11" s="147"/>
      <c r="AKL11" s="148"/>
      <c r="AKM11" s="149"/>
      <c r="AKN11" s="150"/>
      <c r="AKO11" s="151"/>
      <c r="AKP11" s="152"/>
      <c r="AKQ11" s="153"/>
      <c r="AKR11" s="154"/>
      <c r="AKS11" s="146"/>
      <c r="AKT11" s="147"/>
      <c r="AKU11" s="148"/>
      <c r="AKV11" s="149"/>
      <c r="AKW11" s="150"/>
      <c r="AKX11" s="151"/>
      <c r="AKY11" s="152"/>
      <c r="AKZ11" s="153"/>
      <c r="ALA11" s="154"/>
      <c r="ALB11" s="146"/>
      <c r="ALC11" s="147"/>
      <c r="ALD11" s="148"/>
      <c r="ALE11" s="149"/>
      <c r="ALF11" s="150"/>
      <c r="ALG11" s="151"/>
      <c r="ALH11" s="152"/>
      <c r="ALI11" s="153"/>
      <c r="ALJ11" s="154"/>
      <c r="ALK11" s="146"/>
      <c r="ALL11" s="147"/>
      <c r="ALM11" s="148"/>
      <c r="ALN11" s="149"/>
      <c r="ALO11" s="150"/>
      <c r="ALP11" s="151"/>
      <c r="ALQ11" s="152"/>
      <c r="ALR11" s="153"/>
      <c r="ALS11" s="154"/>
      <c r="ALT11" s="146"/>
      <c r="ALU11" s="147"/>
      <c r="ALV11" s="148"/>
      <c r="ALW11" s="149"/>
      <c r="ALX11" s="150"/>
      <c r="ALY11" s="151"/>
      <c r="ALZ11" s="152"/>
      <c r="AMA11" s="153"/>
      <c r="AMB11" s="154"/>
      <c r="AMC11" s="146"/>
      <c r="AMD11" s="147"/>
      <c r="AME11" s="148"/>
      <c r="AMF11" s="149"/>
      <c r="AMG11" s="150"/>
      <c r="AMH11" s="151"/>
      <c r="AMI11" s="152"/>
      <c r="AMJ11" s="153"/>
      <c r="AMK11" s="154"/>
      <c r="AML11" s="146"/>
      <c r="AMM11" s="147"/>
      <c r="AMN11" s="148"/>
      <c r="AMO11" s="149"/>
      <c r="AMP11" s="150"/>
      <c r="AMQ11" s="151"/>
      <c r="AMR11" s="152"/>
      <c r="AMS11" s="153"/>
      <c r="AMT11" s="154"/>
      <c r="AMU11" s="146"/>
      <c r="AMV11" s="147"/>
      <c r="AMW11" s="148"/>
      <c r="AMX11" s="149"/>
      <c r="AMY11" s="150"/>
      <c r="AMZ11" s="151"/>
      <c r="ANA11" s="152"/>
      <c r="ANB11" s="153"/>
      <c r="ANC11" s="154"/>
      <c r="AND11" s="146"/>
      <c r="ANE11" s="147"/>
      <c r="ANF11" s="148"/>
      <c r="ANG11" s="149"/>
      <c r="ANH11" s="150"/>
      <c r="ANI11" s="151"/>
      <c r="ANJ11" s="152"/>
      <c r="ANK11" s="153"/>
      <c r="ANL11" s="154"/>
      <c r="ANM11" s="146"/>
      <c r="ANN11" s="147"/>
      <c r="ANO11" s="148"/>
      <c r="ANP11" s="149"/>
      <c r="ANQ11" s="150"/>
      <c r="ANR11" s="151"/>
      <c r="ANS11" s="152"/>
      <c r="ANT11" s="153"/>
      <c r="ANU11" s="154"/>
      <c r="ANV11" s="146"/>
      <c r="ANW11" s="147"/>
      <c r="ANX11" s="148"/>
      <c r="ANY11" s="149"/>
      <c r="ANZ11" s="150"/>
      <c r="AOA11" s="151"/>
      <c r="AOB11" s="152"/>
      <c r="AOC11" s="153"/>
      <c r="AOD11" s="154"/>
      <c r="AOE11" s="146"/>
      <c r="AOF11" s="147"/>
      <c r="AOG11" s="148"/>
      <c r="AOH11" s="149"/>
      <c r="AOI11" s="150"/>
      <c r="AOJ11" s="151"/>
      <c r="AOK11" s="152"/>
      <c r="AOL11" s="153"/>
      <c r="AOM11" s="154"/>
      <c r="AON11" s="146"/>
      <c r="AOO11" s="147"/>
      <c r="AOP11" s="148"/>
      <c r="AOQ11" s="149"/>
      <c r="AOR11" s="150"/>
      <c r="AOS11" s="151"/>
      <c r="AOT11" s="152"/>
      <c r="AOU11" s="153"/>
      <c r="AOV11" s="154"/>
      <c r="AOW11" s="146"/>
      <c r="AOX11" s="147"/>
      <c r="AOY11" s="148"/>
      <c r="AOZ11" s="149"/>
      <c r="APA11" s="150"/>
      <c r="APB11" s="151"/>
      <c r="APC11" s="152"/>
      <c r="APD11" s="153"/>
      <c r="APE11" s="154"/>
      <c r="APF11" s="146"/>
      <c r="APG11" s="147"/>
      <c r="APH11" s="148"/>
      <c r="API11" s="149"/>
      <c r="APJ11" s="150"/>
      <c r="APK11" s="151"/>
      <c r="APL11" s="152"/>
      <c r="APM11" s="153"/>
      <c r="APN11" s="154"/>
      <c r="APO11" s="146"/>
      <c r="APP11" s="147"/>
      <c r="APQ11" s="148"/>
      <c r="APR11" s="149"/>
      <c r="APS11" s="150"/>
      <c r="APT11" s="151"/>
      <c r="APU11" s="152"/>
      <c r="APV11" s="153"/>
      <c r="APW11" s="154"/>
      <c r="APX11" s="146"/>
      <c r="APY11" s="147"/>
      <c r="APZ11" s="148"/>
      <c r="AQA11" s="149"/>
      <c r="AQB11" s="150"/>
      <c r="AQC11" s="151"/>
      <c r="AQD11" s="152"/>
      <c r="AQE11" s="153"/>
      <c r="AQF11" s="154"/>
      <c r="AQG11" s="146"/>
      <c r="AQH11" s="147"/>
      <c r="AQI11" s="148"/>
      <c r="AQJ11" s="149"/>
      <c r="AQK11" s="150"/>
      <c r="AQL11" s="151"/>
      <c r="AQM11" s="152"/>
      <c r="AQN11" s="153"/>
      <c r="AQO11" s="154"/>
      <c r="AQP11" s="146"/>
      <c r="AQQ11" s="147"/>
      <c r="AQR11" s="148"/>
      <c r="AQS11" s="149"/>
      <c r="AQT11" s="150"/>
      <c r="AQU11" s="151"/>
      <c r="AQV11" s="152"/>
      <c r="AQW11" s="153"/>
      <c r="AQX11" s="154"/>
      <c r="AQY11" s="146"/>
      <c r="AQZ11" s="147"/>
      <c r="ARA11" s="148"/>
      <c r="ARB11" s="149"/>
      <c r="ARC11" s="150"/>
      <c r="ARD11" s="151"/>
      <c r="ARE11" s="152"/>
      <c r="ARF11" s="153"/>
      <c r="ARG11" s="154"/>
      <c r="ARH11" s="146"/>
      <c r="ARI11" s="147"/>
      <c r="ARJ11" s="148"/>
      <c r="ARK11" s="149"/>
      <c r="ARL11" s="150"/>
      <c r="ARM11" s="151"/>
      <c r="ARN11" s="152"/>
      <c r="ARO11" s="153"/>
      <c r="ARP11" s="154"/>
      <c r="ARQ11" s="146"/>
      <c r="ARR11" s="147"/>
      <c r="ARS11" s="148"/>
      <c r="ART11" s="149"/>
      <c r="ARU11" s="150"/>
      <c r="ARV11" s="151"/>
      <c r="ARW11" s="152"/>
      <c r="ARX11" s="153"/>
      <c r="ARY11" s="154"/>
      <c r="ARZ11" s="146"/>
      <c r="ASA11" s="147"/>
      <c r="ASB11" s="148"/>
      <c r="ASC11" s="149"/>
      <c r="ASD11" s="150"/>
      <c r="ASE11" s="151"/>
      <c r="ASF11" s="152"/>
      <c r="ASG11" s="153"/>
      <c r="ASH11" s="154"/>
      <c r="ASI11" s="146"/>
      <c r="ASJ11" s="147"/>
      <c r="ASK11" s="148"/>
      <c r="ASL11" s="149"/>
      <c r="ASM11" s="150"/>
      <c r="ASN11" s="151"/>
      <c r="ASO11" s="152"/>
      <c r="ASP11" s="153"/>
      <c r="ASQ11" s="154"/>
      <c r="ASR11" s="146"/>
      <c r="ASS11" s="147"/>
      <c r="AST11" s="148"/>
      <c r="ASU11" s="149"/>
      <c r="ASV11" s="150"/>
      <c r="ASW11" s="151"/>
      <c r="ASX11" s="152"/>
      <c r="ASY11" s="153"/>
      <c r="ASZ11" s="154"/>
      <c r="ATA11" s="146"/>
      <c r="ATB11" s="147"/>
      <c r="ATC11" s="148"/>
      <c r="ATD11" s="149"/>
      <c r="ATE11" s="150"/>
      <c r="ATF11" s="151"/>
      <c r="ATG11" s="152"/>
      <c r="ATH11" s="153"/>
      <c r="ATI11" s="154"/>
      <c r="ATJ11" s="146"/>
      <c r="ATK11" s="147"/>
      <c r="ATL11" s="148"/>
      <c r="ATM11" s="149"/>
      <c r="ATN11" s="150"/>
      <c r="ATO11" s="151"/>
      <c r="ATP11" s="152"/>
      <c r="ATQ11" s="153"/>
      <c r="ATR11" s="154"/>
      <c r="ATS11" s="146"/>
      <c r="ATT11" s="147"/>
      <c r="ATU11" s="148"/>
      <c r="ATV11" s="149"/>
      <c r="ATW11" s="150"/>
      <c r="ATX11" s="151"/>
      <c r="ATY11" s="152"/>
      <c r="ATZ11" s="153"/>
      <c r="AUA11" s="154"/>
      <c r="AUB11" s="146"/>
      <c r="AUC11" s="147"/>
      <c r="AUD11" s="148"/>
      <c r="AUE11" s="149"/>
      <c r="AUF11" s="150"/>
      <c r="AUG11" s="151"/>
      <c r="AUH11" s="152"/>
      <c r="AUI11" s="153"/>
      <c r="AUJ11" s="154"/>
      <c r="AUK11" s="146"/>
      <c r="AUL11" s="147"/>
      <c r="AUM11" s="148"/>
      <c r="AUN11" s="149"/>
      <c r="AUO11" s="150"/>
      <c r="AUP11" s="151"/>
      <c r="AUQ11" s="152"/>
      <c r="AUR11" s="153"/>
      <c r="AUS11" s="154"/>
      <c r="AUT11" s="146"/>
      <c r="AUU11" s="147"/>
      <c r="AUV11" s="148"/>
      <c r="AUW11" s="149"/>
      <c r="AUX11" s="150"/>
      <c r="AUY11" s="151"/>
      <c r="AUZ11" s="152"/>
      <c r="AVA11" s="153"/>
      <c r="AVB11" s="154"/>
      <c r="AVC11" s="146"/>
      <c r="AVD11" s="147"/>
      <c r="AVE11" s="148"/>
      <c r="AVF11" s="149"/>
      <c r="AVG11" s="150"/>
      <c r="AVH11" s="151"/>
      <c r="AVI11" s="152"/>
      <c r="AVJ11" s="153"/>
      <c r="AVK11" s="154"/>
      <c r="AVL11" s="146"/>
      <c r="AVM11" s="147"/>
      <c r="AVN11" s="148"/>
      <c r="AVO11" s="149"/>
      <c r="AVP11" s="150"/>
      <c r="AVQ11" s="151"/>
      <c r="AVR11" s="152"/>
      <c r="AVS11" s="153"/>
      <c r="AVT11" s="154"/>
      <c r="AVU11" s="146"/>
      <c r="AVV11" s="147"/>
      <c r="AVW11" s="148"/>
      <c r="AVX11" s="149"/>
      <c r="AVY11" s="150"/>
      <c r="AVZ11" s="151"/>
      <c r="AWA11" s="152"/>
      <c r="AWB11" s="153"/>
      <c r="AWC11" s="154"/>
      <c r="AWD11" s="146"/>
      <c r="AWE11" s="147"/>
      <c r="AWF11" s="148"/>
      <c r="AWG11" s="149"/>
      <c r="AWH11" s="150"/>
      <c r="AWI11" s="151"/>
      <c r="AWJ11" s="152"/>
      <c r="AWK11" s="153"/>
      <c r="AWL11" s="154"/>
      <c r="AWM11" s="146"/>
      <c r="AWN11" s="147"/>
      <c r="AWO11" s="148"/>
      <c r="AWP11" s="149"/>
      <c r="AWQ11" s="150"/>
      <c r="AWR11" s="151"/>
      <c r="AWS11" s="152"/>
      <c r="AWT11" s="153"/>
      <c r="AWU11" s="154"/>
      <c r="AWV11" s="146"/>
      <c r="AWW11" s="147"/>
      <c r="AWX11" s="148"/>
      <c r="AWY11" s="149"/>
      <c r="AWZ11" s="150"/>
      <c r="AXA11" s="151"/>
      <c r="AXB11" s="152"/>
      <c r="AXC11" s="153"/>
      <c r="AXD11" s="154"/>
      <c r="AXE11" s="146"/>
      <c r="AXF11" s="147"/>
      <c r="AXG11" s="148"/>
      <c r="AXH11" s="149"/>
      <c r="AXI11" s="150"/>
      <c r="AXJ11" s="151"/>
      <c r="AXK11" s="152"/>
      <c r="AXL11" s="153"/>
      <c r="AXM11" s="154"/>
      <c r="AXN11" s="146"/>
      <c r="AXO11" s="147"/>
      <c r="AXP11" s="148"/>
      <c r="AXQ11" s="149"/>
      <c r="AXR11" s="150"/>
      <c r="AXS11" s="151"/>
      <c r="AXT11" s="152"/>
      <c r="AXU11" s="153"/>
      <c r="AXV11" s="154"/>
      <c r="AXW11" s="146"/>
      <c r="AXX11" s="147"/>
      <c r="AXY11" s="148"/>
      <c r="AXZ11" s="149"/>
      <c r="AYA11" s="150"/>
      <c r="AYB11" s="151"/>
      <c r="AYC11" s="152"/>
      <c r="AYD11" s="153"/>
      <c r="AYE11" s="154"/>
      <c r="AYF11" s="146"/>
      <c r="AYG11" s="147"/>
      <c r="AYH11" s="148"/>
      <c r="AYI11" s="149"/>
      <c r="AYJ11" s="150"/>
      <c r="AYK11" s="151"/>
      <c r="AYL11" s="152"/>
      <c r="AYM11" s="153"/>
      <c r="AYN11" s="154"/>
      <c r="AYO11" s="146"/>
      <c r="AYP11" s="147"/>
      <c r="AYQ11" s="148"/>
      <c r="AYR11" s="149"/>
      <c r="AYS11" s="150"/>
      <c r="AYT11" s="151"/>
      <c r="AYU11" s="152"/>
      <c r="AYV11" s="153"/>
      <c r="AYW11" s="154"/>
      <c r="AYX11" s="146"/>
      <c r="AYY11" s="147"/>
      <c r="AYZ11" s="148"/>
      <c r="AZA11" s="149"/>
      <c r="AZB11" s="150"/>
      <c r="AZC11" s="151"/>
      <c r="AZD11" s="152"/>
      <c r="AZE11" s="153"/>
      <c r="AZF11" s="154"/>
      <c r="AZG11" s="146"/>
      <c r="AZH11" s="147"/>
      <c r="AZI11" s="148"/>
      <c r="AZJ11" s="149"/>
      <c r="AZK11" s="150"/>
      <c r="AZL11" s="151"/>
      <c r="AZM11" s="152"/>
      <c r="AZN11" s="153"/>
      <c r="AZO11" s="154"/>
      <c r="AZP11" s="146"/>
      <c r="AZQ11" s="147"/>
      <c r="AZR11" s="148"/>
      <c r="AZS11" s="149"/>
      <c r="AZT11" s="150"/>
      <c r="AZU11" s="151"/>
      <c r="AZV11" s="152"/>
      <c r="AZW11" s="153"/>
      <c r="AZX11" s="154"/>
      <c r="AZY11" s="146"/>
      <c r="AZZ11" s="147"/>
      <c r="BAA11" s="148"/>
      <c r="BAB11" s="149"/>
      <c r="BAC11" s="150"/>
      <c r="BAD11" s="151"/>
      <c r="BAE11" s="152"/>
      <c r="BAF11" s="153"/>
      <c r="BAG11" s="154"/>
      <c r="BAH11" s="146"/>
      <c r="BAI11" s="147"/>
      <c r="BAJ11" s="148"/>
      <c r="BAK11" s="149"/>
      <c r="BAL11" s="150"/>
      <c r="BAM11" s="151"/>
      <c r="BAN11" s="152"/>
      <c r="BAO11" s="153"/>
      <c r="BAP11" s="154"/>
      <c r="BAQ11" s="146"/>
      <c r="BAR11" s="147"/>
      <c r="BAS11" s="148"/>
      <c r="BAT11" s="149"/>
      <c r="BAU11" s="150"/>
      <c r="BAV11" s="151"/>
      <c r="BAW11" s="152"/>
      <c r="BAX11" s="153"/>
      <c r="BAY11" s="154"/>
      <c r="BAZ11" s="146"/>
      <c r="BBA11" s="147"/>
      <c r="BBB11" s="148"/>
      <c r="BBC11" s="149"/>
      <c r="BBD11" s="150"/>
      <c r="BBE11" s="151"/>
      <c r="BBF11" s="152"/>
      <c r="BBG11" s="153"/>
      <c r="BBH11" s="154"/>
      <c r="BBI11" s="146"/>
      <c r="BBJ11" s="147"/>
      <c r="BBK11" s="148"/>
      <c r="BBL11" s="149"/>
      <c r="BBM11" s="150"/>
      <c r="BBN11" s="151"/>
      <c r="BBO11" s="152"/>
      <c r="BBP11" s="153"/>
      <c r="BBQ11" s="154"/>
      <c r="BBR11" s="146"/>
      <c r="BBS11" s="147"/>
      <c r="BBT11" s="148"/>
      <c r="BBU11" s="149"/>
      <c r="BBV11" s="150"/>
      <c r="BBW11" s="151"/>
      <c r="BBX11" s="152"/>
      <c r="BBY11" s="153"/>
      <c r="BBZ11" s="154"/>
      <c r="BCA11" s="146"/>
      <c r="BCB11" s="147"/>
      <c r="BCC11" s="148"/>
      <c r="BCD11" s="149"/>
      <c r="BCE11" s="150"/>
      <c r="BCF11" s="151"/>
      <c r="BCG11" s="152"/>
      <c r="BCH11" s="153"/>
      <c r="BCI11" s="154"/>
      <c r="BCJ11" s="146"/>
      <c r="BCK11" s="147"/>
      <c r="BCL11" s="148"/>
      <c r="BCM11" s="149"/>
      <c r="BCN11" s="150"/>
      <c r="BCO11" s="151"/>
      <c r="BCP11" s="152"/>
      <c r="BCQ11" s="153"/>
      <c r="BCR11" s="154"/>
      <c r="BCS11" s="146"/>
      <c r="BCT11" s="147"/>
      <c r="BCU11" s="148"/>
      <c r="BCV11" s="149"/>
      <c r="BCW11" s="150"/>
      <c r="BCX11" s="151"/>
      <c r="BCY11" s="152"/>
      <c r="BCZ11" s="153"/>
      <c r="BDA11" s="154"/>
      <c r="BDB11" s="146"/>
      <c r="BDC11" s="147"/>
      <c r="BDD11" s="148"/>
      <c r="BDE11" s="149"/>
      <c r="BDF11" s="150"/>
      <c r="BDG11" s="151"/>
      <c r="BDH11" s="152"/>
      <c r="BDI11" s="153"/>
      <c r="BDJ11" s="154"/>
      <c r="BDK11" s="146"/>
      <c r="BDL11" s="147"/>
      <c r="BDM11" s="148"/>
      <c r="BDN11" s="149"/>
      <c r="BDO11" s="150"/>
      <c r="BDP11" s="151"/>
      <c r="BDQ11" s="152"/>
      <c r="BDR11" s="153"/>
      <c r="BDS11" s="154"/>
      <c r="BDT11" s="146"/>
      <c r="BDU11" s="147"/>
      <c r="BDV11" s="148"/>
      <c r="BDW11" s="149"/>
      <c r="BDX11" s="150"/>
      <c r="BDY11" s="151"/>
      <c r="BDZ11" s="152"/>
      <c r="BEA11" s="153"/>
      <c r="BEB11" s="154"/>
      <c r="BEC11" s="146"/>
      <c r="BED11" s="147"/>
      <c r="BEE11" s="148"/>
      <c r="BEF11" s="149"/>
      <c r="BEG11" s="150"/>
      <c r="BEH11" s="151"/>
      <c r="BEI11" s="152"/>
      <c r="BEJ11" s="153"/>
      <c r="BEK11" s="154"/>
      <c r="BEL11" s="146"/>
      <c r="BEM11" s="147"/>
      <c r="BEN11" s="148"/>
      <c r="BEO11" s="149"/>
      <c r="BEP11" s="150"/>
      <c r="BEQ11" s="151"/>
      <c r="BER11" s="152"/>
      <c r="BES11" s="153"/>
      <c r="BET11" s="154"/>
      <c r="BEU11" s="146"/>
      <c r="BEV11" s="147"/>
      <c r="BEW11" s="148"/>
      <c r="BEX11" s="149"/>
      <c r="BEY11" s="150"/>
      <c r="BEZ11" s="151"/>
      <c r="BFA11" s="152"/>
      <c r="BFB11" s="153"/>
      <c r="BFC11" s="154"/>
      <c r="BFD11" s="146"/>
      <c r="BFE11" s="147"/>
      <c r="BFF11" s="148"/>
      <c r="BFG11" s="149"/>
      <c r="BFH11" s="150"/>
      <c r="BFI11" s="151"/>
      <c r="BFJ11" s="152"/>
      <c r="BFK11" s="153"/>
      <c r="BFL11" s="154"/>
      <c r="BFM11" s="146"/>
      <c r="BFN11" s="147"/>
      <c r="BFO11" s="148"/>
      <c r="BFP11" s="149"/>
      <c r="BFQ11" s="150"/>
      <c r="BFR11" s="151"/>
      <c r="BFS11" s="152"/>
      <c r="BFT11" s="153"/>
      <c r="BFU11" s="154"/>
      <c r="BFV11" s="146"/>
      <c r="BFW11" s="147"/>
      <c r="BFX11" s="148"/>
      <c r="BFY11" s="149"/>
      <c r="BFZ11" s="150"/>
      <c r="BGA11" s="151"/>
      <c r="BGB11" s="152"/>
      <c r="BGC11" s="153"/>
      <c r="BGD11" s="154"/>
      <c r="BGE11" s="146"/>
      <c r="BGF11" s="147"/>
      <c r="BGG11" s="148"/>
      <c r="BGH11" s="149"/>
      <c r="BGI11" s="150"/>
      <c r="BGJ11" s="151"/>
      <c r="BGK11" s="152"/>
      <c r="BGL11" s="153"/>
      <c r="BGM11" s="154"/>
      <c r="BGN11" s="146"/>
      <c r="BGO11" s="147"/>
      <c r="BGP11" s="148"/>
      <c r="BGQ11" s="149"/>
      <c r="BGR11" s="150"/>
      <c r="BGS11" s="151"/>
      <c r="BGT11" s="152"/>
      <c r="BGU11" s="153"/>
      <c r="BGV11" s="154"/>
      <c r="BGW11" s="146"/>
      <c r="BGX11" s="147"/>
      <c r="BGY11" s="148"/>
      <c r="BGZ11" s="149"/>
      <c r="BHA11" s="150"/>
      <c r="BHB11" s="151"/>
      <c r="BHC11" s="152"/>
      <c r="BHD11" s="153"/>
      <c r="BHE11" s="154"/>
      <c r="BHF11" s="146"/>
      <c r="BHG11" s="147"/>
      <c r="BHH11" s="148"/>
      <c r="BHI11" s="149"/>
      <c r="BHJ11" s="150"/>
      <c r="BHK11" s="151"/>
      <c r="BHL11" s="152"/>
      <c r="BHM11" s="153"/>
      <c r="BHN11" s="154"/>
      <c r="BHO11" s="146"/>
      <c r="BHP11" s="147"/>
      <c r="BHQ11" s="148"/>
      <c r="BHR11" s="149"/>
      <c r="BHS11" s="150"/>
      <c r="BHT11" s="151"/>
      <c r="BHU11" s="152"/>
      <c r="BHV11" s="153"/>
      <c r="BHW11" s="154"/>
      <c r="BHX11" s="146"/>
      <c r="BHY11" s="147"/>
      <c r="BHZ11" s="148"/>
      <c r="BIA11" s="149"/>
      <c r="BIB11" s="150"/>
      <c r="BIC11" s="151"/>
      <c r="BID11" s="152"/>
      <c r="BIE11" s="153"/>
      <c r="BIF11" s="154"/>
      <c r="BIG11" s="146"/>
      <c r="BIH11" s="147"/>
      <c r="BII11" s="148"/>
      <c r="BIJ11" s="149"/>
      <c r="BIK11" s="150"/>
      <c r="BIL11" s="151"/>
      <c r="BIM11" s="152"/>
      <c r="BIN11" s="153"/>
      <c r="BIO11" s="154"/>
      <c r="BIP11" s="146"/>
      <c r="BIQ11" s="147"/>
      <c r="BIR11" s="148"/>
      <c r="BIS11" s="149"/>
      <c r="BIT11" s="150"/>
      <c r="BIU11" s="151"/>
      <c r="BIV11" s="152"/>
      <c r="BIW11" s="153"/>
      <c r="BIX11" s="154"/>
      <c r="BIY11" s="146"/>
      <c r="BIZ11" s="147"/>
      <c r="BJA11" s="148"/>
      <c r="BJB11" s="149"/>
      <c r="BJC11" s="150"/>
      <c r="BJD11" s="151"/>
      <c r="BJE11" s="152"/>
      <c r="BJF11" s="153"/>
      <c r="BJG11" s="154"/>
      <c r="BJH11" s="146"/>
      <c r="BJI11" s="147"/>
      <c r="BJJ11" s="148"/>
      <c r="BJK11" s="149"/>
      <c r="BJL11" s="150"/>
      <c r="BJM11" s="151"/>
      <c r="BJN11" s="152"/>
      <c r="BJO11" s="153"/>
      <c r="BJP11" s="154"/>
      <c r="BJQ11" s="146"/>
      <c r="BJR11" s="147"/>
      <c r="BJS11" s="148"/>
      <c r="BJT11" s="149"/>
      <c r="BJU11" s="150"/>
      <c r="BJV11" s="151"/>
      <c r="BJW11" s="152"/>
      <c r="BJX11" s="153"/>
      <c r="BJY11" s="154"/>
      <c r="BJZ11" s="146"/>
      <c r="BKA11" s="147"/>
      <c r="BKB11" s="148"/>
      <c r="BKC11" s="149"/>
      <c r="BKD11" s="150"/>
      <c r="BKE11" s="151"/>
      <c r="BKF11" s="152"/>
      <c r="BKG11" s="153"/>
      <c r="BKH11" s="154"/>
      <c r="BKI11" s="146"/>
      <c r="BKJ11" s="147"/>
      <c r="BKK11" s="148"/>
      <c r="BKL11" s="149"/>
      <c r="BKM11" s="150"/>
      <c r="BKN11" s="151"/>
      <c r="BKO11" s="152"/>
      <c r="BKP11" s="153"/>
      <c r="BKQ11" s="154"/>
      <c r="BKR11" s="146"/>
      <c r="BKS11" s="147"/>
      <c r="BKT11" s="148"/>
      <c r="BKU11" s="149"/>
      <c r="BKV11" s="150"/>
      <c r="BKW11" s="151"/>
      <c r="BKX11" s="152"/>
      <c r="BKY11" s="153"/>
      <c r="BKZ11" s="154"/>
      <c r="BLA11" s="146"/>
      <c r="BLB11" s="147"/>
      <c r="BLC11" s="148"/>
      <c r="BLD11" s="149"/>
      <c r="BLE11" s="150"/>
      <c r="BLF11" s="151"/>
      <c r="BLG11" s="152"/>
      <c r="BLH11" s="153"/>
      <c r="BLI11" s="154"/>
      <c r="BLJ11" s="146"/>
      <c r="BLK11" s="147"/>
      <c r="BLL11" s="148"/>
      <c r="BLM11" s="149"/>
      <c r="BLN11" s="150"/>
      <c r="BLO11" s="151"/>
      <c r="BLP11" s="152"/>
      <c r="BLQ11" s="153"/>
      <c r="BLR11" s="154"/>
      <c r="BLS11" s="146"/>
      <c r="BLT11" s="147"/>
      <c r="BLU11" s="148"/>
      <c r="BLV11" s="149"/>
      <c r="BLW11" s="150"/>
      <c r="BLX11" s="151"/>
      <c r="BLY11" s="152"/>
      <c r="BLZ11" s="153"/>
      <c r="BMA11" s="154"/>
      <c r="BMB11" s="146"/>
      <c r="BMC11" s="147"/>
      <c r="BMD11" s="148"/>
      <c r="BME11" s="149"/>
      <c r="BMF11" s="150"/>
      <c r="BMG11" s="151"/>
      <c r="BMH11" s="152"/>
      <c r="BMI11" s="153"/>
      <c r="BMJ11" s="154"/>
      <c r="BMK11" s="146"/>
      <c r="BML11" s="147"/>
      <c r="BMM11" s="148"/>
      <c r="BMN11" s="149"/>
      <c r="BMO11" s="150"/>
      <c r="BMP11" s="151"/>
      <c r="BMQ11" s="152"/>
      <c r="BMR11" s="153"/>
      <c r="BMS11" s="154"/>
      <c r="BMT11" s="146"/>
      <c r="BMU11" s="147"/>
      <c r="BMV11" s="148"/>
      <c r="BMW11" s="149"/>
      <c r="BMX11" s="150"/>
      <c r="BMY11" s="151"/>
      <c r="BMZ11" s="152"/>
      <c r="BNA11" s="153"/>
      <c r="BNB11" s="154"/>
      <c r="BNC11" s="146"/>
      <c r="BND11" s="147"/>
      <c r="BNE11" s="148"/>
      <c r="BNF11" s="149"/>
      <c r="BNG11" s="150"/>
      <c r="BNH11" s="151"/>
      <c r="BNI11" s="152"/>
      <c r="BNJ11" s="153"/>
      <c r="BNK11" s="154"/>
      <c r="BNL11" s="146"/>
      <c r="BNM11" s="147"/>
      <c r="BNN11" s="148"/>
      <c r="BNO11" s="149"/>
      <c r="BNP11" s="150"/>
      <c r="BNQ11" s="151"/>
      <c r="BNR11" s="152"/>
      <c r="BNS11" s="153"/>
      <c r="BNT11" s="154"/>
      <c r="BNU11" s="146"/>
      <c r="BNV11" s="147"/>
      <c r="BNW11" s="148"/>
      <c r="BNX11" s="149"/>
      <c r="BNY11" s="150"/>
      <c r="BNZ11" s="151"/>
      <c r="BOA11" s="152"/>
      <c r="BOB11" s="153"/>
      <c r="BOC11" s="154"/>
      <c r="BOD11" s="146"/>
      <c r="BOE11" s="147"/>
      <c r="BOF11" s="148"/>
      <c r="BOG11" s="149"/>
      <c r="BOH11" s="150"/>
      <c r="BOI11" s="151"/>
      <c r="BOJ11" s="152"/>
      <c r="BOK11" s="153"/>
      <c r="BOL11" s="154"/>
      <c r="BOM11" s="146"/>
      <c r="BON11" s="147"/>
      <c r="BOO11" s="148"/>
      <c r="BOP11" s="149"/>
      <c r="BOQ11" s="150"/>
      <c r="BOR11" s="151"/>
      <c r="BOS11" s="152"/>
      <c r="BOT11" s="153"/>
      <c r="BOU11" s="154"/>
      <c r="BOV11" s="146"/>
      <c r="BOW11" s="147"/>
      <c r="BOX11" s="148"/>
      <c r="BOY11" s="149"/>
      <c r="BOZ11" s="150"/>
      <c r="BPA11" s="151"/>
      <c r="BPB11" s="152"/>
      <c r="BPC11" s="153"/>
      <c r="BPD11" s="154"/>
      <c r="BPE11" s="146"/>
      <c r="BPF11" s="147"/>
      <c r="BPG11" s="148"/>
      <c r="BPH11" s="149"/>
      <c r="BPI11" s="150"/>
      <c r="BPJ11" s="151"/>
      <c r="BPK11" s="152"/>
      <c r="BPL11" s="153"/>
      <c r="BPM11" s="154"/>
      <c r="BPN11" s="146"/>
      <c r="BPO11" s="147"/>
      <c r="BPP11" s="148"/>
      <c r="BPQ11" s="149"/>
      <c r="BPR11" s="150"/>
      <c r="BPS11" s="151"/>
      <c r="BPT11" s="152"/>
      <c r="BPU11" s="153"/>
      <c r="BPV11" s="154"/>
      <c r="BPW11" s="146"/>
      <c r="BPX11" s="147"/>
      <c r="BPY11" s="148"/>
      <c r="BPZ11" s="149"/>
      <c r="BQA11" s="150"/>
      <c r="BQB11" s="151"/>
      <c r="BQC11" s="152"/>
      <c r="BQD11" s="153"/>
      <c r="BQE11" s="154"/>
      <c r="BQF11" s="146"/>
      <c r="BQG11" s="147"/>
      <c r="BQH11" s="148"/>
      <c r="BQI11" s="149"/>
      <c r="BQJ11" s="150"/>
      <c r="BQK11" s="151"/>
      <c r="BQL11" s="152"/>
      <c r="BQM11" s="153"/>
      <c r="BQN11" s="154"/>
      <c r="BQO11" s="146"/>
      <c r="BQP11" s="147"/>
      <c r="BQQ11" s="148"/>
      <c r="BQR11" s="149"/>
      <c r="BQS11" s="150"/>
      <c r="BQT11" s="151"/>
      <c r="BQU11" s="152"/>
      <c r="BQV11" s="153"/>
      <c r="BQW11" s="154"/>
      <c r="BQX11" s="146"/>
      <c r="BQY11" s="147"/>
      <c r="BQZ11" s="148"/>
      <c r="BRA11" s="149"/>
      <c r="BRB11" s="150"/>
      <c r="BRC11" s="151"/>
      <c r="BRD11" s="152"/>
      <c r="BRE11" s="153"/>
      <c r="BRF11" s="154"/>
      <c r="BRG11" s="146"/>
      <c r="BRH11" s="147"/>
      <c r="BRI11" s="148"/>
      <c r="BRJ11" s="149"/>
      <c r="BRK11" s="150"/>
      <c r="BRL11" s="151"/>
      <c r="BRM11" s="152"/>
      <c r="BRN11" s="153"/>
      <c r="BRO11" s="154"/>
      <c r="BRP11" s="146"/>
      <c r="BRQ11" s="147"/>
      <c r="BRR11" s="148"/>
      <c r="BRS11" s="149"/>
      <c r="BRT11" s="150"/>
      <c r="BRU11" s="151"/>
      <c r="BRV11" s="152"/>
      <c r="BRW11" s="153"/>
      <c r="BRX11" s="154"/>
      <c r="BRY11" s="146"/>
      <c r="BRZ11" s="147"/>
      <c r="BSA11" s="148"/>
      <c r="BSB11" s="149"/>
      <c r="BSC11" s="150"/>
      <c r="BSD11" s="151"/>
      <c r="BSE11" s="152"/>
      <c r="BSF11" s="153"/>
      <c r="BSG11" s="154"/>
      <c r="BSH11" s="146"/>
      <c r="BSI11" s="147"/>
      <c r="BSJ11" s="148"/>
      <c r="BSK11" s="149"/>
      <c r="BSL11" s="150"/>
      <c r="BSM11" s="151"/>
      <c r="BSN11" s="152"/>
      <c r="BSO11" s="153"/>
      <c r="BSP11" s="154"/>
      <c r="BSQ11" s="146"/>
      <c r="BSR11" s="147"/>
      <c r="BSS11" s="148"/>
      <c r="BST11" s="149"/>
      <c r="BSU11" s="150"/>
      <c r="BSV11" s="151"/>
      <c r="BSW11" s="152"/>
      <c r="BSX11" s="153"/>
      <c r="BSY11" s="154"/>
      <c r="BSZ11" s="146"/>
      <c r="BTA11" s="147"/>
      <c r="BTB11" s="148"/>
      <c r="BTC11" s="149"/>
      <c r="BTD11" s="150"/>
      <c r="BTE11" s="151"/>
      <c r="BTF11" s="152"/>
      <c r="BTG11" s="153"/>
      <c r="BTH11" s="154"/>
      <c r="BTI11" s="146"/>
      <c r="BTJ11" s="147"/>
      <c r="BTK11" s="148"/>
      <c r="BTL11" s="149"/>
      <c r="BTM11" s="150"/>
      <c r="BTN11" s="151"/>
      <c r="BTO11" s="152"/>
      <c r="BTP11" s="153"/>
      <c r="BTQ11" s="154"/>
      <c r="BTR11" s="146"/>
      <c r="BTS11" s="147"/>
      <c r="BTT11" s="148"/>
      <c r="BTU11" s="149"/>
      <c r="BTV11" s="150"/>
      <c r="BTW11" s="151"/>
      <c r="BTX11" s="152"/>
      <c r="BTY11" s="153"/>
      <c r="BTZ11" s="154"/>
      <c r="BUA11" s="146"/>
      <c r="BUB11" s="147"/>
      <c r="BUC11" s="148"/>
      <c r="BUD11" s="149"/>
      <c r="BUE11" s="150"/>
      <c r="BUF11" s="151"/>
      <c r="BUG11" s="152"/>
      <c r="BUH11" s="153"/>
      <c r="BUI11" s="154"/>
      <c r="BUJ11" s="146"/>
      <c r="BUK11" s="147"/>
      <c r="BUL11" s="148"/>
      <c r="BUM11" s="149"/>
      <c r="BUN11" s="150"/>
      <c r="BUO11" s="151"/>
      <c r="BUP11" s="152"/>
      <c r="BUQ11" s="153"/>
      <c r="BUR11" s="154"/>
      <c r="BUS11" s="146"/>
      <c r="BUT11" s="147"/>
      <c r="BUU11" s="148"/>
      <c r="BUV11" s="149"/>
      <c r="BUW11" s="150"/>
      <c r="BUX11" s="151"/>
      <c r="BUY11" s="152"/>
      <c r="BUZ11" s="153"/>
      <c r="BVA11" s="154"/>
      <c r="BVB11" s="146"/>
      <c r="BVC11" s="147"/>
      <c r="BVD11" s="148"/>
      <c r="BVE11" s="149"/>
      <c r="BVF11" s="150"/>
      <c r="BVG11" s="151"/>
      <c r="BVH11" s="152"/>
      <c r="BVI11" s="153"/>
      <c r="BVJ11" s="154"/>
      <c r="BVK11" s="146"/>
      <c r="BVL11" s="147"/>
      <c r="BVM11" s="148"/>
      <c r="BVN11" s="149"/>
      <c r="BVO11" s="150"/>
      <c r="BVP11" s="151"/>
      <c r="BVQ11" s="152"/>
      <c r="BVR11" s="153"/>
      <c r="BVS11" s="154"/>
      <c r="BVT11" s="146"/>
      <c r="BVU11" s="147"/>
      <c r="BVV11" s="148"/>
      <c r="BVW11" s="149"/>
      <c r="BVX11" s="150"/>
      <c r="BVY11" s="151"/>
      <c r="BVZ11" s="152"/>
      <c r="BWA11" s="153"/>
      <c r="BWB11" s="154"/>
      <c r="BWC11" s="146"/>
      <c r="BWD11" s="147"/>
      <c r="BWE11" s="148"/>
      <c r="BWF11" s="149"/>
      <c r="BWG11" s="150"/>
      <c r="BWH11" s="151"/>
      <c r="BWI11" s="152"/>
      <c r="BWJ11" s="153"/>
      <c r="BWK11" s="154"/>
      <c r="BWL11" s="146"/>
      <c r="BWM11" s="147"/>
      <c r="BWN11" s="148"/>
      <c r="BWO11" s="149"/>
      <c r="BWP11" s="150"/>
      <c r="BWQ11" s="151"/>
      <c r="BWR11" s="152"/>
      <c r="BWS11" s="153"/>
      <c r="BWT11" s="154"/>
      <c r="BWU11" s="146"/>
      <c r="BWV11" s="147"/>
      <c r="BWW11" s="148"/>
      <c r="BWX11" s="149"/>
      <c r="BWY11" s="150"/>
      <c r="BWZ11" s="151"/>
      <c r="BXA11" s="152"/>
      <c r="BXB11" s="153"/>
      <c r="BXC11" s="154"/>
      <c r="BXD11" s="146"/>
      <c r="BXE11" s="147"/>
      <c r="BXF11" s="148"/>
      <c r="BXG11" s="149"/>
      <c r="BXH11" s="150"/>
      <c r="BXI11" s="151"/>
      <c r="BXJ11" s="152"/>
      <c r="BXK11" s="153"/>
      <c r="BXL11" s="154"/>
      <c r="BXM11" s="146"/>
      <c r="BXN11" s="147"/>
      <c r="BXO11" s="148"/>
      <c r="BXP11" s="149"/>
      <c r="BXQ11" s="150"/>
      <c r="BXR11" s="151"/>
      <c r="BXS11" s="152"/>
      <c r="BXT11" s="153"/>
      <c r="BXU11" s="154"/>
      <c r="BXV11" s="146"/>
      <c r="BXW11" s="147"/>
      <c r="BXX11" s="148"/>
      <c r="BXY11" s="149"/>
      <c r="BXZ11" s="150"/>
      <c r="BYA11" s="151"/>
      <c r="BYB11" s="152"/>
      <c r="BYC11" s="153"/>
      <c r="BYD11" s="154"/>
      <c r="BYE11" s="146"/>
      <c r="BYF11" s="147"/>
      <c r="BYG11" s="148"/>
      <c r="BYH11" s="149"/>
      <c r="BYI11" s="150"/>
      <c r="BYJ11" s="151"/>
      <c r="BYK11" s="152"/>
      <c r="BYL11" s="153"/>
      <c r="BYM11" s="154"/>
      <c r="BYN11" s="146"/>
      <c r="BYO11" s="147"/>
      <c r="BYP11" s="148"/>
      <c r="BYQ11" s="149"/>
      <c r="BYR11" s="150"/>
      <c r="BYS11" s="151"/>
      <c r="BYT11" s="152"/>
      <c r="BYU11" s="153"/>
      <c r="BYV11" s="154"/>
      <c r="BYW11" s="146"/>
      <c r="BYX11" s="147"/>
      <c r="BYY11" s="148"/>
      <c r="BYZ11" s="149"/>
      <c r="BZA11" s="150"/>
      <c r="BZB11" s="151"/>
      <c r="BZC11" s="152"/>
      <c r="BZD11" s="153"/>
      <c r="BZE11" s="154"/>
      <c r="BZF11" s="146"/>
      <c r="BZG11" s="147"/>
      <c r="BZH11" s="148"/>
      <c r="BZI11" s="149"/>
      <c r="BZJ11" s="150"/>
      <c r="BZK11" s="151"/>
      <c r="BZL11" s="152"/>
      <c r="BZM11" s="153"/>
      <c r="BZN11" s="154"/>
      <c r="BZO11" s="146"/>
      <c r="BZP11" s="147"/>
      <c r="BZQ11" s="148"/>
      <c r="BZR11" s="149"/>
      <c r="BZS11" s="150"/>
      <c r="BZT11" s="151"/>
      <c r="BZU11" s="152"/>
      <c r="BZV11" s="153"/>
      <c r="BZW11" s="154"/>
      <c r="BZX11" s="146"/>
      <c r="BZY11" s="147"/>
      <c r="BZZ11" s="148"/>
      <c r="CAA11" s="149"/>
      <c r="CAB11" s="150"/>
      <c r="CAC11" s="151"/>
      <c r="CAD11" s="152"/>
      <c r="CAE11" s="153"/>
      <c r="CAF11" s="154"/>
      <c r="CAG11" s="146"/>
      <c r="CAH11" s="147"/>
      <c r="CAI11" s="148"/>
      <c r="CAJ11" s="149"/>
      <c r="CAK11" s="150"/>
      <c r="CAL11" s="151"/>
      <c r="CAM11" s="152"/>
      <c r="CAN11" s="153"/>
      <c r="CAO11" s="154"/>
      <c r="CAP11" s="146"/>
      <c r="CAQ11" s="147"/>
      <c r="CAR11" s="148"/>
      <c r="CAS11" s="149"/>
      <c r="CAT11" s="150"/>
      <c r="CAU11" s="151"/>
      <c r="CAV11" s="152"/>
      <c r="CAW11" s="153"/>
      <c r="CAX11" s="154"/>
      <c r="CAY11" s="146"/>
      <c r="CAZ11" s="147"/>
      <c r="CBA11" s="148"/>
      <c r="CBB11" s="149"/>
      <c r="CBC11" s="150"/>
      <c r="CBD11" s="151"/>
      <c r="CBE11" s="152"/>
      <c r="CBF11" s="153"/>
      <c r="CBG11" s="154"/>
      <c r="CBH11" s="146"/>
      <c r="CBI11" s="147"/>
      <c r="CBJ11" s="148"/>
      <c r="CBK11" s="149"/>
      <c r="CBL11" s="150"/>
      <c r="CBM11" s="151"/>
      <c r="CBN11" s="152"/>
      <c r="CBO11" s="153"/>
      <c r="CBP11" s="154"/>
      <c r="CBQ11" s="146"/>
      <c r="CBR11" s="147"/>
      <c r="CBS11" s="148"/>
      <c r="CBT11" s="149"/>
      <c r="CBU11" s="150"/>
      <c r="CBV11" s="151"/>
      <c r="CBW11" s="152"/>
      <c r="CBX11" s="153"/>
      <c r="CBY11" s="154"/>
      <c r="CBZ11" s="146"/>
      <c r="CCA11" s="147"/>
      <c r="CCB11" s="148"/>
      <c r="CCC11" s="149"/>
      <c r="CCD11" s="150"/>
      <c r="CCE11" s="151"/>
      <c r="CCF11" s="152"/>
      <c r="CCG11" s="153"/>
      <c r="CCH11" s="154"/>
      <c r="CCI11" s="146"/>
      <c r="CCJ11" s="147"/>
      <c r="CCK11" s="148"/>
      <c r="CCL11" s="149"/>
      <c r="CCM11" s="150"/>
      <c r="CCN11" s="151"/>
      <c r="CCO11" s="152"/>
      <c r="CCP11" s="153"/>
      <c r="CCQ11" s="154"/>
      <c r="CCR11" s="146"/>
      <c r="CCS11" s="147"/>
      <c r="CCT11" s="148"/>
      <c r="CCU11" s="149"/>
      <c r="CCV11" s="150"/>
      <c r="CCW11" s="151"/>
      <c r="CCX11" s="152"/>
      <c r="CCY11" s="153"/>
      <c r="CCZ11" s="154"/>
      <c r="CDA11" s="146"/>
      <c r="CDB11" s="147"/>
      <c r="CDC11" s="148"/>
      <c r="CDD11" s="149"/>
      <c r="CDE11" s="150"/>
      <c r="CDF11" s="151"/>
      <c r="CDG11" s="152"/>
      <c r="CDH11" s="153"/>
      <c r="CDI11" s="154"/>
      <c r="CDJ11" s="146"/>
      <c r="CDK11" s="147"/>
      <c r="CDL11" s="148"/>
      <c r="CDM11" s="149"/>
      <c r="CDN11" s="150"/>
      <c r="CDO11" s="151"/>
      <c r="CDP11" s="152"/>
      <c r="CDQ11" s="153"/>
      <c r="CDR11" s="154"/>
      <c r="CDS11" s="146"/>
      <c r="CDT11" s="147"/>
      <c r="CDU11" s="148"/>
      <c r="CDV11" s="149"/>
      <c r="CDW11" s="150"/>
      <c r="CDX11" s="151"/>
      <c r="CDY11" s="152"/>
      <c r="CDZ11" s="153"/>
      <c r="CEA11" s="154"/>
      <c r="CEB11" s="146"/>
      <c r="CEC11" s="147"/>
      <c r="CED11" s="148"/>
      <c r="CEE11" s="149"/>
      <c r="CEF11" s="150"/>
      <c r="CEG11" s="151"/>
      <c r="CEH11" s="152"/>
      <c r="CEI11" s="153"/>
      <c r="CEJ11" s="154"/>
      <c r="CEK11" s="146"/>
      <c r="CEL11" s="147"/>
      <c r="CEM11" s="148"/>
      <c r="CEN11" s="149"/>
      <c r="CEO11" s="150"/>
      <c r="CEP11" s="151"/>
      <c r="CEQ11" s="152"/>
      <c r="CER11" s="153"/>
      <c r="CES11" s="154"/>
      <c r="CET11" s="146"/>
      <c r="CEU11" s="147"/>
      <c r="CEV11" s="148"/>
      <c r="CEW11" s="149"/>
      <c r="CEX11" s="150"/>
      <c r="CEY11" s="151"/>
      <c r="CEZ11" s="152"/>
      <c r="CFA11" s="153"/>
      <c r="CFB11" s="154"/>
      <c r="CFC11" s="146"/>
      <c r="CFD11" s="147"/>
      <c r="CFE11" s="148"/>
      <c r="CFF11" s="149"/>
      <c r="CFG11" s="150"/>
      <c r="CFH11" s="151"/>
      <c r="CFI11" s="152"/>
      <c r="CFJ11" s="153"/>
      <c r="CFK11" s="154"/>
      <c r="CFL11" s="146"/>
      <c r="CFM11" s="147"/>
      <c r="CFN11" s="148"/>
      <c r="CFO11" s="149"/>
      <c r="CFP11" s="150"/>
      <c r="CFQ11" s="151"/>
      <c r="CFR11" s="152"/>
      <c r="CFS11" s="153"/>
      <c r="CFT11" s="154"/>
      <c r="CFU11" s="146"/>
      <c r="CFV11" s="147"/>
      <c r="CFW11" s="148"/>
      <c r="CFX11" s="149"/>
      <c r="CFY11" s="150"/>
      <c r="CFZ11" s="151"/>
      <c r="CGA11" s="152"/>
      <c r="CGB11" s="153"/>
      <c r="CGC11" s="154"/>
      <c r="CGD11" s="146"/>
      <c r="CGE11" s="147"/>
      <c r="CGF11" s="148"/>
      <c r="CGG11" s="149"/>
      <c r="CGH11" s="150"/>
      <c r="CGI11" s="151"/>
      <c r="CGJ11" s="152"/>
      <c r="CGK11" s="153"/>
      <c r="CGL11" s="154"/>
      <c r="CGM11" s="146"/>
      <c r="CGN11" s="147"/>
      <c r="CGO11" s="148"/>
      <c r="CGP11" s="149"/>
      <c r="CGQ11" s="150"/>
      <c r="CGR11" s="151"/>
      <c r="CGS11" s="152"/>
      <c r="CGT11" s="153"/>
      <c r="CGU11" s="154"/>
      <c r="CGV11" s="146"/>
      <c r="CGW11" s="147"/>
      <c r="CGX11" s="148"/>
      <c r="CGY11" s="149"/>
      <c r="CGZ11" s="150"/>
      <c r="CHA11" s="151"/>
      <c r="CHB11" s="152"/>
      <c r="CHC11" s="153"/>
      <c r="CHD11" s="154"/>
      <c r="CHE11" s="146"/>
      <c r="CHF11" s="147"/>
      <c r="CHG11" s="148"/>
      <c r="CHH11" s="149"/>
      <c r="CHI11" s="150"/>
      <c r="CHJ11" s="151"/>
      <c r="CHK11" s="152"/>
      <c r="CHL11" s="153"/>
      <c r="CHM11" s="154"/>
      <c r="CHN11" s="146"/>
      <c r="CHO11" s="147"/>
      <c r="CHP11" s="148"/>
      <c r="CHQ11" s="149"/>
      <c r="CHR11" s="150"/>
      <c r="CHS11" s="151"/>
      <c r="CHT11" s="152"/>
      <c r="CHU11" s="153"/>
      <c r="CHV11" s="154"/>
      <c r="CHW11" s="146"/>
      <c r="CHX11" s="147"/>
      <c r="CHY11" s="148"/>
      <c r="CHZ11" s="149"/>
      <c r="CIA11" s="150"/>
      <c r="CIB11" s="151"/>
      <c r="CIC11" s="152"/>
      <c r="CID11" s="153"/>
      <c r="CIE11" s="154"/>
      <c r="CIF11" s="146"/>
      <c r="CIG11" s="147"/>
      <c r="CIH11" s="148"/>
      <c r="CII11" s="149"/>
      <c r="CIJ11" s="150"/>
      <c r="CIK11" s="151"/>
      <c r="CIL11" s="152"/>
      <c r="CIM11" s="153"/>
      <c r="CIN11" s="154"/>
      <c r="CIO11" s="146"/>
      <c r="CIP11" s="147"/>
      <c r="CIQ11" s="148"/>
      <c r="CIR11" s="149"/>
      <c r="CIS11" s="150"/>
      <c r="CIT11" s="151"/>
      <c r="CIU11" s="152"/>
      <c r="CIV11" s="153"/>
      <c r="CIW11" s="154"/>
      <c r="CIX11" s="146"/>
      <c r="CIY11" s="147"/>
      <c r="CIZ11" s="148"/>
      <c r="CJA11" s="149"/>
      <c r="CJB11" s="150"/>
      <c r="CJC11" s="151"/>
      <c r="CJD11" s="152"/>
      <c r="CJE11" s="153"/>
      <c r="CJF11" s="154"/>
      <c r="CJG11" s="146"/>
      <c r="CJH11" s="147"/>
      <c r="CJI11" s="148"/>
      <c r="CJJ11" s="149"/>
      <c r="CJK11" s="150"/>
      <c r="CJL11" s="151"/>
      <c r="CJM11" s="152"/>
      <c r="CJN11" s="153"/>
      <c r="CJO11" s="154"/>
      <c r="CJP11" s="146"/>
      <c r="CJQ11" s="147"/>
      <c r="CJR11" s="148"/>
      <c r="CJS11" s="149"/>
      <c r="CJT11" s="150"/>
      <c r="CJU11" s="151"/>
      <c r="CJV11" s="152"/>
      <c r="CJW11" s="153"/>
      <c r="CJX11" s="154"/>
      <c r="CJY11" s="146"/>
      <c r="CJZ11" s="147"/>
      <c r="CKA11" s="148"/>
      <c r="CKB11" s="149"/>
      <c r="CKC11" s="150"/>
      <c r="CKD11" s="151"/>
      <c r="CKE11" s="152"/>
      <c r="CKF11" s="153"/>
      <c r="CKG11" s="154"/>
      <c r="CKH11" s="146"/>
      <c r="CKI11" s="147"/>
      <c r="CKJ11" s="148"/>
      <c r="CKK11" s="149"/>
      <c r="CKL11" s="150"/>
      <c r="CKM11" s="151"/>
      <c r="CKN11" s="152"/>
      <c r="CKO11" s="153"/>
      <c r="CKP11" s="154"/>
      <c r="CKQ11" s="146"/>
      <c r="CKR11" s="147"/>
      <c r="CKS11" s="148"/>
      <c r="CKT11" s="149"/>
      <c r="CKU11" s="150"/>
      <c r="CKV11" s="151"/>
      <c r="CKW11" s="152"/>
      <c r="CKX11" s="153"/>
      <c r="CKY11" s="154"/>
      <c r="CKZ11" s="146"/>
      <c r="CLA11" s="147"/>
      <c r="CLB11" s="148"/>
      <c r="CLC11" s="149"/>
      <c r="CLD11" s="150"/>
      <c r="CLE11" s="151"/>
      <c r="CLF11" s="152"/>
      <c r="CLG11" s="153"/>
      <c r="CLH11" s="154"/>
      <c r="CLI11" s="146"/>
      <c r="CLJ11" s="147"/>
      <c r="CLK11" s="148"/>
      <c r="CLL11" s="149"/>
      <c r="CLM11" s="150"/>
      <c r="CLN11" s="151"/>
      <c r="CLO11" s="152"/>
      <c r="CLP11" s="153"/>
      <c r="CLQ11" s="154"/>
      <c r="CLR11" s="146"/>
      <c r="CLS11" s="147"/>
      <c r="CLT11" s="148"/>
      <c r="CLU11" s="149"/>
      <c r="CLV11" s="150"/>
      <c r="CLW11" s="151"/>
      <c r="CLX11" s="152"/>
      <c r="CLY11" s="153"/>
      <c r="CLZ11" s="154"/>
      <c r="CMA11" s="146"/>
      <c r="CMB11" s="147"/>
      <c r="CMC11" s="148"/>
      <c r="CMD11" s="149"/>
      <c r="CME11" s="150"/>
      <c r="CMF11" s="151"/>
      <c r="CMG11" s="152"/>
      <c r="CMH11" s="153"/>
      <c r="CMI11" s="154"/>
      <c r="CMJ11" s="146"/>
      <c r="CMK11" s="147"/>
      <c r="CML11" s="148"/>
      <c r="CMM11" s="149"/>
      <c r="CMN11" s="150"/>
      <c r="CMO11" s="151"/>
      <c r="CMP11" s="152"/>
      <c r="CMQ11" s="153"/>
      <c r="CMR11" s="154"/>
      <c r="CMS11" s="146"/>
      <c r="CMT11" s="147"/>
      <c r="CMU11" s="148"/>
      <c r="CMV11" s="149"/>
      <c r="CMW11" s="150"/>
      <c r="CMX11" s="151"/>
      <c r="CMY11" s="152"/>
      <c r="CMZ11" s="153"/>
      <c r="CNA11" s="154"/>
      <c r="CNB11" s="146"/>
      <c r="CNC11" s="147"/>
      <c r="CND11" s="148"/>
      <c r="CNE11" s="149"/>
      <c r="CNF11" s="150"/>
      <c r="CNG11" s="151"/>
      <c r="CNH11" s="152"/>
      <c r="CNI11" s="153"/>
      <c r="CNJ11" s="154"/>
      <c r="CNK11" s="146"/>
      <c r="CNL11" s="147"/>
      <c r="CNM11" s="148"/>
      <c r="CNN11" s="149"/>
      <c r="CNO11" s="150"/>
      <c r="CNP11" s="151"/>
      <c r="CNQ11" s="152"/>
      <c r="CNR11" s="153"/>
      <c r="CNS11" s="154"/>
      <c r="CNT11" s="146"/>
      <c r="CNU11" s="147"/>
      <c r="CNV11" s="148"/>
      <c r="CNW11" s="149"/>
      <c r="CNX11" s="150"/>
      <c r="CNY11" s="151"/>
      <c r="CNZ11" s="152"/>
      <c r="COA11" s="153"/>
      <c r="COB11" s="154"/>
      <c r="COC11" s="146"/>
      <c r="COD11" s="147"/>
      <c r="COE11" s="148"/>
      <c r="COF11" s="149"/>
      <c r="COG11" s="150"/>
      <c r="COH11" s="151"/>
      <c r="COI11" s="152"/>
      <c r="COJ11" s="153"/>
      <c r="COK11" s="154"/>
      <c r="COL11" s="146"/>
      <c r="COM11" s="147"/>
      <c r="CON11" s="148"/>
      <c r="COO11" s="149"/>
      <c r="COP11" s="150"/>
      <c r="COQ11" s="151"/>
      <c r="COR11" s="152"/>
      <c r="COS11" s="153"/>
      <c r="COT11" s="154"/>
      <c r="COU11" s="146"/>
      <c r="COV11" s="147"/>
      <c r="COW11" s="148"/>
      <c r="COX11" s="149"/>
      <c r="COY11" s="150"/>
      <c r="COZ11" s="151"/>
      <c r="CPA11" s="152"/>
      <c r="CPB11" s="153"/>
      <c r="CPC11" s="154"/>
      <c r="CPD11" s="146"/>
      <c r="CPE11" s="147"/>
      <c r="CPF11" s="148"/>
      <c r="CPG11" s="149"/>
      <c r="CPH11" s="150"/>
      <c r="CPI11" s="151"/>
      <c r="CPJ11" s="152"/>
      <c r="CPK11" s="153"/>
      <c r="CPL11" s="154"/>
      <c r="CPM11" s="146"/>
      <c r="CPN11" s="147"/>
      <c r="CPO11" s="148"/>
      <c r="CPP11" s="149"/>
      <c r="CPQ11" s="150"/>
      <c r="CPR11" s="151"/>
      <c r="CPS11" s="152"/>
      <c r="CPT11" s="153"/>
      <c r="CPU11" s="154"/>
      <c r="CPV11" s="146"/>
      <c r="CPW11" s="147"/>
      <c r="CPX11" s="148"/>
      <c r="CPY11" s="149"/>
      <c r="CPZ11" s="150"/>
      <c r="CQA11" s="151"/>
      <c r="CQB11" s="152"/>
      <c r="CQC11" s="153"/>
      <c r="CQD11" s="154"/>
      <c r="CQE11" s="146"/>
      <c r="CQF11" s="147"/>
      <c r="CQG11" s="148"/>
      <c r="CQH11" s="149"/>
      <c r="CQI11" s="150"/>
      <c r="CQJ11" s="151"/>
      <c r="CQK11" s="152"/>
      <c r="CQL11" s="153"/>
      <c r="CQM11" s="154"/>
      <c r="CQN11" s="146"/>
      <c r="CQO11" s="147"/>
      <c r="CQP11" s="148"/>
      <c r="CQQ11" s="149"/>
      <c r="CQR11" s="150"/>
      <c r="CQS11" s="151"/>
      <c r="CQT11" s="152"/>
      <c r="CQU11" s="153"/>
      <c r="CQV11" s="154"/>
      <c r="CQW11" s="146"/>
      <c r="CQX11" s="147"/>
      <c r="CQY11" s="148"/>
      <c r="CQZ11" s="149"/>
      <c r="CRA11" s="150"/>
      <c r="CRB11" s="151"/>
      <c r="CRC11" s="152"/>
      <c r="CRD11" s="153"/>
      <c r="CRE11" s="154"/>
      <c r="CRF11" s="146"/>
      <c r="CRG11" s="147"/>
      <c r="CRH11" s="148"/>
      <c r="CRI11" s="149"/>
      <c r="CRJ11" s="150"/>
      <c r="CRK11" s="151"/>
      <c r="CRL11" s="152"/>
      <c r="CRM11" s="153"/>
      <c r="CRN11" s="154"/>
      <c r="CRO11" s="146"/>
      <c r="CRP11" s="147"/>
      <c r="CRQ11" s="148"/>
      <c r="CRR11" s="149"/>
      <c r="CRS11" s="150"/>
      <c r="CRT11" s="151"/>
      <c r="CRU11" s="152"/>
      <c r="CRV11" s="153"/>
      <c r="CRW11" s="154"/>
      <c r="CRX11" s="146"/>
      <c r="CRY11" s="147"/>
      <c r="CRZ11" s="148"/>
      <c r="CSA11" s="149"/>
      <c r="CSB11" s="150"/>
      <c r="CSC11" s="151"/>
      <c r="CSD11" s="152"/>
      <c r="CSE11" s="153"/>
      <c r="CSF11" s="154"/>
      <c r="CSG11" s="146"/>
      <c r="CSH11" s="147"/>
      <c r="CSI11" s="148"/>
      <c r="CSJ11" s="149"/>
      <c r="CSK11" s="150"/>
      <c r="CSL11" s="151"/>
      <c r="CSM11" s="152"/>
      <c r="CSN11" s="153"/>
      <c r="CSO11" s="154"/>
      <c r="CSP11" s="146"/>
      <c r="CSQ11" s="147"/>
      <c r="CSR11" s="148"/>
      <c r="CSS11" s="149"/>
      <c r="CST11" s="150"/>
      <c r="CSU11" s="151"/>
      <c r="CSV11" s="152"/>
      <c r="CSW11" s="153"/>
      <c r="CSX11" s="154"/>
      <c r="CSY11" s="146"/>
      <c r="CSZ11" s="147"/>
      <c r="CTA11" s="148"/>
      <c r="CTB11" s="149"/>
      <c r="CTC11" s="150"/>
      <c r="CTD11" s="151"/>
      <c r="CTE11" s="152"/>
      <c r="CTF11" s="153"/>
      <c r="CTG11" s="154"/>
      <c r="CTH11" s="146"/>
      <c r="CTI11" s="147"/>
      <c r="CTJ11" s="148"/>
      <c r="CTK11" s="149"/>
      <c r="CTL11" s="150"/>
      <c r="CTM11" s="151"/>
      <c r="CTN11" s="152"/>
      <c r="CTO11" s="153"/>
      <c r="CTP11" s="154"/>
      <c r="CTQ11" s="146"/>
      <c r="CTR11" s="147"/>
      <c r="CTS11" s="148"/>
      <c r="CTT11" s="149"/>
      <c r="CTU11" s="150"/>
      <c r="CTV11" s="151"/>
      <c r="CTW11" s="152"/>
      <c r="CTX11" s="153"/>
      <c r="CTY11" s="154"/>
      <c r="CTZ11" s="146"/>
      <c r="CUA11" s="147"/>
      <c r="CUB11" s="148"/>
      <c r="CUC11" s="149"/>
      <c r="CUD11" s="150"/>
      <c r="CUE11" s="151"/>
      <c r="CUF11" s="152"/>
      <c r="CUG11" s="153"/>
      <c r="CUH11" s="154"/>
      <c r="CUI11" s="146"/>
      <c r="CUJ11" s="147"/>
      <c r="CUK11" s="148"/>
      <c r="CUL11" s="149"/>
      <c r="CUM11" s="150"/>
      <c r="CUN11" s="151"/>
      <c r="CUO11" s="152"/>
      <c r="CUP11" s="153"/>
      <c r="CUQ11" s="154"/>
      <c r="CUR11" s="146"/>
      <c r="CUS11" s="147"/>
      <c r="CUT11" s="148"/>
      <c r="CUU11" s="149"/>
      <c r="CUV11" s="150"/>
      <c r="CUW11" s="151"/>
      <c r="CUX11" s="152"/>
      <c r="CUY11" s="153"/>
      <c r="CUZ11" s="154"/>
      <c r="CVA11" s="146"/>
      <c r="CVB11" s="147"/>
      <c r="CVC11" s="148"/>
      <c r="CVD11" s="149"/>
      <c r="CVE11" s="150"/>
      <c r="CVF11" s="151"/>
      <c r="CVG11" s="152"/>
      <c r="CVH11" s="153"/>
      <c r="CVI11" s="154"/>
      <c r="CVJ11" s="146"/>
      <c r="CVK11" s="147"/>
      <c r="CVL11" s="148"/>
      <c r="CVM11" s="149"/>
      <c r="CVN11" s="150"/>
      <c r="CVO11" s="151"/>
      <c r="CVP11" s="152"/>
      <c r="CVQ11" s="153"/>
      <c r="CVR11" s="154"/>
      <c r="CVS11" s="146"/>
      <c r="CVT11" s="147"/>
      <c r="CVU11" s="148"/>
      <c r="CVV11" s="149"/>
      <c r="CVW11" s="150"/>
      <c r="CVX11" s="151"/>
      <c r="CVY11" s="152"/>
      <c r="CVZ11" s="153"/>
      <c r="CWA11" s="154"/>
      <c r="CWB11" s="146"/>
      <c r="CWC11" s="147"/>
      <c r="CWD11" s="148"/>
      <c r="CWE11" s="149"/>
      <c r="CWF11" s="150"/>
      <c r="CWG11" s="151"/>
      <c r="CWH11" s="152"/>
      <c r="CWI11" s="153"/>
      <c r="CWJ11" s="154"/>
      <c r="CWK11" s="146"/>
      <c r="CWL11" s="147"/>
      <c r="CWM11" s="148"/>
      <c r="CWN11" s="149"/>
      <c r="CWO11" s="150"/>
      <c r="CWP11" s="151"/>
      <c r="CWQ11" s="152"/>
      <c r="CWR11" s="153"/>
      <c r="CWS11" s="154"/>
      <c r="CWT11" s="146"/>
      <c r="CWU11" s="147"/>
      <c r="CWV11" s="148"/>
      <c r="CWW11" s="149"/>
      <c r="CWX11" s="150"/>
      <c r="CWY11" s="151"/>
      <c r="CWZ11" s="152"/>
      <c r="CXA11" s="153"/>
      <c r="CXB11" s="154"/>
      <c r="CXC11" s="146"/>
      <c r="CXD11" s="147"/>
      <c r="CXE11" s="148"/>
      <c r="CXF11" s="149"/>
      <c r="CXG11" s="150"/>
      <c r="CXH11" s="151"/>
      <c r="CXI11" s="152"/>
      <c r="CXJ11" s="153"/>
      <c r="CXK11" s="154"/>
      <c r="CXL11" s="146"/>
      <c r="CXM11" s="147"/>
      <c r="CXN11" s="148"/>
      <c r="CXO11" s="149"/>
      <c r="CXP11" s="150"/>
      <c r="CXQ11" s="151"/>
      <c r="CXR11" s="152"/>
      <c r="CXS11" s="153"/>
      <c r="CXT11" s="154"/>
      <c r="CXU11" s="146"/>
      <c r="CXV11" s="147"/>
      <c r="CXW11" s="148"/>
      <c r="CXX11" s="149"/>
      <c r="CXY11" s="150"/>
      <c r="CXZ11" s="151"/>
      <c r="CYA11" s="152"/>
      <c r="CYB11" s="153"/>
      <c r="CYC11" s="154"/>
      <c r="CYD11" s="146"/>
      <c r="CYE11" s="147"/>
      <c r="CYF11" s="148"/>
      <c r="CYG11" s="149"/>
      <c r="CYH11" s="150"/>
      <c r="CYI11" s="151"/>
      <c r="CYJ11" s="152"/>
      <c r="CYK11" s="153"/>
      <c r="CYL11" s="154"/>
      <c r="CYM11" s="146"/>
      <c r="CYN11" s="147"/>
      <c r="CYO11" s="148"/>
      <c r="CYP11" s="149"/>
      <c r="CYQ11" s="150"/>
      <c r="CYR11" s="151"/>
      <c r="CYS11" s="152"/>
      <c r="CYT11" s="153"/>
      <c r="CYU11" s="154"/>
      <c r="CYV11" s="146"/>
      <c r="CYW11" s="147"/>
      <c r="CYX11" s="148"/>
      <c r="CYY11" s="149"/>
      <c r="CYZ11" s="150"/>
      <c r="CZA11" s="151"/>
      <c r="CZB11" s="152"/>
      <c r="CZC11" s="153"/>
      <c r="CZD11" s="154"/>
      <c r="CZE11" s="146"/>
      <c r="CZF11" s="147"/>
      <c r="CZG11" s="148"/>
      <c r="CZH11" s="149"/>
      <c r="CZI11" s="150"/>
      <c r="CZJ11" s="151"/>
      <c r="CZK11" s="152"/>
      <c r="CZL11" s="153"/>
      <c r="CZM11" s="154"/>
      <c r="CZN11" s="146"/>
      <c r="CZO11" s="147"/>
      <c r="CZP11" s="148"/>
      <c r="CZQ11" s="149"/>
      <c r="CZR11" s="150"/>
      <c r="CZS11" s="151"/>
      <c r="CZT11" s="152"/>
      <c r="CZU11" s="153"/>
      <c r="CZV11" s="154"/>
      <c r="CZW11" s="146"/>
      <c r="CZX11" s="147"/>
      <c r="CZY11" s="148"/>
      <c r="CZZ11" s="149"/>
      <c r="DAA11" s="150"/>
      <c r="DAB11" s="151"/>
      <c r="DAC11" s="152"/>
      <c r="DAD11" s="153"/>
      <c r="DAE11" s="154"/>
      <c r="DAF11" s="146"/>
      <c r="DAG11" s="147"/>
      <c r="DAH11" s="148"/>
      <c r="DAI11" s="149"/>
      <c r="DAJ11" s="150"/>
      <c r="DAK11" s="151"/>
      <c r="DAL11" s="152"/>
      <c r="DAM11" s="153"/>
      <c r="DAN11" s="154"/>
      <c r="DAO11" s="146"/>
      <c r="DAP11" s="147"/>
      <c r="DAQ11" s="148"/>
      <c r="DAR11" s="149"/>
      <c r="DAS11" s="150"/>
      <c r="DAT11" s="151"/>
      <c r="DAU11" s="152"/>
      <c r="DAV11" s="153"/>
      <c r="DAW11" s="154"/>
      <c r="DAX11" s="146"/>
      <c r="DAY11" s="147"/>
      <c r="DAZ11" s="148"/>
      <c r="DBA11" s="149"/>
      <c r="DBB11" s="150"/>
      <c r="DBC11" s="151"/>
      <c r="DBD11" s="152"/>
      <c r="DBE11" s="153"/>
      <c r="DBF11" s="154"/>
      <c r="DBG11" s="146"/>
      <c r="DBH11" s="147"/>
      <c r="DBI11" s="148"/>
      <c r="DBJ11" s="149"/>
      <c r="DBK11" s="150"/>
      <c r="DBL11" s="151"/>
      <c r="DBM11" s="152"/>
      <c r="DBN11" s="153"/>
      <c r="DBO11" s="154"/>
      <c r="DBP11" s="146"/>
      <c r="DBQ11" s="147"/>
      <c r="DBR11" s="148"/>
      <c r="DBS11" s="149"/>
      <c r="DBT11" s="150"/>
      <c r="DBU11" s="151"/>
      <c r="DBV11" s="152"/>
      <c r="DBW11" s="153"/>
      <c r="DBX11" s="154"/>
      <c r="DBY11" s="146"/>
      <c r="DBZ11" s="147"/>
      <c r="DCA11" s="148"/>
      <c r="DCB11" s="149"/>
      <c r="DCC11" s="150"/>
      <c r="DCD11" s="151"/>
      <c r="DCE11" s="152"/>
      <c r="DCF11" s="153"/>
      <c r="DCG11" s="154"/>
      <c r="DCH11" s="146"/>
      <c r="DCI11" s="147"/>
      <c r="DCJ11" s="148"/>
      <c r="DCK11" s="149"/>
      <c r="DCL11" s="150"/>
      <c r="DCM11" s="151"/>
      <c r="DCN11" s="152"/>
      <c r="DCO11" s="153"/>
      <c r="DCP11" s="154"/>
      <c r="DCQ11" s="146"/>
      <c r="DCR11" s="147"/>
      <c r="DCS11" s="148"/>
      <c r="DCT11" s="149"/>
      <c r="DCU11" s="150"/>
      <c r="DCV11" s="151"/>
      <c r="DCW11" s="152"/>
      <c r="DCX11" s="153"/>
      <c r="DCY11" s="154"/>
      <c r="DCZ11" s="146"/>
      <c r="DDA11" s="147"/>
      <c r="DDB11" s="148"/>
      <c r="DDC11" s="149"/>
      <c r="DDD11" s="150"/>
      <c r="DDE11" s="151"/>
      <c r="DDF11" s="152"/>
      <c r="DDG11" s="153"/>
      <c r="DDH11" s="154"/>
      <c r="DDI11" s="146"/>
      <c r="DDJ11" s="147"/>
      <c r="DDK11" s="148"/>
      <c r="DDL11" s="149"/>
      <c r="DDM11" s="150"/>
      <c r="DDN11" s="151"/>
      <c r="DDO11" s="152"/>
      <c r="DDP11" s="153"/>
      <c r="DDQ11" s="154"/>
      <c r="DDR11" s="146"/>
      <c r="DDS11" s="147"/>
      <c r="DDT11" s="148"/>
      <c r="DDU11" s="149"/>
      <c r="DDV11" s="150"/>
      <c r="DDW11" s="151"/>
      <c r="DDX11" s="152"/>
      <c r="DDY11" s="153"/>
      <c r="DDZ11" s="154"/>
      <c r="DEA11" s="146"/>
      <c r="DEB11" s="147"/>
      <c r="DEC11" s="148"/>
      <c r="DED11" s="149"/>
      <c r="DEE11" s="150"/>
      <c r="DEF11" s="151"/>
      <c r="DEG11" s="152"/>
      <c r="DEH11" s="153"/>
      <c r="DEI11" s="154"/>
      <c r="DEJ11" s="146"/>
      <c r="DEK11" s="147"/>
      <c r="DEL11" s="148"/>
      <c r="DEM11" s="149"/>
      <c r="DEN11" s="150"/>
      <c r="DEO11" s="151"/>
      <c r="DEP11" s="152"/>
      <c r="DEQ11" s="153"/>
      <c r="DER11" s="154"/>
      <c r="DES11" s="146"/>
      <c r="DET11" s="147"/>
      <c r="DEU11" s="148"/>
      <c r="DEV11" s="149"/>
      <c r="DEW11" s="150"/>
      <c r="DEX11" s="151"/>
      <c r="DEY11" s="152"/>
      <c r="DEZ11" s="153"/>
      <c r="DFA11" s="154"/>
      <c r="DFB11" s="146"/>
      <c r="DFC11" s="147"/>
      <c r="DFD11" s="148"/>
      <c r="DFE11" s="149"/>
      <c r="DFF11" s="150"/>
      <c r="DFG11" s="151"/>
      <c r="DFH11" s="152"/>
      <c r="DFI11" s="153"/>
      <c r="DFJ11" s="154"/>
      <c r="DFK11" s="146"/>
      <c r="DFL11" s="147"/>
      <c r="DFM11" s="148"/>
      <c r="DFN11" s="149"/>
      <c r="DFO11" s="150"/>
      <c r="DFP11" s="151"/>
      <c r="DFQ11" s="152"/>
      <c r="DFR11" s="153"/>
      <c r="DFS11" s="154"/>
      <c r="DFT11" s="146"/>
      <c r="DFU11" s="147"/>
      <c r="DFV11" s="148"/>
      <c r="DFW11" s="149"/>
      <c r="DFX11" s="150"/>
      <c r="DFY11" s="151"/>
      <c r="DFZ11" s="152"/>
      <c r="DGA11" s="153"/>
      <c r="DGB11" s="154"/>
      <c r="DGC11" s="146"/>
      <c r="DGD11" s="147"/>
      <c r="DGE11" s="148"/>
      <c r="DGF11" s="149"/>
      <c r="DGG11" s="150"/>
      <c r="DGH11" s="151"/>
      <c r="DGI11" s="152"/>
      <c r="DGJ11" s="153"/>
      <c r="DGK11" s="154"/>
      <c r="DGL11" s="146"/>
      <c r="DGM11" s="147"/>
      <c r="DGN11" s="148"/>
      <c r="DGO11" s="149"/>
      <c r="DGP11" s="150"/>
      <c r="DGQ11" s="151"/>
      <c r="DGR11" s="152"/>
      <c r="DGS11" s="153"/>
      <c r="DGT11" s="154"/>
      <c r="DGU11" s="146"/>
      <c r="DGV11" s="147"/>
      <c r="DGW11" s="148"/>
      <c r="DGX11" s="149"/>
      <c r="DGY11" s="150"/>
      <c r="DGZ11" s="151"/>
      <c r="DHA11" s="152"/>
      <c r="DHB11" s="153"/>
      <c r="DHC11" s="154"/>
      <c r="DHD11" s="146"/>
      <c r="DHE11" s="147"/>
      <c r="DHF11" s="148"/>
      <c r="DHG11" s="149"/>
      <c r="DHH11" s="150"/>
      <c r="DHI11" s="151"/>
      <c r="DHJ11" s="152"/>
      <c r="DHK11" s="153"/>
      <c r="DHL11" s="154"/>
      <c r="DHM11" s="146"/>
      <c r="DHN11" s="147"/>
      <c r="DHO11" s="148"/>
      <c r="DHP11" s="149"/>
      <c r="DHQ11" s="150"/>
      <c r="DHR11" s="151"/>
      <c r="DHS11" s="152"/>
      <c r="DHT11" s="153"/>
      <c r="DHU11" s="154"/>
      <c r="DHV11" s="146"/>
      <c r="DHW11" s="147"/>
      <c r="DHX11" s="148"/>
      <c r="DHY11" s="149"/>
      <c r="DHZ11" s="150"/>
      <c r="DIA11" s="151"/>
      <c r="DIB11" s="152"/>
      <c r="DIC11" s="153"/>
      <c r="DID11" s="154"/>
      <c r="DIE11" s="146"/>
      <c r="DIF11" s="147"/>
      <c r="DIG11" s="148"/>
      <c r="DIH11" s="149"/>
      <c r="DII11" s="150"/>
      <c r="DIJ11" s="151"/>
      <c r="DIK11" s="152"/>
      <c r="DIL11" s="153"/>
      <c r="DIM11" s="154"/>
      <c r="DIN11" s="146"/>
      <c r="DIO11" s="147"/>
      <c r="DIP11" s="148"/>
      <c r="DIQ11" s="149"/>
      <c r="DIR11" s="150"/>
      <c r="DIS11" s="151"/>
      <c r="DIT11" s="152"/>
      <c r="DIU11" s="153"/>
      <c r="DIV11" s="154"/>
      <c r="DIW11" s="146"/>
      <c r="DIX11" s="147"/>
      <c r="DIY11" s="148"/>
      <c r="DIZ11" s="149"/>
      <c r="DJA11" s="150"/>
      <c r="DJB11" s="151"/>
      <c r="DJC11" s="152"/>
      <c r="DJD11" s="153"/>
      <c r="DJE11" s="154"/>
      <c r="DJF11" s="146"/>
      <c r="DJG11" s="147"/>
      <c r="DJH11" s="148"/>
      <c r="DJI11" s="149"/>
      <c r="DJJ11" s="150"/>
      <c r="DJK11" s="151"/>
      <c r="DJL11" s="152"/>
      <c r="DJM11" s="153"/>
      <c r="DJN11" s="154"/>
      <c r="DJO11" s="146"/>
      <c r="DJP11" s="147"/>
      <c r="DJQ11" s="148"/>
      <c r="DJR11" s="149"/>
      <c r="DJS11" s="150"/>
      <c r="DJT11" s="151"/>
      <c r="DJU11" s="152"/>
      <c r="DJV11" s="153"/>
      <c r="DJW11" s="154"/>
      <c r="DJX11" s="146"/>
      <c r="DJY11" s="147"/>
      <c r="DJZ11" s="148"/>
      <c r="DKA11" s="149"/>
      <c r="DKB11" s="150"/>
      <c r="DKC11" s="151"/>
      <c r="DKD11" s="152"/>
      <c r="DKE11" s="153"/>
      <c r="DKF11" s="154"/>
      <c r="DKG11" s="146"/>
      <c r="DKH11" s="147"/>
      <c r="DKI11" s="148"/>
      <c r="DKJ11" s="149"/>
      <c r="DKK11" s="150"/>
      <c r="DKL11" s="151"/>
      <c r="DKM11" s="152"/>
      <c r="DKN11" s="153"/>
      <c r="DKO11" s="154"/>
      <c r="DKP11" s="146"/>
      <c r="DKQ11" s="147"/>
      <c r="DKR11" s="148"/>
      <c r="DKS11" s="149"/>
      <c r="DKT11" s="150"/>
      <c r="DKU11" s="151"/>
      <c r="DKV11" s="152"/>
      <c r="DKW11" s="153"/>
      <c r="DKX11" s="154"/>
      <c r="DKY11" s="146"/>
      <c r="DKZ11" s="147"/>
      <c r="DLA11" s="148"/>
      <c r="DLB11" s="149"/>
      <c r="DLC11" s="150"/>
      <c r="DLD11" s="151"/>
      <c r="DLE11" s="152"/>
      <c r="DLF11" s="153"/>
      <c r="DLG11" s="154"/>
      <c r="DLH11" s="146"/>
      <c r="DLI11" s="147"/>
      <c r="DLJ11" s="148"/>
      <c r="DLK11" s="149"/>
      <c r="DLL11" s="150"/>
      <c r="DLM11" s="151"/>
      <c r="DLN11" s="152"/>
      <c r="DLO11" s="153"/>
      <c r="DLP11" s="154"/>
      <c r="DLQ11" s="146"/>
      <c r="DLR11" s="147"/>
      <c r="DLS11" s="148"/>
      <c r="DLT11" s="149"/>
      <c r="DLU11" s="150"/>
      <c r="DLV11" s="151"/>
      <c r="DLW11" s="152"/>
      <c r="DLX11" s="153"/>
      <c r="DLY11" s="154"/>
      <c r="DLZ11" s="146"/>
      <c r="DMA11" s="147"/>
      <c r="DMB11" s="148"/>
      <c r="DMC11" s="149"/>
      <c r="DMD11" s="150"/>
      <c r="DME11" s="151"/>
      <c r="DMF11" s="152"/>
      <c r="DMG11" s="153"/>
      <c r="DMH11" s="154"/>
      <c r="DMI11" s="146"/>
      <c r="DMJ11" s="147"/>
      <c r="DMK11" s="148"/>
      <c r="DML11" s="149"/>
      <c r="DMM11" s="150"/>
      <c r="DMN11" s="151"/>
      <c r="DMO11" s="152"/>
      <c r="DMP11" s="153"/>
      <c r="DMQ11" s="154"/>
      <c r="DMR11" s="146"/>
      <c r="DMS11" s="147"/>
      <c r="DMT11" s="148"/>
      <c r="DMU11" s="149"/>
      <c r="DMV11" s="150"/>
      <c r="DMW11" s="151"/>
      <c r="DMX11" s="152"/>
      <c r="DMY11" s="153"/>
      <c r="DMZ11" s="154"/>
      <c r="DNA11" s="146"/>
      <c r="DNB11" s="147"/>
      <c r="DNC11" s="148"/>
      <c r="DND11" s="149"/>
      <c r="DNE11" s="150"/>
      <c r="DNF11" s="151"/>
      <c r="DNG11" s="152"/>
      <c r="DNH11" s="153"/>
      <c r="DNI11" s="154"/>
      <c r="DNJ11" s="146"/>
      <c r="DNK11" s="147"/>
      <c r="DNL11" s="148"/>
      <c r="DNM11" s="149"/>
      <c r="DNN11" s="150"/>
      <c r="DNO11" s="151"/>
      <c r="DNP11" s="152"/>
      <c r="DNQ11" s="153"/>
      <c r="DNR11" s="154"/>
      <c r="DNS11" s="146"/>
      <c r="DNT11" s="147"/>
      <c r="DNU11" s="148"/>
      <c r="DNV11" s="149"/>
      <c r="DNW11" s="150"/>
      <c r="DNX11" s="151"/>
      <c r="DNY11" s="152"/>
      <c r="DNZ11" s="153"/>
      <c r="DOA11" s="154"/>
      <c r="DOB11" s="146"/>
      <c r="DOC11" s="147"/>
      <c r="DOD11" s="148"/>
      <c r="DOE11" s="149"/>
      <c r="DOF11" s="150"/>
      <c r="DOG11" s="151"/>
      <c r="DOH11" s="152"/>
      <c r="DOI11" s="153"/>
      <c r="DOJ11" s="154"/>
      <c r="DOK11" s="146"/>
      <c r="DOL11" s="147"/>
      <c r="DOM11" s="148"/>
      <c r="DON11" s="149"/>
      <c r="DOO11" s="150"/>
      <c r="DOP11" s="151"/>
      <c r="DOQ11" s="152"/>
      <c r="DOR11" s="153"/>
      <c r="DOS11" s="154"/>
      <c r="DOT11" s="146"/>
      <c r="DOU11" s="147"/>
      <c r="DOV11" s="148"/>
      <c r="DOW11" s="149"/>
      <c r="DOX11" s="150"/>
      <c r="DOY11" s="151"/>
      <c r="DOZ11" s="152"/>
      <c r="DPA11" s="153"/>
      <c r="DPB11" s="154"/>
      <c r="DPC11" s="146"/>
      <c r="DPD11" s="147"/>
      <c r="DPE11" s="148"/>
      <c r="DPF11" s="149"/>
      <c r="DPG11" s="150"/>
      <c r="DPH11" s="151"/>
      <c r="DPI11" s="152"/>
      <c r="DPJ11" s="153"/>
      <c r="DPK11" s="154"/>
      <c r="DPL11" s="146"/>
      <c r="DPM11" s="147"/>
      <c r="DPN11" s="148"/>
      <c r="DPO11" s="149"/>
      <c r="DPP11" s="150"/>
      <c r="DPQ11" s="151"/>
      <c r="DPR11" s="152"/>
      <c r="DPS11" s="153"/>
      <c r="DPT11" s="154"/>
      <c r="DPU11" s="146"/>
      <c r="DPV11" s="147"/>
      <c r="DPW11" s="148"/>
      <c r="DPX11" s="149"/>
      <c r="DPY11" s="150"/>
      <c r="DPZ11" s="151"/>
      <c r="DQA11" s="152"/>
      <c r="DQB11" s="153"/>
      <c r="DQC11" s="154"/>
      <c r="DQD11" s="146"/>
      <c r="DQE11" s="147"/>
      <c r="DQF11" s="148"/>
      <c r="DQG11" s="149"/>
      <c r="DQH11" s="150"/>
      <c r="DQI11" s="151"/>
      <c r="DQJ11" s="152"/>
      <c r="DQK11" s="153"/>
      <c r="DQL11" s="154"/>
      <c r="DQM11" s="146"/>
      <c r="DQN11" s="147"/>
      <c r="DQO11" s="148"/>
      <c r="DQP11" s="149"/>
      <c r="DQQ11" s="150"/>
      <c r="DQR11" s="151"/>
      <c r="DQS11" s="152"/>
      <c r="DQT11" s="153"/>
      <c r="DQU11" s="154"/>
      <c r="DQV11" s="146"/>
      <c r="DQW11" s="147"/>
      <c r="DQX11" s="148"/>
      <c r="DQY11" s="149"/>
      <c r="DQZ11" s="150"/>
      <c r="DRA11" s="151"/>
      <c r="DRB11" s="152"/>
      <c r="DRC11" s="153"/>
      <c r="DRD11" s="154"/>
      <c r="DRE11" s="146"/>
      <c r="DRF11" s="147"/>
      <c r="DRG11" s="148"/>
      <c r="DRH11" s="149"/>
      <c r="DRI11" s="150"/>
      <c r="DRJ11" s="151"/>
      <c r="DRK11" s="152"/>
      <c r="DRL11" s="153"/>
      <c r="DRM11" s="154"/>
      <c r="DRN11" s="146"/>
      <c r="DRO11" s="147"/>
      <c r="DRP11" s="148"/>
      <c r="DRQ11" s="149"/>
      <c r="DRR11" s="150"/>
      <c r="DRS11" s="151"/>
      <c r="DRT11" s="152"/>
      <c r="DRU11" s="153"/>
      <c r="DRV11" s="154"/>
      <c r="DRW11" s="146"/>
      <c r="DRX11" s="147"/>
      <c r="DRY11" s="148"/>
      <c r="DRZ11" s="149"/>
      <c r="DSA11" s="150"/>
      <c r="DSB11" s="151"/>
      <c r="DSC11" s="152"/>
      <c r="DSD11" s="153"/>
      <c r="DSE11" s="154"/>
      <c r="DSF11" s="146"/>
      <c r="DSG11" s="147"/>
      <c r="DSH11" s="148"/>
      <c r="DSI11" s="149"/>
      <c r="DSJ11" s="150"/>
      <c r="DSK11" s="151"/>
      <c r="DSL11" s="152"/>
      <c r="DSM11" s="153"/>
      <c r="DSN11" s="154"/>
      <c r="DSO11" s="146"/>
      <c r="DSP11" s="147"/>
      <c r="DSQ11" s="148"/>
      <c r="DSR11" s="149"/>
      <c r="DSS11" s="150"/>
      <c r="DST11" s="151"/>
      <c r="DSU11" s="152"/>
      <c r="DSV11" s="153"/>
      <c r="DSW11" s="154"/>
      <c r="DSX11" s="146"/>
      <c r="DSY11" s="147"/>
      <c r="DSZ11" s="148"/>
      <c r="DTA11" s="149"/>
      <c r="DTB11" s="150"/>
      <c r="DTC11" s="151"/>
      <c r="DTD11" s="152"/>
      <c r="DTE11" s="153"/>
      <c r="DTF11" s="154"/>
      <c r="DTG11" s="146"/>
      <c r="DTH11" s="147"/>
      <c r="DTI11" s="148"/>
      <c r="DTJ11" s="149"/>
      <c r="DTK11" s="150"/>
      <c r="DTL11" s="151"/>
      <c r="DTM11" s="152"/>
      <c r="DTN11" s="153"/>
      <c r="DTO11" s="154"/>
      <c r="DTP11" s="146"/>
      <c r="DTQ11" s="147"/>
      <c r="DTR11" s="148"/>
      <c r="DTS11" s="149"/>
      <c r="DTT11" s="150"/>
      <c r="DTU11" s="151"/>
      <c r="DTV11" s="152"/>
      <c r="DTW11" s="153"/>
      <c r="DTX11" s="154"/>
      <c r="DTY11" s="146"/>
      <c r="DTZ11" s="147"/>
      <c r="DUA11" s="148"/>
      <c r="DUB11" s="149"/>
      <c r="DUC11" s="150"/>
      <c r="DUD11" s="151"/>
      <c r="DUE11" s="152"/>
      <c r="DUF11" s="153"/>
      <c r="DUG11" s="154"/>
      <c r="DUH11" s="146"/>
      <c r="DUI11" s="147"/>
      <c r="DUJ11" s="148"/>
      <c r="DUK11" s="149"/>
      <c r="DUL11" s="150"/>
      <c r="DUM11" s="151"/>
      <c r="DUN11" s="152"/>
      <c r="DUO11" s="153"/>
      <c r="DUP11" s="154"/>
      <c r="DUQ11" s="146"/>
      <c r="DUR11" s="147"/>
      <c r="DUS11" s="148"/>
      <c r="DUT11" s="149"/>
      <c r="DUU11" s="150"/>
      <c r="DUV11" s="151"/>
      <c r="DUW11" s="152"/>
      <c r="DUX11" s="153"/>
      <c r="DUY11" s="154"/>
      <c r="DUZ11" s="146"/>
      <c r="DVA11" s="147"/>
      <c r="DVB11" s="148"/>
      <c r="DVC11" s="149"/>
      <c r="DVD11" s="150"/>
      <c r="DVE11" s="151"/>
      <c r="DVF11" s="152"/>
      <c r="DVG11" s="153"/>
      <c r="DVH11" s="154"/>
      <c r="DVI11" s="146"/>
      <c r="DVJ11" s="147"/>
      <c r="DVK11" s="148"/>
      <c r="DVL11" s="149"/>
      <c r="DVM11" s="150"/>
      <c r="DVN11" s="151"/>
      <c r="DVO11" s="152"/>
      <c r="DVP11" s="153"/>
      <c r="DVQ11" s="154"/>
      <c r="DVR11" s="146"/>
      <c r="DVS11" s="147"/>
      <c r="DVT11" s="148"/>
      <c r="DVU11" s="149"/>
      <c r="DVV11" s="150"/>
      <c r="DVW11" s="151"/>
      <c r="DVX11" s="152"/>
      <c r="DVY11" s="153"/>
      <c r="DVZ11" s="154"/>
      <c r="DWA11" s="146"/>
      <c r="DWB11" s="147"/>
      <c r="DWC11" s="148"/>
      <c r="DWD11" s="149"/>
      <c r="DWE11" s="150"/>
      <c r="DWF11" s="151"/>
      <c r="DWG11" s="152"/>
      <c r="DWH11" s="153"/>
      <c r="DWI11" s="154"/>
      <c r="DWJ11" s="146"/>
      <c r="DWK11" s="147"/>
      <c r="DWL11" s="148"/>
      <c r="DWM11" s="149"/>
      <c r="DWN11" s="150"/>
      <c r="DWO11" s="151"/>
      <c r="DWP11" s="152"/>
      <c r="DWQ11" s="153"/>
      <c r="DWR11" s="154"/>
      <c r="DWS11" s="146"/>
      <c r="DWT11" s="147"/>
      <c r="DWU11" s="148"/>
      <c r="DWV11" s="149"/>
      <c r="DWW11" s="150"/>
      <c r="DWX11" s="151"/>
      <c r="DWY11" s="152"/>
      <c r="DWZ11" s="153"/>
      <c r="DXA11" s="154"/>
      <c r="DXB11" s="146"/>
      <c r="DXC11" s="147"/>
      <c r="DXD11" s="148"/>
      <c r="DXE11" s="149"/>
      <c r="DXF11" s="150"/>
      <c r="DXG11" s="151"/>
      <c r="DXH11" s="152"/>
      <c r="DXI11" s="153"/>
      <c r="DXJ11" s="154"/>
      <c r="DXK11" s="146"/>
      <c r="DXL11" s="147"/>
      <c r="DXM11" s="148"/>
      <c r="DXN11" s="149"/>
      <c r="DXO11" s="150"/>
      <c r="DXP11" s="151"/>
      <c r="DXQ11" s="152"/>
      <c r="DXR11" s="153"/>
      <c r="DXS11" s="154"/>
      <c r="DXT11" s="146"/>
      <c r="DXU11" s="147"/>
      <c r="DXV11" s="148"/>
      <c r="DXW11" s="149"/>
      <c r="DXX11" s="150"/>
      <c r="DXY11" s="151"/>
      <c r="DXZ11" s="152"/>
      <c r="DYA11" s="153"/>
      <c r="DYB11" s="154"/>
      <c r="DYC11" s="146"/>
      <c r="DYD11" s="147"/>
      <c r="DYE11" s="148"/>
      <c r="DYF11" s="149"/>
      <c r="DYG11" s="150"/>
      <c r="DYH11" s="151"/>
      <c r="DYI11" s="152"/>
      <c r="DYJ11" s="153"/>
      <c r="DYK11" s="154"/>
      <c r="DYL11" s="146"/>
      <c r="DYM11" s="147"/>
      <c r="DYN11" s="148"/>
      <c r="DYO11" s="149"/>
      <c r="DYP11" s="150"/>
      <c r="DYQ11" s="151"/>
      <c r="DYR11" s="152"/>
      <c r="DYS11" s="153"/>
      <c r="DYT11" s="154"/>
      <c r="DYU11" s="146"/>
      <c r="DYV11" s="147"/>
      <c r="DYW11" s="148"/>
      <c r="DYX11" s="149"/>
      <c r="DYY11" s="150"/>
      <c r="DYZ11" s="151"/>
      <c r="DZA11" s="152"/>
      <c r="DZB11" s="153"/>
      <c r="DZC11" s="154"/>
      <c r="DZD11" s="146"/>
      <c r="DZE11" s="147"/>
      <c r="DZF11" s="148"/>
      <c r="DZG11" s="149"/>
      <c r="DZH11" s="150"/>
      <c r="DZI11" s="151"/>
      <c r="DZJ11" s="152"/>
      <c r="DZK11" s="153"/>
      <c r="DZL11" s="154"/>
      <c r="DZM11" s="146"/>
      <c r="DZN11" s="147"/>
      <c r="DZO11" s="148"/>
      <c r="DZP11" s="149"/>
      <c r="DZQ11" s="150"/>
      <c r="DZR11" s="151"/>
      <c r="DZS11" s="152"/>
      <c r="DZT11" s="153"/>
      <c r="DZU11" s="154"/>
      <c r="DZV11" s="146"/>
      <c r="DZW11" s="147"/>
      <c r="DZX11" s="148"/>
      <c r="DZY11" s="149"/>
      <c r="DZZ11" s="150"/>
      <c r="EAA11" s="151"/>
      <c r="EAB11" s="152"/>
      <c r="EAC11" s="153"/>
      <c r="EAD11" s="154"/>
      <c r="EAE11" s="146"/>
      <c r="EAF11" s="147"/>
      <c r="EAG11" s="148"/>
      <c r="EAH11" s="149"/>
      <c r="EAI11" s="150"/>
      <c r="EAJ11" s="151"/>
      <c r="EAK11" s="152"/>
      <c r="EAL11" s="153"/>
      <c r="EAM11" s="154"/>
      <c r="EAN11" s="146"/>
      <c r="EAO11" s="147"/>
      <c r="EAP11" s="148"/>
      <c r="EAQ11" s="149"/>
      <c r="EAR11" s="150"/>
      <c r="EAS11" s="151"/>
      <c r="EAT11" s="152"/>
      <c r="EAU11" s="153"/>
      <c r="EAV11" s="154"/>
      <c r="EAW11" s="146"/>
      <c r="EAX11" s="147"/>
      <c r="EAY11" s="148"/>
      <c r="EAZ11" s="149"/>
      <c r="EBA11" s="150"/>
      <c r="EBB11" s="151"/>
      <c r="EBC11" s="152"/>
      <c r="EBD11" s="153"/>
      <c r="EBE11" s="154"/>
      <c r="EBF11" s="146"/>
      <c r="EBG11" s="147"/>
      <c r="EBH11" s="148"/>
      <c r="EBI11" s="149"/>
      <c r="EBJ11" s="150"/>
      <c r="EBK11" s="151"/>
      <c r="EBL11" s="152"/>
      <c r="EBM11" s="153"/>
      <c r="EBN11" s="154"/>
      <c r="EBO11" s="146"/>
      <c r="EBP11" s="147"/>
      <c r="EBQ11" s="148"/>
      <c r="EBR11" s="149"/>
      <c r="EBS11" s="150"/>
      <c r="EBT11" s="151"/>
      <c r="EBU11" s="152"/>
      <c r="EBV11" s="153"/>
      <c r="EBW11" s="154"/>
      <c r="EBX11" s="146"/>
      <c r="EBY11" s="147"/>
      <c r="EBZ11" s="148"/>
      <c r="ECA11" s="149"/>
      <c r="ECB11" s="150"/>
      <c r="ECC11" s="151"/>
      <c r="ECD11" s="152"/>
      <c r="ECE11" s="153"/>
      <c r="ECF11" s="154"/>
      <c r="ECG11" s="146"/>
      <c r="ECH11" s="147"/>
      <c r="ECI11" s="148"/>
      <c r="ECJ11" s="149"/>
      <c r="ECK11" s="150"/>
      <c r="ECL11" s="151"/>
      <c r="ECM11" s="152"/>
      <c r="ECN11" s="153"/>
      <c r="ECO11" s="154"/>
      <c r="ECP11" s="146"/>
      <c r="ECQ11" s="147"/>
      <c r="ECR11" s="148"/>
      <c r="ECS11" s="149"/>
      <c r="ECT11" s="150"/>
      <c r="ECU11" s="151"/>
      <c r="ECV11" s="152"/>
      <c r="ECW11" s="153"/>
      <c r="ECX11" s="154"/>
      <c r="ECY11" s="146"/>
      <c r="ECZ11" s="147"/>
      <c r="EDA11" s="148"/>
      <c r="EDB11" s="149"/>
      <c r="EDC11" s="150"/>
      <c r="EDD11" s="151"/>
      <c r="EDE11" s="152"/>
      <c r="EDF11" s="153"/>
      <c r="EDG11" s="154"/>
      <c r="EDH11" s="146"/>
      <c r="EDI11" s="147"/>
      <c r="EDJ11" s="148"/>
      <c r="EDK11" s="149"/>
      <c r="EDL11" s="150"/>
      <c r="EDM11" s="151"/>
      <c r="EDN11" s="152"/>
      <c r="EDO11" s="153"/>
      <c r="EDP11" s="154"/>
      <c r="EDQ11" s="146"/>
      <c r="EDR11" s="147"/>
      <c r="EDS11" s="148"/>
      <c r="EDT11" s="149"/>
      <c r="EDU11" s="150"/>
      <c r="EDV11" s="151"/>
      <c r="EDW11" s="152"/>
      <c r="EDX11" s="153"/>
      <c r="EDY11" s="154"/>
      <c r="EDZ11" s="146"/>
      <c r="EEA11" s="147"/>
      <c r="EEB11" s="148"/>
      <c r="EEC11" s="149"/>
      <c r="EED11" s="150"/>
      <c r="EEE11" s="151"/>
      <c r="EEF11" s="152"/>
      <c r="EEG11" s="153"/>
      <c r="EEH11" s="154"/>
      <c r="EEI11" s="146"/>
      <c r="EEJ11" s="147"/>
      <c r="EEK11" s="148"/>
      <c r="EEL11" s="149"/>
      <c r="EEM11" s="150"/>
      <c r="EEN11" s="151"/>
      <c r="EEO11" s="152"/>
      <c r="EEP11" s="153"/>
      <c r="EEQ11" s="154"/>
      <c r="EER11" s="146"/>
      <c r="EES11" s="147"/>
      <c r="EET11" s="148"/>
      <c r="EEU11" s="149"/>
      <c r="EEV11" s="150"/>
      <c r="EEW11" s="151"/>
      <c r="EEX11" s="152"/>
      <c r="EEY11" s="153"/>
      <c r="EEZ11" s="154"/>
      <c r="EFA11" s="146"/>
      <c r="EFB11" s="147"/>
      <c r="EFC11" s="148"/>
      <c r="EFD11" s="149"/>
      <c r="EFE11" s="150"/>
      <c r="EFF11" s="151"/>
      <c r="EFG11" s="152"/>
      <c r="EFH11" s="153"/>
      <c r="EFI11" s="154"/>
      <c r="EFJ11" s="146"/>
      <c r="EFK11" s="147"/>
      <c r="EFL11" s="148"/>
      <c r="EFM11" s="149"/>
      <c r="EFN11" s="150"/>
      <c r="EFO11" s="151"/>
      <c r="EFP11" s="152"/>
      <c r="EFQ11" s="153"/>
      <c r="EFR11" s="154"/>
      <c r="EFS11" s="146"/>
      <c r="EFT11" s="147"/>
      <c r="EFU11" s="148"/>
      <c r="EFV11" s="149"/>
      <c r="EFW11" s="150"/>
      <c r="EFX11" s="151"/>
      <c r="EFY11" s="152"/>
      <c r="EFZ11" s="153"/>
      <c r="EGA11" s="154"/>
      <c r="EGB11" s="146"/>
      <c r="EGC11" s="147"/>
      <c r="EGD11" s="148"/>
      <c r="EGE11" s="149"/>
      <c r="EGF11" s="150"/>
      <c r="EGG11" s="151"/>
      <c r="EGH11" s="152"/>
      <c r="EGI11" s="153"/>
      <c r="EGJ11" s="154"/>
      <c r="EGK11" s="146"/>
      <c r="EGL11" s="147"/>
      <c r="EGM11" s="148"/>
      <c r="EGN11" s="149"/>
      <c r="EGO11" s="150"/>
      <c r="EGP11" s="151"/>
      <c r="EGQ11" s="152"/>
      <c r="EGR11" s="153"/>
      <c r="EGS11" s="154"/>
      <c r="EGT11" s="146"/>
      <c r="EGU11" s="147"/>
      <c r="EGV11" s="148"/>
      <c r="EGW11" s="149"/>
      <c r="EGX11" s="150"/>
      <c r="EGY11" s="151"/>
      <c r="EGZ11" s="152"/>
      <c r="EHA11" s="153"/>
      <c r="EHB11" s="154"/>
      <c r="EHC11" s="146"/>
      <c r="EHD11" s="147"/>
      <c r="EHE11" s="148"/>
      <c r="EHF11" s="149"/>
      <c r="EHG11" s="150"/>
      <c r="EHH11" s="151"/>
      <c r="EHI11" s="152"/>
      <c r="EHJ11" s="153"/>
      <c r="EHK11" s="154"/>
      <c r="EHL11" s="146"/>
      <c r="EHM11" s="147"/>
      <c r="EHN11" s="148"/>
      <c r="EHO11" s="149"/>
      <c r="EHP11" s="150"/>
      <c r="EHQ11" s="151"/>
      <c r="EHR11" s="152"/>
      <c r="EHS11" s="153"/>
      <c r="EHT11" s="154"/>
      <c r="EHU11" s="146"/>
      <c r="EHV11" s="147"/>
      <c r="EHW11" s="148"/>
      <c r="EHX11" s="149"/>
      <c r="EHY11" s="150"/>
      <c r="EHZ11" s="151"/>
      <c r="EIA11" s="152"/>
      <c r="EIB11" s="153"/>
      <c r="EIC11" s="154"/>
      <c r="EID11" s="146"/>
      <c r="EIE11" s="147"/>
      <c r="EIF11" s="148"/>
      <c r="EIG11" s="149"/>
      <c r="EIH11" s="150"/>
      <c r="EII11" s="151"/>
      <c r="EIJ11" s="152"/>
      <c r="EIK11" s="153"/>
      <c r="EIL11" s="154"/>
      <c r="EIM11" s="146"/>
      <c r="EIN11" s="147"/>
      <c r="EIO11" s="148"/>
      <c r="EIP11" s="149"/>
      <c r="EIQ11" s="150"/>
      <c r="EIR11" s="151"/>
      <c r="EIS11" s="152"/>
      <c r="EIT11" s="153"/>
      <c r="EIU11" s="154"/>
      <c r="EIV11" s="146"/>
      <c r="EIW11" s="147"/>
      <c r="EIX11" s="148"/>
      <c r="EIY11" s="149"/>
      <c r="EIZ11" s="150"/>
      <c r="EJA11" s="151"/>
      <c r="EJB11" s="152"/>
      <c r="EJC11" s="153"/>
      <c r="EJD11" s="154"/>
      <c r="EJE11" s="146"/>
      <c r="EJF11" s="147"/>
      <c r="EJG11" s="148"/>
      <c r="EJH11" s="149"/>
      <c r="EJI11" s="150"/>
      <c r="EJJ11" s="151"/>
      <c r="EJK11" s="152"/>
      <c r="EJL11" s="153"/>
      <c r="EJM11" s="154"/>
      <c r="EJN11" s="146"/>
      <c r="EJO11" s="147"/>
      <c r="EJP11" s="148"/>
      <c r="EJQ11" s="149"/>
      <c r="EJR11" s="150"/>
      <c r="EJS11" s="151"/>
      <c r="EJT11" s="152"/>
      <c r="EJU11" s="153"/>
      <c r="EJV11" s="154"/>
      <c r="EJW11" s="146"/>
      <c r="EJX11" s="147"/>
      <c r="EJY11" s="148"/>
      <c r="EJZ11" s="149"/>
      <c r="EKA11" s="150"/>
      <c r="EKB11" s="151"/>
      <c r="EKC11" s="152"/>
      <c r="EKD11" s="153"/>
      <c r="EKE11" s="154"/>
      <c r="EKF11" s="146"/>
      <c r="EKG11" s="147"/>
      <c r="EKH11" s="148"/>
      <c r="EKI11" s="149"/>
      <c r="EKJ11" s="150"/>
      <c r="EKK11" s="151"/>
      <c r="EKL11" s="152"/>
      <c r="EKM11" s="153"/>
      <c r="EKN11" s="154"/>
      <c r="EKO11" s="146"/>
      <c r="EKP11" s="147"/>
      <c r="EKQ11" s="148"/>
      <c r="EKR11" s="149"/>
      <c r="EKS11" s="150"/>
      <c r="EKT11" s="151"/>
      <c r="EKU11" s="152"/>
      <c r="EKV11" s="153"/>
      <c r="EKW11" s="154"/>
      <c r="EKX11" s="146"/>
      <c r="EKY11" s="147"/>
      <c r="EKZ11" s="148"/>
      <c r="ELA11" s="149"/>
      <c r="ELB11" s="150"/>
      <c r="ELC11" s="151"/>
      <c r="ELD11" s="152"/>
      <c r="ELE11" s="153"/>
      <c r="ELF11" s="154"/>
      <c r="ELG11" s="146"/>
      <c r="ELH11" s="147"/>
      <c r="ELI11" s="148"/>
      <c r="ELJ11" s="149"/>
      <c r="ELK11" s="150"/>
      <c r="ELL11" s="151"/>
      <c r="ELM11" s="152"/>
      <c r="ELN11" s="153"/>
      <c r="ELO11" s="154"/>
      <c r="ELP11" s="146"/>
      <c r="ELQ11" s="147"/>
      <c r="ELR11" s="148"/>
      <c r="ELS11" s="149"/>
      <c r="ELT11" s="150"/>
      <c r="ELU11" s="151"/>
      <c r="ELV11" s="152"/>
      <c r="ELW11" s="153"/>
      <c r="ELX11" s="154"/>
      <c r="ELY11" s="146"/>
      <c r="ELZ11" s="147"/>
      <c r="EMA11" s="148"/>
      <c r="EMB11" s="149"/>
      <c r="EMC11" s="150"/>
      <c r="EMD11" s="151"/>
      <c r="EME11" s="152"/>
      <c r="EMF11" s="153"/>
      <c r="EMG11" s="154"/>
      <c r="EMH11" s="146"/>
      <c r="EMI11" s="147"/>
      <c r="EMJ11" s="148"/>
      <c r="EMK11" s="149"/>
      <c r="EML11" s="150"/>
      <c r="EMM11" s="151"/>
      <c r="EMN11" s="152"/>
      <c r="EMO11" s="153"/>
      <c r="EMP11" s="154"/>
      <c r="EMQ11" s="146"/>
      <c r="EMR11" s="147"/>
      <c r="EMS11" s="148"/>
      <c r="EMT11" s="149"/>
      <c r="EMU11" s="150"/>
      <c r="EMV11" s="151"/>
      <c r="EMW11" s="152"/>
      <c r="EMX11" s="153"/>
      <c r="EMY11" s="154"/>
      <c r="EMZ11" s="146"/>
      <c r="ENA11" s="147"/>
      <c r="ENB11" s="148"/>
      <c r="ENC11" s="149"/>
      <c r="END11" s="150"/>
      <c r="ENE11" s="151"/>
      <c r="ENF11" s="152"/>
      <c r="ENG11" s="153"/>
      <c r="ENH11" s="154"/>
      <c r="ENI11" s="146"/>
      <c r="ENJ11" s="147"/>
      <c r="ENK11" s="148"/>
      <c r="ENL11" s="149"/>
      <c r="ENM11" s="150"/>
      <c r="ENN11" s="151"/>
      <c r="ENO11" s="152"/>
      <c r="ENP11" s="153"/>
      <c r="ENQ11" s="154"/>
      <c r="ENR11" s="146"/>
      <c r="ENS11" s="147"/>
      <c r="ENT11" s="148"/>
      <c r="ENU11" s="149"/>
      <c r="ENV11" s="150"/>
      <c r="ENW11" s="151"/>
      <c r="ENX11" s="152"/>
      <c r="ENY11" s="153"/>
      <c r="ENZ11" s="154"/>
      <c r="EOA11" s="146"/>
      <c r="EOB11" s="147"/>
      <c r="EOC11" s="148"/>
      <c r="EOD11" s="149"/>
      <c r="EOE11" s="150"/>
      <c r="EOF11" s="151"/>
      <c r="EOG11" s="152"/>
      <c r="EOH11" s="153"/>
      <c r="EOI11" s="154"/>
      <c r="EOJ11" s="146"/>
      <c r="EOK11" s="147"/>
      <c r="EOL11" s="148"/>
      <c r="EOM11" s="149"/>
      <c r="EON11" s="150"/>
      <c r="EOO11" s="151"/>
      <c r="EOP11" s="152"/>
      <c r="EOQ11" s="153"/>
      <c r="EOR11" s="154"/>
      <c r="EOS11" s="146"/>
      <c r="EOT11" s="147"/>
      <c r="EOU11" s="148"/>
      <c r="EOV11" s="149"/>
      <c r="EOW11" s="150"/>
      <c r="EOX11" s="151"/>
      <c r="EOY11" s="152"/>
      <c r="EOZ11" s="153"/>
      <c r="EPA11" s="154"/>
      <c r="EPB11" s="146"/>
      <c r="EPC11" s="147"/>
      <c r="EPD11" s="148"/>
      <c r="EPE11" s="149"/>
      <c r="EPF11" s="150"/>
      <c r="EPG11" s="151"/>
      <c r="EPH11" s="152"/>
      <c r="EPI11" s="153"/>
      <c r="EPJ11" s="154"/>
      <c r="EPK11" s="146"/>
      <c r="EPL11" s="147"/>
      <c r="EPM11" s="148"/>
      <c r="EPN11" s="149"/>
      <c r="EPO11" s="150"/>
      <c r="EPP11" s="151"/>
      <c r="EPQ11" s="152"/>
      <c r="EPR11" s="153"/>
      <c r="EPS11" s="154"/>
      <c r="EPT11" s="146"/>
      <c r="EPU11" s="147"/>
      <c r="EPV11" s="148"/>
      <c r="EPW11" s="149"/>
      <c r="EPX11" s="150"/>
      <c r="EPY11" s="151"/>
      <c r="EPZ11" s="152"/>
      <c r="EQA11" s="153"/>
      <c r="EQB11" s="154"/>
      <c r="EQC11" s="146"/>
      <c r="EQD11" s="147"/>
      <c r="EQE11" s="148"/>
      <c r="EQF11" s="149"/>
      <c r="EQG11" s="150"/>
      <c r="EQH11" s="151"/>
      <c r="EQI11" s="152"/>
      <c r="EQJ11" s="153"/>
      <c r="EQK11" s="154"/>
      <c r="EQL11" s="146"/>
      <c r="EQM11" s="147"/>
      <c r="EQN11" s="148"/>
      <c r="EQO11" s="149"/>
      <c r="EQP11" s="150"/>
      <c r="EQQ11" s="151"/>
      <c r="EQR11" s="152"/>
      <c r="EQS11" s="153"/>
      <c r="EQT11" s="154"/>
      <c r="EQU11" s="146"/>
      <c r="EQV11" s="147"/>
      <c r="EQW11" s="148"/>
      <c r="EQX11" s="149"/>
      <c r="EQY11" s="150"/>
      <c r="EQZ11" s="151"/>
      <c r="ERA11" s="152"/>
      <c r="ERB11" s="153"/>
      <c r="ERC11" s="154"/>
      <c r="ERD11" s="146"/>
      <c r="ERE11" s="147"/>
      <c r="ERF11" s="148"/>
      <c r="ERG11" s="149"/>
      <c r="ERH11" s="150"/>
      <c r="ERI11" s="151"/>
      <c r="ERJ11" s="152"/>
      <c r="ERK11" s="153"/>
      <c r="ERL11" s="154"/>
      <c r="ERM11" s="146"/>
      <c r="ERN11" s="147"/>
      <c r="ERO11" s="148"/>
      <c r="ERP11" s="149"/>
      <c r="ERQ11" s="150"/>
      <c r="ERR11" s="151"/>
      <c r="ERS11" s="152"/>
      <c r="ERT11" s="153"/>
      <c r="ERU11" s="154"/>
      <c r="ERV11" s="146"/>
      <c r="ERW11" s="147"/>
      <c r="ERX11" s="148"/>
      <c r="ERY11" s="149"/>
      <c r="ERZ11" s="150"/>
      <c r="ESA11" s="151"/>
      <c r="ESB11" s="152"/>
      <c r="ESC11" s="153"/>
      <c r="ESD11" s="154"/>
      <c r="ESE11" s="146"/>
      <c r="ESF11" s="147"/>
      <c r="ESG11" s="148"/>
      <c r="ESH11" s="149"/>
      <c r="ESI11" s="150"/>
      <c r="ESJ11" s="151"/>
      <c r="ESK11" s="152"/>
      <c r="ESL11" s="153"/>
      <c r="ESM11" s="154"/>
      <c r="ESN11" s="146"/>
      <c r="ESO11" s="147"/>
      <c r="ESP11" s="148"/>
      <c r="ESQ11" s="149"/>
      <c r="ESR11" s="150"/>
      <c r="ESS11" s="151"/>
      <c r="EST11" s="152"/>
      <c r="ESU11" s="153"/>
      <c r="ESV11" s="154"/>
      <c r="ESW11" s="146"/>
      <c r="ESX11" s="147"/>
      <c r="ESY11" s="148"/>
      <c r="ESZ11" s="149"/>
      <c r="ETA11" s="150"/>
      <c r="ETB11" s="151"/>
      <c r="ETC11" s="152"/>
      <c r="ETD11" s="153"/>
      <c r="ETE11" s="154"/>
      <c r="ETF11" s="146"/>
      <c r="ETG11" s="147"/>
      <c r="ETH11" s="148"/>
      <c r="ETI11" s="149"/>
      <c r="ETJ11" s="150"/>
      <c r="ETK11" s="151"/>
      <c r="ETL11" s="152"/>
      <c r="ETM11" s="153"/>
      <c r="ETN11" s="154"/>
      <c r="ETO11" s="146"/>
      <c r="ETP11" s="147"/>
      <c r="ETQ11" s="148"/>
      <c r="ETR11" s="149"/>
      <c r="ETS11" s="150"/>
      <c r="ETT11" s="151"/>
      <c r="ETU11" s="152"/>
      <c r="ETV11" s="153"/>
      <c r="ETW11" s="154"/>
      <c r="ETX11" s="146"/>
      <c r="ETY11" s="147"/>
      <c r="ETZ11" s="148"/>
      <c r="EUA11" s="149"/>
      <c r="EUB11" s="150"/>
      <c r="EUC11" s="151"/>
      <c r="EUD11" s="152"/>
      <c r="EUE11" s="153"/>
      <c r="EUF11" s="154"/>
      <c r="EUG11" s="146"/>
      <c r="EUH11" s="147"/>
      <c r="EUI11" s="148"/>
      <c r="EUJ11" s="149"/>
      <c r="EUK11" s="150"/>
      <c r="EUL11" s="151"/>
      <c r="EUM11" s="152"/>
      <c r="EUN11" s="153"/>
      <c r="EUO11" s="154"/>
      <c r="EUP11" s="146"/>
      <c r="EUQ11" s="147"/>
      <c r="EUR11" s="148"/>
      <c r="EUS11" s="149"/>
      <c r="EUT11" s="150"/>
      <c r="EUU11" s="151"/>
      <c r="EUV11" s="152"/>
      <c r="EUW11" s="153"/>
      <c r="EUX11" s="154"/>
      <c r="EUY11" s="146"/>
      <c r="EUZ11" s="147"/>
      <c r="EVA11" s="148"/>
      <c r="EVB11" s="149"/>
      <c r="EVC11" s="150"/>
      <c r="EVD11" s="151"/>
      <c r="EVE11" s="152"/>
      <c r="EVF11" s="153"/>
      <c r="EVG11" s="154"/>
      <c r="EVH11" s="146"/>
      <c r="EVI11" s="147"/>
      <c r="EVJ11" s="148"/>
      <c r="EVK11" s="149"/>
      <c r="EVL11" s="150"/>
      <c r="EVM11" s="151"/>
      <c r="EVN11" s="152"/>
      <c r="EVO11" s="153"/>
      <c r="EVP11" s="154"/>
      <c r="EVQ11" s="146"/>
      <c r="EVR11" s="147"/>
      <c r="EVS11" s="148"/>
      <c r="EVT11" s="149"/>
      <c r="EVU11" s="150"/>
      <c r="EVV11" s="151"/>
      <c r="EVW11" s="152"/>
      <c r="EVX11" s="153"/>
      <c r="EVY11" s="154"/>
      <c r="EVZ11" s="146"/>
      <c r="EWA11" s="147"/>
      <c r="EWB11" s="148"/>
      <c r="EWC11" s="149"/>
      <c r="EWD11" s="150"/>
      <c r="EWE11" s="151"/>
      <c r="EWF11" s="152"/>
      <c r="EWG11" s="153"/>
      <c r="EWH11" s="154"/>
      <c r="EWI11" s="146"/>
      <c r="EWJ11" s="147"/>
      <c r="EWK11" s="148"/>
      <c r="EWL11" s="149"/>
      <c r="EWM11" s="150"/>
      <c r="EWN11" s="151"/>
      <c r="EWO11" s="152"/>
      <c r="EWP11" s="153"/>
      <c r="EWQ11" s="154"/>
      <c r="EWR11" s="146"/>
      <c r="EWS11" s="147"/>
      <c r="EWT11" s="148"/>
      <c r="EWU11" s="149"/>
      <c r="EWV11" s="150"/>
      <c r="EWW11" s="151"/>
      <c r="EWX11" s="152"/>
      <c r="EWY11" s="153"/>
      <c r="EWZ11" s="154"/>
      <c r="EXA11" s="146"/>
      <c r="EXB11" s="147"/>
      <c r="EXC11" s="148"/>
      <c r="EXD11" s="149"/>
      <c r="EXE11" s="150"/>
      <c r="EXF11" s="151"/>
      <c r="EXG11" s="152"/>
      <c r="EXH11" s="153"/>
      <c r="EXI11" s="154"/>
      <c r="EXJ11" s="146"/>
      <c r="EXK11" s="147"/>
      <c r="EXL11" s="148"/>
      <c r="EXM11" s="149"/>
      <c r="EXN11" s="150"/>
      <c r="EXO11" s="151"/>
      <c r="EXP11" s="152"/>
      <c r="EXQ11" s="153"/>
      <c r="EXR11" s="154"/>
      <c r="EXS11" s="146"/>
      <c r="EXT11" s="147"/>
      <c r="EXU11" s="148"/>
      <c r="EXV11" s="149"/>
      <c r="EXW11" s="150"/>
      <c r="EXX11" s="151"/>
      <c r="EXY11" s="152"/>
      <c r="EXZ11" s="153"/>
      <c r="EYA11" s="154"/>
      <c r="EYB11" s="146"/>
      <c r="EYC11" s="147"/>
      <c r="EYD11" s="148"/>
      <c r="EYE11" s="149"/>
      <c r="EYF11" s="150"/>
      <c r="EYG11" s="151"/>
      <c r="EYH11" s="152"/>
      <c r="EYI11" s="153"/>
      <c r="EYJ11" s="154"/>
      <c r="EYK11" s="146"/>
      <c r="EYL11" s="147"/>
      <c r="EYM11" s="148"/>
      <c r="EYN11" s="149"/>
      <c r="EYO11" s="150"/>
      <c r="EYP11" s="151"/>
      <c r="EYQ11" s="152"/>
      <c r="EYR11" s="153"/>
      <c r="EYS11" s="154"/>
      <c r="EYT11" s="146"/>
      <c r="EYU11" s="147"/>
      <c r="EYV11" s="148"/>
      <c r="EYW11" s="149"/>
      <c r="EYX11" s="150"/>
      <c r="EYY11" s="151"/>
      <c r="EYZ11" s="152"/>
      <c r="EZA11" s="153"/>
      <c r="EZB11" s="154"/>
      <c r="EZC11" s="146"/>
      <c r="EZD11" s="147"/>
      <c r="EZE11" s="148"/>
      <c r="EZF11" s="149"/>
      <c r="EZG11" s="150"/>
      <c r="EZH11" s="151"/>
      <c r="EZI11" s="152"/>
      <c r="EZJ11" s="153"/>
      <c r="EZK11" s="154"/>
      <c r="EZL11" s="146"/>
      <c r="EZM11" s="147"/>
      <c r="EZN11" s="148"/>
      <c r="EZO11" s="149"/>
      <c r="EZP11" s="150"/>
      <c r="EZQ11" s="151"/>
      <c r="EZR11" s="152"/>
      <c r="EZS11" s="153"/>
      <c r="EZT11" s="154"/>
      <c r="EZU11" s="146"/>
      <c r="EZV11" s="147"/>
      <c r="EZW11" s="148"/>
      <c r="EZX11" s="149"/>
      <c r="EZY11" s="150"/>
      <c r="EZZ11" s="151"/>
      <c r="FAA11" s="152"/>
      <c r="FAB11" s="153"/>
      <c r="FAC11" s="154"/>
      <c r="FAD11" s="146"/>
      <c r="FAE11" s="147"/>
      <c r="FAF11" s="148"/>
      <c r="FAG11" s="149"/>
      <c r="FAH11" s="150"/>
      <c r="FAI11" s="151"/>
      <c r="FAJ11" s="152"/>
      <c r="FAK11" s="153"/>
      <c r="FAL11" s="154"/>
      <c r="FAM11" s="146"/>
      <c r="FAN11" s="147"/>
      <c r="FAO11" s="148"/>
      <c r="FAP11" s="149"/>
      <c r="FAQ11" s="150"/>
      <c r="FAR11" s="151"/>
      <c r="FAS11" s="152"/>
      <c r="FAT11" s="153"/>
      <c r="FAU11" s="154"/>
      <c r="FAV11" s="146"/>
      <c r="FAW11" s="147"/>
      <c r="FAX11" s="148"/>
      <c r="FAY11" s="149"/>
      <c r="FAZ11" s="150"/>
      <c r="FBA11" s="151"/>
      <c r="FBB11" s="152"/>
      <c r="FBC11" s="153"/>
      <c r="FBD11" s="154"/>
      <c r="FBE11" s="146"/>
      <c r="FBF11" s="147"/>
      <c r="FBG11" s="148"/>
      <c r="FBH11" s="149"/>
      <c r="FBI11" s="150"/>
      <c r="FBJ11" s="151"/>
      <c r="FBK11" s="152"/>
      <c r="FBL11" s="153"/>
      <c r="FBM11" s="154"/>
      <c r="FBN11" s="146"/>
      <c r="FBO11" s="147"/>
      <c r="FBP11" s="148"/>
      <c r="FBQ11" s="149"/>
      <c r="FBR11" s="150"/>
      <c r="FBS11" s="151"/>
      <c r="FBT11" s="152"/>
      <c r="FBU11" s="153"/>
      <c r="FBV11" s="154"/>
      <c r="FBW11" s="146"/>
      <c r="FBX11" s="147"/>
      <c r="FBY11" s="148"/>
      <c r="FBZ11" s="149"/>
      <c r="FCA11" s="150"/>
      <c r="FCB11" s="151"/>
      <c r="FCC11" s="152"/>
      <c r="FCD11" s="153"/>
      <c r="FCE11" s="154"/>
      <c r="FCF11" s="146"/>
      <c r="FCG11" s="147"/>
      <c r="FCH11" s="148"/>
      <c r="FCI11" s="149"/>
      <c r="FCJ11" s="150"/>
      <c r="FCK11" s="151"/>
      <c r="FCL11" s="152"/>
      <c r="FCM11" s="153"/>
      <c r="FCN11" s="154"/>
      <c r="FCO11" s="146"/>
      <c r="FCP11" s="147"/>
      <c r="FCQ11" s="148"/>
      <c r="FCR11" s="149"/>
      <c r="FCS11" s="150"/>
      <c r="FCT11" s="151"/>
      <c r="FCU11" s="152"/>
      <c r="FCV11" s="153"/>
      <c r="FCW11" s="154"/>
      <c r="FCX11" s="146"/>
      <c r="FCY11" s="147"/>
      <c r="FCZ11" s="148"/>
      <c r="FDA11" s="149"/>
      <c r="FDB11" s="150"/>
      <c r="FDC11" s="151"/>
      <c r="FDD11" s="152"/>
      <c r="FDE11" s="153"/>
      <c r="FDF11" s="154"/>
      <c r="FDG11" s="146"/>
      <c r="FDH11" s="147"/>
      <c r="FDI11" s="148"/>
      <c r="FDJ11" s="149"/>
      <c r="FDK11" s="150"/>
      <c r="FDL11" s="151"/>
      <c r="FDM11" s="152"/>
      <c r="FDN11" s="153"/>
      <c r="FDO11" s="154"/>
      <c r="FDP11" s="146"/>
      <c r="FDQ11" s="147"/>
      <c r="FDR11" s="148"/>
      <c r="FDS11" s="149"/>
      <c r="FDT11" s="150"/>
      <c r="FDU11" s="151"/>
      <c r="FDV11" s="152"/>
      <c r="FDW11" s="153"/>
      <c r="FDX11" s="154"/>
      <c r="FDY11" s="146"/>
      <c r="FDZ11" s="147"/>
      <c r="FEA11" s="148"/>
      <c r="FEB11" s="149"/>
      <c r="FEC11" s="150"/>
      <c r="FED11" s="151"/>
      <c r="FEE11" s="152"/>
      <c r="FEF11" s="153"/>
      <c r="FEG11" s="154"/>
      <c r="FEH11" s="146"/>
      <c r="FEI11" s="147"/>
      <c r="FEJ11" s="148"/>
      <c r="FEK11" s="149"/>
      <c r="FEL11" s="150"/>
      <c r="FEM11" s="151"/>
      <c r="FEN11" s="152"/>
      <c r="FEO11" s="153"/>
      <c r="FEP11" s="154"/>
      <c r="FEQ11" s="146"/>
      <c r="FER11" s="147"/>
      <c r="FES11" s="148"/>
      <c r="FET11" s="149"/>
      <c r="FEU11" s="150"/>
      <c r="FEV11" s="151"/>
      <c r="FEW11" s="152"/>
      <c r="FEX11" s="153"/>
      <c r="FEY11" s="154"/>
      <c r="FEZ11" s="146"/>
      <c r="FFA11" s="147"/>
      <c r="FFB11" s="148"/>
      <c r="FFC11" s="149"/>
      <c r="FFD11" s="150"/>
      <c r="FFE11" s="151"/>
      <c r="FFF11" s="152"/>
      <c r="FFG11" s="153"/>
      <c r="FFH11" s="154"/>
      <c r="FFI11" s="146"/>
      <c r="FFJ11" s="147"/>
      <c r="FFK11" s="148"/>
      <c r="FFL11" s="149"/>
      <c r="FFM11" s="150"/>
      <c r="FFN11" s="151"/>
      <c r="FFO11" s="152"/>
      <c r="FFP11" s="153"/>
      <c r="FFQ11" s="154"/>
      <c r="FFR11" s="146"/>
      <c r="FFS11" s="147"/>
      <c r="FFT11" s="148"/>
      <c r="FFU11" s="149"/>
      <c r="FFV11" s="150"/>
      <c r="FFW11" s="151"/>
      <c r="FFX11" s="152"/>
      <c r="FFY11" s="153"/>
      <c r="FFZ11" s="154"/>
      <c r="FGA11" s="146"/>
      <c r="FGB11" s="147"/>
      <c r="FGC11" s="148"/>
      <c r="FGD11" s="149"/>
      <c r="FGE11" s="150"/>
      <c r="FGF11" s="151"/>
      <c r="FGG11" s="152"/>
      <c r="FGH11" s="153"/>
      <c r="FGI11" s="154"/>
      <c r="FGJ11" s="146"/>
      <c r="FGK11" s="147"/>
      <c r="FGL11" s="148"/>
      <c r="FGM11" s="149"/>
      <c r="FGN11" s="150"/>
      <c r="FGO11" s="151"/>
      <c r="FGP11" s="152"/>
      <c r="FGQ11" s="153"/>
      <c r="FGR11" s="154"/>
      <c r="FGS11" s="146"/>
      <c r="FGT11" s="147"/>
      <c r="FGU11" s="148"/>
      <c r="FGV11" s="149"/>
      <c r="FGW11" s="150"/>
      <c r="FGX11" s="151"/>
      <c r="FGY11" s="152"/>
      <c r="FGZ11" s="153"/>
      <c r="FHA11" s="154"/>
      <c r="FHB11" s="146"/>
      <c r="FHC11" s="147"/>
      <c r="FHD11" s="148"/>
      <c r="FHE11" s="149"/>
      <c r="FHF11" s="150"/>
      <c r="FHG11" s="151"/>
      <c r="FHH11" s="152"/>
      <c r="FHI11" s="153"/>
      <c r="FHJ11" s="154"/>
      <c r="FHK11" s="146"/>
      <c r="FHL11" s="147"/>
      <c r="FHM11" s="148"/>
      <c r="FHN11" s="149"/>
      <c r="FHO11" s="150"/>
      <c r="FHP11" s="151"/>
      <c r="FHQ11" s="152"/>
      <c r="FHR11" s="153"/>
      <c r="FHS11" s="154"/>
      <c r="FHT11" s="146"/>
      <c r="FHU11" s="147"/>
      <c r="FHV11" s="148"/>
      <c r="FHW11" s="149"/>
      <c r="FHX11" s="150"/>
      <c r="FHY11" s="151"/>
      <c r="FHZ11" s="152"/>
      <c r="FIA11" s="153"/>
      <c r="FIB11" s="154"/>
      <c r="FIC11" s="146"/>
      <c r="FID11" s="147"/>
      <c r="FIE11" s="148"/>
      <c r="FIF11" s="149"/>
      <c r="FIG11" s="150"/>
      <c r="FIH11" s="151"/>
      <c r="FII11" s="152"/>
      <c r="FIJ11" s="153"/>
      <c r="FIK11" s="154"/>
      <c r="FIL11" s="146"/>
      <c r="FIM11" s="147"/>
      <c r="FIN11" s="148"/>
      <c r="FIO11" s="149"/>
      <c r="FIP11" s="150"/>
      <c r="FIQ11" s="151"/>
      <c r="FIR11" s="152"/>
      <c r="FIS11" s="153"/>
      <c r="FIT11" s="154"/>
      <c r="FIU11" s="146"/>
      <c r="FIV11" s="147"/>
      <c r="FIW11" s="148"/>
      <c r="FIX11" s="149"/>
      <c r="FIY11" s="150"/>
      <c r="FIZ11" s="151"/>
      <c r="FJA11" s="152"/>
      <c r="FJB11" s="153"/>
      <c r="FJC11" s="154"/>
      <c r="FJD11" s="146"/>
      <c r="FJE11" s="147"/>
      <c r="FJF11" s="148"/>
      <c r="FJG11" s="149"/>
      <c r="FJH11" s="150"/>
      <c r="FJI11" s="151"/>
      <c r="FJJ11" s="152"/>
      <c r="FJK11" s="153"/>
      <c r="FJL11" s="154"/>
      <c r="FJM11" s="146"/>
      <c r="FJN11" s="147"/>
      <c r="FJO11" s="148"/>
      <c r="FJP11" s="149"/>
      <c r="FJQ11" s="150"/>
      <c r="FJR11" s="151"/>
      <c r="FJS11" s="152"/>
      <c r="FJT11" s="153"/>
      <c r="FJU11" s="154"/>
      <c r="FJV11" s="146"/>
      <c r="FJW11" s="147"/>
      <c r="FJX11" s="148"/>
      <c r="FJY11" s="149"/>
      <c r="FJZ11" s="150"/>
      <c r="FKA11" s="151"/>
      <c r="FKB11" s="152"/>
      <c r="FKC11" s="153"/>
      <c r="FKD11" s="154"/>
      <c r="FKE11" s="146"/>
      <c r="FKF11" s="147"/>
      <c r="FKG11" s="148"/>
      <c r="FKH11" s="149"/>
      <c r="FKI11" s="150"/>
      <c r="FKJ11" s="151"/>
      <c r="FKK11" s="152"/>
      <c r="FKL11" s="153"/>
      <c r="FKM11" s="154"/>
      <c r="FKN11" s="146"/>
      <c r="FKO11" s="147"/>
      <c r="FKP11" s="148"/>
      <c r="FKQ11" s="149"/>
      <c r="FKR11" s="150"/>
      <c r="FKS11" s="151"/>
      <c r="FKT11" s="152"/>
      <c r="FKU11" s="153"/>
      <c r="FKV11" s="154"/>
      <c r="FKW11" s="146"/>
      <c r="FKX11" s="147"/>
      <c r="FKY11" s="148"/>
      <c r="FKZ11" s="149"/>
      <c r="FLA11" s="150"/>
      <c r="FLB11" s="151"/>
      <c r="FLC11" s="152"/>
      <c r="FLD11" s="153"/>
      <c r="FLE11" s="154"/>
      <c r="FLF11" s="146"/>
      <c r="FLG11" s="147"/>
      <c r="FLH11" s="148"/>
      <c r="FLI11" s="149"/>
      <c r="FLJ11" s="150"/>
      <c r="FLK11" s="151"/>
      <c r="FLL11" s="152"/>
      <c r="FLM11" s="153"/>
      <c r="FLN11" s="154"/>
      <c r="FLO11" s="146"/>
      <c r="FLP11" s="147"/>
      <c r="FLQ11" s="148"/>
      <c r="FLR11" s="149"/>
      <c r="FLS11" s="150"/>
      <c r="FLT11" s="151"/>
      <c r="FLU11" s="152"/>
      <c r="FLV11" s="153"/>
      <c r="FLW11" s="154"/>
      <c r="FLX11" s="146"/>
      <c r="FLY11" s="147"/>
      <c r="FLZ11" s="148"/>
      <c r="FMA11" s="149"/>
      <c r="FMB11" s="150"/>
      <c r="FMC11" s="151"/>
      <c r="FMD11" s="152"/>
      <c r="FME11" s="153"/>
      <c r="FMF11" s="154"/>
      <c r="FMG11" s="146"/>
      <c r="FMH11" s="147"/>
      <c r="FMI11" s="148"/>
      <c r="FMJ11" s="149"/>
      <c r="FMK11" s="150"/>
      <c r="FML11" s="151"/>
      <c r="FMM11" s="152"/>
      <c r="FMN11" s="153"/>
      <c r="FMO11" s="154"/>
      <c r="FMP11" s="146"/>
      <c r="FMQ11" s="147"/>
      <c r="FMR11" s="148"/>
      <c r="FMS11" s="149"/>
      <c r="FMT11" s="150"/>
      <c r="FMU11" s="151"/>
      <c r="FMV11" s="152"/>
      <c r="FMW11" s="153"/>
      <c r="FMX11" s="154"/>
      <c r="FMY11" s="146"/>
      <c r="FMZ11" s="147"/>
      <c r="FNA11" s="148"/>
      <c r="FNB11" s="149"/>
      <c r="FNC11" s="150"/>
      <c r="FND11" s="151"/>
      <c r="FNE11" s="152"/>
      <c r="FNF11" s="153"/>
      <c r="FNG11" s="154"/>
      <c r="FNH11" s="146"/>
      <c r="FNI11" s="147"/>
      <c r="FNJ11" s="148"/>
      <c r="FNK11" s="149"/>
      <c r="FNL11" s="150"/>
      <c r="FNM11" s="151"/>
      <c r="FNN11" s="152"/>
      <c r="FNO11" s="153"/>
      <c r="FNP11" s="154"/>
      <c r="FNQ11" s="146"/>
      <c r="FNR11" s="147"/>
      <c r="FNS11" s="148"/>
      <c r="FNT11" s="149"/>
      <c r="FNU11" s="150"/>
      <c r="FNV11" s="151"/>
      <c r="FNW11" s="152"/>
      <c r="FNX11" s="153"/>
      <c r="FNY11" s="154"/>
      <c r="FNZ11" s="146"/>
      <c r="FOA11" s="147"/>
      <c r="FOB11" s="148"/>
      <c r="FOC11" s="149"/>
      <c r="FOD11" s="150"/>
      <c r="FOE11" s="151"/>
      <c r="FOF11" s="152"/>
      <c r="FOG11" s="153"/>
      <c r="FOH11" s="154"/>
      <c r="FOI11" s="146"/>
      <c r="FOJ11" s="147"/>
      <c r="FOK11" s="148"/>
      <c r="FOL11" s="149"/>
      <c r="FOM11" s="150"/>
      <c r="FON11" s="151"/>
      <c r="FOO11" s="152"/>
      <c r="FOP11" s="153"/>
      <c r="FOQ11" s="154"/>
      <c r="FOR11" s="146"/>
      <c r="FOS11" s="147"/>
      <c r="FOT11" s="148"/>
      <c r="FOU11" s="149"/>
      <c r="FOV11" s="150"/>
      <c r="FOW11" s="151"/>
      <c r="FOX11" s="152"/>
      <c r="FOY11" s="153"/>
      <c r="FOZ11" s="154"/>
      <c r="FPA11" s="146"/>
      <c r="FPB11" s="147"/>
      <c r="FPC11" s="148"/>
      <c r="FPD11" s="149"/>
      <c r="FPE11" s="150"/>
      <c r="FPF11" s="151"/>
      <c r="FPG11" s="152"/>
      <c r="FPH11" s="153"/>
      <c r="FPI11" s="154"/>
      <c r="FPJ11" s="146"/>
      <c r="FPK11" s="147"/>
      <c r="FPL11" s="148"/>
      <c r="FPM11" s="149"/>
      <c r="FPN11" s="150"/>
      <c r="FPO11" s="151"/>
      <c r="FPP11" s="152"/>
      <c r="FPQ11" s="153"/>
      <c r="FPR11" s="154"/>
      <c r="FPS11" s="146"/>
      <c r="FPT11" s="147"/>
      <c r="FPU11" s="148"/>
      <c r="FPV11" s="149"/>
      <c r="FPW11" s="150"/>
      <c r="FPX11" s="151"/>
      <c r="FPY11" s="152"/>
      <c r="FPZ11" s="153"/>
      <c r="FQA11" s="154"/>
      <c r="FQB11" s="146"/>
      <c r="FQC11" s="147"/>
      <c r="FQD11" s="148"/>
      <c r="FQE11" s="149"/>
      <c r="FQF11" s="150"/>
      <c r="FQG11" s="151"/>
      <c r="FQH11" s="152"/>
      <c r="FQI11" s="153"/>
      <c r="FQJ11" s="154"/>
      <c r="FQK11" s="146"/>
      <c r="FQL11" s="147"/>
      <c r="FQM11" s="148"/>
      <c r="FQN11" s="149"/>
      <c r="FQO11" s="150"/>
      <c r="FQP11" s="151"/>
      <c r="FQQ11" s="152"/>
      <c r="FQR11" s="153"/>
      <c r="FQS11" s="154"/>
      <c r="FQT11" s="146"/>
      <c r="FQU11" s="147"/>
      <c r="FQV11" s="148"/>
      <c r="FQW11" s="149"/>
      <c r="FQX11" s="150"/>
      <c r="FQY11" s="151"/>
      <c r="FQZ11" s="152"/>
      <c r="FRA11" s="153"/>
      <c r="FRB11" s="154"/>
      <c r="FRC11" s="146"/>
      <c r="FRD11" s="147"/>
      <c r="FRE11" s="148"/>
      <c r="FRF11" s="149"/>
      <c r="FRG11" s="150"/>
      <c r="FRH11" s="151"/>
      <c r="FRI11" s="152"/>
      <c r="FRJ11" s="153"/>
      <c r="FRK11" s="154"/>
      <c r="FRL11" s="146"/>
      <c r="FRM11" s="147"/>
      <c r="FRN11" s="148"/>
      <c r="FRO11" s="149"/>
      <c r="FRP11" s="150"/>
      <c r="FRQ11" s="151"/>
      <c r="FRR11" s="152"/>
      <c r="FRS11" s="153"/>
      <c r="FRT11" s="154"/>
      <c r="FRU11" s="146"/>
      <c r="FRV11" s="147"/>
      <c r="FRW11" s="148"/>
      <c r="FRX11" s="149"/>
      <c r="FRY11" s="150"/>
      <c r="FRZ11" s="151"/>
      <c r="FSA11" s="152"/>
      <c r="FSB11" s="153"/>
      <c r="FSC11" s="154"/>
      <c r="FSD11" s="146"/>
      <c r="FSE11" s="147"/>
      <c r="FSF11" s="148"/>
      <c r="FSG11" s="149"/>
      <c r="FSH11" s="150"/>
      <c r="FSI11" s="151"/>
      <c r="FSJ11" s="152"/>
      <c r="FSK11" s="153"/>
      <c r="FSL11" s="154"/>
      <c r="FSM11" s="146"/>
      <c r="FSN11" s="147"/>
      <c r="FSO11" s="148"/>
      <c r="FSP11" s="149"/>
      <c r="FSQ11" s="150"/>
      <c r="FSR11" s="151"/>
      <c r="FSS11" s="152"/>
      <c r="FST11" s="153"/>
      <c r="FSU11" s="154"/>
      <c r="FSV11" s="146"/>
      <c r="FSW11" s="147"/>
      <c r="FSX11" s="148"/>
      <c r="FSY11" s="149"/>
      <c r="FSZ11" s="150"/>
      <c r="FTA11" s="151"/>
      <c r="FTB11" s="152"/>
      <c r="FTC11" s="153"/>
      <c r="FTD11" s="154"/>
      <c r="FTE11" s="146"/>
      <c r="FTF11" s="147"/>
      <c r="FTG11" s="148"/>
      <c r="FTH11" s="149"/>
      <c r="FTI11" s="150"/>
      <c r="FTJ11" s="151"/>
      <c r="FTK11" s="152"/>
      <c r="FTL11" s="153"/>
      <c r="FTM11" s="154"/>
      <c r="FTN11" s="146"/>
      <c r="FTO11" s="147"/>
      <c r="FTP11" s="148"/>
      <c r="FTQ11" s="149"/>
      <c r="FTR11" s="150"/>
      <c r="FTS11" s="151"/>
      <c r="FTT11" s="152"/>
      <c r="FTU11" s="153"/>
      <c r="FTV11" s="154"/>
      <c r="FTW11" s="146"/>
      <c r="FTX11" s="147"/>
      <c r="FTY11" s="148"/>
      <c r="FTZ11" s="149"/>
      <c r="FUA11" s="150"/>
      <c r="FUB11" s="151"/>
      <c r="FUC11" s="152"/>
      <c r="FUD11" s="153"/>
      <c r="FUE11" s="154"/>
      <c r="FUF11" s="146"/>
      <c r="FUG11" s="147"/>
      <c r="FUH11" s="148"/>
      <c r="FUI11" s="149"/>
      <c r="FUJ11" s="150"/>
      <c r="FUK11" s="151"/>
      <c r="FUL11" s="152"/>
      <c r="FUM11" s="153"/>
      <c r="FUN11" s="154"/>
      <c r="FUO11" s="146"/>
      <c r="FUP11" s="147"/>
      <c r="FUQ11" s="148"/>
      <c r="FUR11" s="149"/>
      <c r="FUS11" s="150"/>
      <c r="FUT11" s="151"/>
      <c r="FUU11" s="152"/>
      <c r="FUV11" s="153"/>
      <c r="FUW11" s="154"/>
      <c r="FUX11" s="146"/>
      <c r="FUY11" s="147"/>
      <c r="FUZ11" s="148"/>
      <c r="FVA11" s="149"/>
      <c r="FVB11" s="150"/>
      <c r="FVC11" s="151"/>
      <c r="FVD11" s="152"/>
      <c r="FVE11" s="153"/>
      <c r="FVF11" s="154"/>
      <c r="FVG11" s="146"/>
      <c r="FVH11" s="147"/>
      <c r="FVI11" s="148"/>
      <c r="FVJ11" s="149"/>
      <c r="FVK11" s="150"/>
      <c r="FVL11" s="151"/>
      <c r="FVM11" s="152"/>
      <c r="FVN11" s="153"/>
      <c r="FVO11" s="154"/>
      <c r="FVP11" s="146"/>
      <c r="FVQ11" s="147"/>
      <c r="FVR11" s="148"/>
      <c r="FVS11" s="149"/>
      <c r="FVT11" s="150"/>
      <c r="FVU11" s="151"/>
      <c r="FVV11" s="152"/>
      <c r="FVW11" s="153"/>
      <c r="FVX11" s="154"/>
      <c r="FVY11" s="146"/>
      <c r="FVZ11" s="147"/>
      <c r="FWA11" s="148"/>
      <c r="FWB11" s="149"/>
      <c r="FWC11" s="150"/>
      <c r="FWD11" s="151"/>
      <c r="FWE11" s="152"/>
      <c r="FWF11" s="153"/>
      <c r="FWG11" s="154"/>
      <c r="FWH11" s="146"/>
      <c r="FWI11" s="147"/>
      <c r="FWJ11" s="148"/>
      <c r="FWK11" s="149"/>
      <c r="FWL11" s="150"/>
      <c r="FWM11" s="151"/>
      <c r="FWN11" s="152"/>
      <c r="FWO11" s="153"/>
      <c r="FWP11" s="154"/>
      <c r="FWQ11" s="146"/>
      <c r="FWR11" s="147"/>
      <c r="FWS11" s="148"/>
      <c r="FWT11" s="149"/>
      <c r="FWU11" s="150"/>
      <c r="FWV11" s="151"/>
      <c r="FWW11" s="152"/>
      <c r="FWX11" s="153"/>
      <c r="FWY11" s="154"/>
      <c r="FWZ11" s="146"/>
      <c r="FXA11" s="147"/>
      <c r="FXB11" s="148"/>
      <c r="FXC11" s="149"/>
      <c r="FXD11" s="150"/>
      <c r="FXE11" s="151"/>
      <c r="FXF11" s="152"/>
      <c r="FXG11" s="153"/>
      <c r="FXH11" s="154"/>
      <c r="FXI11" s="146"/>
      <c r="FXJ11" s="147"/>
      <c r="FXK11" s="148"/>
      <c r="FXL11" s="149"/>
      <c r="FXM11" s="150"/>
      <c r="FXN11" s="151"/>
      <c r="FXO11" s="152"/>
      <c r="FXP11" s="153"/>
      <c r="FXQ11" s="154"/>
      <c r="FXR11" s="146"/>
      <c r="FXS11" s="147"/>
      <c r="FXT11" s="148"/>
      <c r="FXU11" s="149"/>
      <c r="FXV11" s="150"/>
      <c r="FXW11" s="151"/>
      <c r="FXX11" s="152"/>
      <c r="FXY11" s="153"/>
      <c r="FXZ11" s="154"/>
      <c r="FYA11" s="146"/>
      <c r="FYB11" s="147"/>
      <c r="FYC11" s="148"/>
      <c r="FYD11" s="149"/>
      <c r="FYE11" s="150"/>
      <c r="FYF11" s="151"/>
      <c r="FYG11" s="152"/>
      <c r="FYH11" s="153"/>
      <c r="FYI11" s="154"/>
      <c r="FYJ11" s="146"/>
      <c r="FYK11" s="147"/>
      <c r="FYL11" s="148"/>
      <c r="FYM11" s="149"/>
      <c r="FYN11" s="150"/>
      <c r="FYO11" s="151"/>
      <c r="FYP11" s="152"/>
      <c r="FYQ11" s="153"/>
      <c r="FYR11" s="154"/>
      <c r="FYS11" s="146"/>
      <c r="FYT11" s="147"/>
      <c r="FYU11" s="148"/>
      <c r="FYV11" s="149"/>
      <c r="FYW11" s="150"/>
      <c r="FYX11" s="151"/>
      <c r="FYY11" s="152"/>
      <c r="FYZ11" s="153"/>
      <c r="FZA11" s="154"/>
      <c r="FZB11" s="146"/>
      <c r="FZC11" s="147"/>
      <c r="FZD11" s="148"/>
      <c r="FZE11" s="149"/>
      <c r="FZF11" s="150"/>
      <c r="FZG11" s="151"/>
      <c r="FZH11" s="152"/>
      <c r="FZI11" s="153"/>
      <c r="FZJ11" s="154"/>
      <c r="FZK11" s="146"/>
      <c r="FZL11" s="147"/>
      <c r="FZM11" s="148"/>
      <c r="FZN11" s="149"/>
      <c r="FZO11" s="150"/>
      <c r="FZP11" s="151"/>
      <c r="FZQ11" s="152"/>
      <c r="FZR11" s="153"/>
      <c r="FZS11" s="154"/>
      <c r="FZT11" s="146"/>
      <c r="FZU11" s="147"/>
      <c r="FZV11" s="148"/>
      <c r="FZW11" s="149"/>
      <c r="FZX11" s="150"/>
      <c r="FZY11" s="151"/>
      <c r="FZZ11" s="152"/>
      <c r="GAA11" s="153"/>
      <c r="GAB11" s="154"/>
      <c r="GAC11" s="146"/>
      <c r="GAD11" s="147"/>
      <c r="GAE11" s="148"/>
      <c r="GAF11" s="149"/>
      <c r="GAG11" s="150"/>
      <c r="GAH11" s="151"/>
      <c r="GAI11" s="152"/>
      <c r="GAJ11" s="153"/>
      <c r="GAK11" s="154"/>
      <c r="GAL11" s="146"/>
      <c r="GAM11" s="147"/>
      <c r="GAN11" s="148"/>
      <c r="GAO11" s="149"/>
      <c r="GAP11" s="150"/>
      <c r="GAQ11" s="151"/>
      <c r="GAR11" s="152"/>
      <c r="GAS11" s="153"/>
      <c r="GAT11" s="154"/>
      <c r="GAU11" s="146"/>
      <c r="GAV11" s="147"/>
      <c r="GAW11" s="148"/>
      <c r="GAX11" s="149"/>
      <c r="GAY11" s="150"/>
      <c r="GAZ11" s="151"/>
      <c r="GBA11" s="152"/>
      <c r="GBB11" s="153"/>
      <c r="GBC11" s="154"/>
      <c r="GBD11" s="146"/>
      <c r="GBE11" s="147"/>
      <c r="GBF11" s="148"/>
      <c r="GBG11" s="149"/>
      <c r="GBH11" s="150"/>
      <c r="GBI11" s="151"/>
      <c r="GBJ11" s="152"/>
      <c r="GBK11" s="153"/>
      <c r="GBL11" s="154"/>
      <c r="GBM11" s="146"/>
      <c r="GBN11" s="147"/>
      <c r="GBO11" s="148"/>
      <c r="GBP11" s="149"/>
      <c r="GBQ11" s="150"/>
      <c r="GBR11" s="151"/>
      <c r="GBS11" s="152"/>
      <c r="GBT11" s="153"/>
      <c r="GBU11" s="154"/>
      <c r="GBV11" s="146"/>
      <c r="GBW11" s="147"/>
      <c r="GBX11" s="148"/>
      <c r="GBY11" s="149"/>
      <c r="GBZ11" s="150"/>
      <c r="GCA11" s="151"/>
      <c r="GCB11" s="152"/>
      <c r="GCC11" s="153"/>
      <c r="GCD11" s="154"/>
      <c r="GCE11" s="146"/>
      <c r="GCF11" s="147"/>
      <c r="GCG11" s="148"/>
      <c r="GCH11" s="149"/>
      <c r="GCI11" s="150"/>
      <c r="GCJ11" s="151"/>
      <c r="GCK11" s="152"/>
      <c r="GCL11" s="153"/>
      <c r="GCM11" s="154"/>
      <c r="GCN11" s="146"/>
      <c r="GCO11" s="147"/>
      <c r="GCP11" s="148"/>
      <c r="GCQ11" s="149"/>
      <c r="GCR11" s="150"/>
      <c r="GCS11" s="151"/>
      <c r="GCT11" s="152"/>
      <c r="GCU11" s="153"/>
      <c r="GCV11" s="154"/>
      <c r="GCW11" s="146"/>
      <c r="GCX11" s="147"/>
      <c r="GCY11" s="148"/>
      <c r="GCZ11" s="149"/>
      <c r="GDA11" s="150"/>
      <c r="GDB11" s="151"/>
      <c r="GDC11" s="152"/>
      <c r="GDD11" s="153"/>
      <c r="GDE11" s="154"/>
      <c r="GDF11" s="146"/>
      <c r="GDG11" s="147"/>
      <c r="GDH11" s="148"/>
      <c r="GDI11" s="149"/>
      <c r="GDJ11" s="150"/>
      <c r="GDK11" s="151"/>
      <c r="GDL11" s="152"/>
      <c r="GDM11" s="153"/>
      <c r="GDN11" s="154"/>
      <c r="GDO11" s="146"/>
      <c r="GDP11" s="147"/>
      <c r="GDQ11" s="148"/>
      <c r="GDR11" s="149"/>
      <c r="GDS11" s="150"/>
      <c r="GDT11" s="151"/>
      <c r="GDU11" s="152"/>
      <c r="GDV11" s="153"/>
      <c r="GDW11" s="154"/>
      <c r="GDX11" s="146"/>
      <c r="GDY11" s="147"/>
      <c r="GDZ11" s="148"/>
      <c r="GEA11" s="149"/>
      <c r="GEB11" s="150"/>
      <c r="GEC11" s="151"/>
      <c r="GED11" s="152"/>
      <c r="GEE11" s="153"/>
      <c r="GEF11" s="154"/>
      <c r="GEG11" s="146"/>
      <c r="GEH11" s="147"/>
      <c r="GEI11" s="148"/>
      <c r="GEJ11" s="149"/>
      <c r="GEK11" s="150"/>
      <c r="GEL11" s="151"/>
      <c r="GEM11" s="152"/>
      <c r="GEN11" s="153"/>
      <c r="GEO11" s="154"/>
      <c r="GEP11" s="146"/>
      <c r="GEQ11" s="147"/>
      <c r="GER11" s="148"/>
      <c r="GES11" s="149"/>
      <c r="GET11" s="150"/>
      <c r="GEU11" s="151"/>
      <c r="GEV11" s="152"/>
      <c r="GEW11" s="153"/>
      <c r="GEX11" s="154"/>
      <c r="GEY11" s="146"/>
      <c r="GEZ11" s="147"/>
      <c r="GFA11" s="148"/>
      <c r="GFB11" s="149"/>
      <c r="GFC11" s="150"/>
      <c r="GFD11" s="151"/>
      <c r="GFE11" s="152"/>
      <c r="GFF11" s="153"/>
      <c r="GFG11" s="154"/>
      <c r="GFH11" s="146"/>
      <c r="GFI11" s="147"/>
      <c r="GFJ11" s="148"/>
      <c r="GFK11" s="149"/>
      <c r="GFL11" s="150"/>
      <c r="GFM11" s="151"/>
      <c r="GFN11" s="152"/>
      <c r="GFO11" s="153"/>
      <c r="GFP11" s="154"/>
      <c r="GFQ11" s="146"/>
      <c r="GFR11" s="147"/>
      <c r="GFS11" s="148"/>
      <c r="GFT11" s="149"/>
      <c r="GFU11" s="150"/>
      <c r="GFV11" s="151"/>
      <c r="GFW11" s="152"/>
      <c r="GFX11" s="153"/>
      <c r="GFY11" s="154"/>
      <c r="GFZ11" s="146"/>
      <c r="GGA11" s="147"/>
      <c r="GGB11" s="148"/>
      <c r="GGC11" s="149"/>
      <c r="GGD11" s="150"/>
      <c r="GGE11" s="151"/>
      <c r="GGF11" s="152"/>
      <c r="GGG11" s="153"/>
      <c r="GGH11" s="154"/>
      <c r="GGI11" s="146"/>
      <c r="GGJ11" s="147"/>
      <c r="GGK11" s="148"/>
      <c r="GGL11" s="149"/>
      <c r="GGM11" s="150"/>
      <c r="GGN11" s="151"/>
      <c r="GGO11" s="152"/>
      <c r="GGP11" s="153"/>
      <c r="GGQ11" s="154"/>
      <c r="GGR11" s="146"/>
      <c r="GGS11" s="147"/>
      <c r="GGT11" s="148"/>
      <c r="GGU11" s="149"/>
      <c r="GGV11" s="150"/>
      <c r="GGW11" s="151"/>
      <c r="GGX11" s="152"/>
      <c r="GGY11" s="153"/>
      <c r="GGZ11" s="154"/>
      <c r="GHA11" s="146"/>
      <c r="GHB11" s="147"/>
      <c r="GHC11" s="148"/>
      <c r="GHD11" s="149"/>
      <c r="GHE11" s="150"/>
      <c r="GHF11" s="151"/>
      <c r="GHG11" s="152"/>
      <c r="GHH11" s="153"/>
      <c r="GHI11" s="154"/>
      <c r="GHJ11" s="146"/>
      <c r="GHK11" s="147"/>
      <c r="GHL11" s="148"/>
      <c r="GHM11" s="149"/>
      <c r="GHN11" s="150"/>
      <c r="GHO11" s="151"/>
      <c r="GHP11" s="152"/>
      <c r="GHQ11" s="153"/>
      <c r="GHR11" s="154"/>
      <c r="GHS11" s="146"/>
      <c r="GHT11" s="147"/>
      <c r="GHU11" s="148"/>
      <c r="GHV11" s="149"/>
      <c r="GHW11" s="150"/>
      <c r="GHX11" s="151"/>
      <c r="GHY11" s="152"/>
      <c r="GHZ11" s="153"/>
      <c r="GIA11" s="154"/>
      <c r="GIB11" s="146"/>
      <c r="GIC11" s="147"/>
      <c r="GID11" s="148"/>
      <c r="GIE11" s="149"/>
      <c r="GIF11" s="150"/>
      <c r="GIG11" s="151"/>
      <c r="GIH11" s="152"/>
      <c r="GII11" s="153"/>
      <c r="GIJ11" s="154"/>
      <c r="GIK11" s="146"/>
      <c r="GIL11" s="147"/>
      <c r="GIM11" s="148"/>
      <c r="GIN11" s="149"/>
      <c r="GIO11" s="150"/>
      <c r="GIP11" s="151"/>
      <c r="GIQ11" s="152"/>
      <c r="GIR11" s="153"/>
      <c r="GIS11" s="154"/>
      <c r="GIT11" s="146"/>
      <c r="GIU11" s="147"/>
      <c r="GIV11" s="148"/>
      <c r="GIW11" s="149"/>
      <c r="GIX11" s="150"/>
      <c r="GIY11" s="151"/>
      <c r="GIZ11" s="152"/>
      <c r="GJA11" s="153"/>
      <c r="GJB11" s="154"/>
      <c r="GJC11" s="146"/>
      <c r="GJD11" s="147"/>
      <c r="GJE11" s="148"/>
      <c r="GJF11" s="149"/>
      <c r="GJG11" s="150"/>
      <c r="GJH11" s="151"/>
      <c r="GJI11" s="152"/>
      <c r="GJJ11" s="153"/>
      <c r="GJK11" s="154"/>
      <c r="GJL11" s="146"/>
      <c r="GJM11" s="147"/>
      <c r="GJN11" s="148"/>
      <c r="GJO11" s="149"/>
      <c r="GJP11" s="150"/>
      <c r="GJQ11" s="151"/>
      <c r="GJR11" s="152"/>
      <c r="GJS11" s="153"/>
      <c r="GJT11" s="154"/>
      <c r="GJU11" s="146"/>
      <c r="GJV11" s="147"/>
      <c r="GJW11" s="148"/>
      <c r="GJX11" s="149"/>
      <c r="GJY11" s="150"/>
      <c r="GJZ11" s="151"/>
      <c r="GKA11" s="152"/>
      <c r="GKB11" s="153"/>
      <c r="GKC11" s="154"/>
      <c r="GKD11" s="146"/>
      <c r="GKE11" s="147"/>
      <c r="GKF11" s="148"/>
      <c r="GKG11" s="149"/>
      <c r="GKH11" s="150"/>
      <c r="GKI11" s="151"/>
      <c r="GKJ11" s="152"/>
      <c r="GKK11" s="153"/>
      <c r="GKL11" s="154"/>
      <c r="GKM11" s="146"/>
      <c r="GKN11" s="147"/>
      <c r="GKO11" s="148"/>
      <c r="GKP11" s="149"/>
      <c r="GKQ11" s="150"/>
      <c r="GKR11" s="151"/>
      <c r="GKS11" s="152"/>
      <c r="GKT11" s="153"/>
      <c r="GKU11" s="154"/>
      <c r="GKV11" s="146"/>
      <c r="GKW11" s="147"/>
      <c r="GKX11" s="148"/>
      <c r="GKY11" s="149"/>
      <c r="GKZ11" s="150"/>
      <c r="GLA11" s="151"/>
      <c r="GLB11" s="152"/>
      <c r="GLC11" s="153"/>
      <c r="GLD11" s="154"/>
      <c r="GLE11" s="146"/>
      <c r="GLF11" s="147"/>
      <c r="GLG11" s="148"/>
      <c r="GLH11" s="149"/>
      <c r="GLI11" s="150"/>
      <c r="GLJ11" s="151"/>
      <c r="GLK11" s="152"/>
      <c r="GLL11" s="153"/>
      <c r="GLM11" s="154"/>
      <c r="GLN11" s="146"/>
      <c r="GLO11" s="147"/>
      <c r="GLP11" s="148"/>
      <c r="GLQ11" s="149"/>
      <c r="GLR11" s="150"/>
      <c r="GLS11" s="151"/>
      <c r="GLT11" s="152"/>
      <c r="GLU11" s="153"/>
      <c r="GLV11" s="154"/>
      <c r="GLW11" s="146"/>
      <c r="GLX11" s="147"/>
      <c r="GLY11" s="148"/>
      <c r="GLZ11" s="149"/>
      <c r="GMA11" s="150"/>
      <c r="GMB11" s="151"/>
      <c r="GMC11" s="152"/>
      <c r="GMD11" s="153"/>
      <c r="GME11" s="154"/>
      <c r="GMF11" s="146"/>
      <c r="GMG11" s="147"/>
      <c r="GMH11" s="148"/>
      <c r="GMI11" s="149"/>
      <c r="GMJ11" s="150"/>
      <c r="GMK11" s="151"/>
      <c r="GML11" s="152"/>
      <c r="GMM11" s="153"/>
      <c r="GMN11" s="154"/>
      <c r="GMO11" s="146"/>
      <c r="GMP11" s="147"/>
      <c r="GMQ11" s="148"/>
      <c r="GMR11" s="149"/>
      <c r="GMS11" s="150"/>
      <c r="GMT11" s="151"/>
      <c r="GMU11" s="152"/>
      <c r="GMV11" s="153"/>
      <c r="GMW11" s="154"/>
      <c r="GMX11" s="146"/>
      <c r="GMY11" s="147"/>
      <c r="GMZ11" s="148"/>
      <c r="GNA11" s="149"/>
      <c r="GNB11" s="150"/>
      <c r="GNC11" s="151"/>
      <c r="GND11" s="152"/>
      <c r="GNE11" s="153"/>
      <c r="GNF11" s="154"/>
      <c r="GNG11" s="146"/>
      <c r="GNH11" s="147"/>
      <c r="GNI11" s="148"/>
      <c r="GNJ11" s="149"/>
      <c r="GNK11" s="150"/>
      <c r="GNL11" s="151"/>
      <c r="GNM11" s="152"/>
      <c r="GNN11" s="153"/>
      <c r="GNO11" s="154"/>
      <c r="GNP11" s="146"/>
      <c r="GNQ11" s="147"/>
      <c r="GNR11" s="148"/>
      <c r="GNS11" s="149"/>
      <c r="GNT11" s="150"/>
      <c r="GNU11" s="151"/>
      <c r="GNV11" s="152"/>
      <c r="GNW11" s="153"/>
      <c r="GNX11" s="154"/>
      <c r="GNY11" s="146"/>
      <c r="GNZ11" s="147"/>
      <c r="GOA11" s="148"/>
      <c r="GOB11" s="149"/>
      <c r="GOC11" s="150"/>
      <c r="GOD11" s="151"/>
      <c r="GOE11" s="152"/>
      <c r="GOF11" s="153"/>
      <c r="GOG11" s="154"/>
      <c r="GOH11" s="146"/>
      <c r="GOI11" s="147"/>
      <c r="GOJ11" s="148"/>
      <c r="GOK11" s="149"/>
      <c r="GOL11" s="150"/>
      <c r="GOM11" s="151"/>
      <c r="GON11" s="152"/>
      <c r="GOO11" s="153"/>
      <c r="GOP11" s="154"/>
      <c r="GOQ11" s="146"/>
      <c r="GOR11" s="147"/>
      <c r="GOS11" s="148"/>
      <c r="GOT11" s="149"/>
      <c r="GOU11" s="150"/>
      <c r="GOV11" s="151"/>
      <c r="GOW11" s="152"/>
      <c r="GOX11" s="153"/>
      <c r="GOY11" s="154"/>
      <c r="GOZ11" s="146"/>
      <c r="GPA11" s="147"/>
      <c r="GPB11" s="148"/>
      <c r="GPC11" s="149"/>
      <c r="GPD11" s="150"/>
      <c r="GPE11" s="151"/>
      <c r="GPF11" s="152"/>
      <c r="GPG11" s="153"/>
      <c r="GPH11" s="154"/>
      <c r="GPI11" s="146"/>
      <c r="GPJ11" s="147"/>
      <c r="GPK11" s="148"/>
      <c r="GPL11" s="149"/>
      <c r="GPM11" s="150"/>
      <c r="GPN11" s="151"/>
      <c r="GPO11" s="152"/>
      <c r="GPP11" s="153"/>
      <c r="GPQ11" s="154"/>
      <c r="GPR11" s="146"/>
      <c r="GPS11" s="147"/>
      <c r="GPT11" s="148"/>
      <c r="GPU11" s="149"/>
      <c r="GPV11" s="150"/>
      <c r="GPW11" s="151"/>
      <c r="GPX11" s="152"/>
      <c r="GPY11" s="153"/>
      <c r="GPZ11" s="154"/>
      <c r="GQA11" s="146"/>
      <c r="GQB11" s="147"/>
      <c r="GQC11" s="148"/>
      <c r="GQD11" s="149"/>
      <c r="GQE11" s="150"/>
      <c r="GQF11" s="151"/>
      <c r="GQG11" s="152"/>
      <c r="GQH11" s="153"/>
      <c r="GQI11" s="154"/>
      <c r="GQJ11" s="146"/>
      <c r="GQK11" s="147"/>
      <c r="GQL11" s="148"/>
      <c r="GQM11" s="149"/>
      <c r="GQN11" s="150"/>
      <c r="GQO11" s="151"/>
      <c r="GQP11" s="152"/>
      <c r="GQQ11" s="153"/>
      <c r="GQR11" s="154"/>
      <c r="GQS11" s="146"/>
      <c r="GQT11" s="147"/>
      <c r="GQU11" s="148"/>
      <c r="GQV11" s="149"/>
      <c r="GQW11" s="150"/>
      <c r="GQX11" s="151"/>
      <c r="GQY11" s="152"/>
      <c r="GQZ11" s="153"/>
      <c r="GRA11" s="154"/>
      <c r="GRB11" s="146"/>
      <c r="GRC11" s="147"/>
      <c r="GRD11" s="148"/>
      <c r="GRE11" s="149"/>
      <c r="GRF11" s="150"/>
      <c r="GRG11" s="151"/>
      <c r="GRH11" s="152"/>
      <c r="GRI11" s="153"/>
      <c r="GRJ11" s="154"/>
      <c r="GRK11" s="146"/>
      <c r="GRL11" s="147"/>
      <c r="GRM11" s="148"/>
      <c r="GRN11" s="149"/>
      <c r="GRO11" s="150"/>
      <c r="GRP11" s="151"/>
      <c r="GRQ11" s="152"/>
      <c r="GRR11" s="153"/>
      <c r="GRS11" s="154"/>
      <c r="GRT11" s="146"/>
      <c r="GRU11" s="147"/>
      <c r="GRV11" s="148"/>
      <c r="GRW11" s="149"/>
      <c r="GRX11" s="150"/>
      <c r="GRY11" s="151"/>
      <c r="GRZ11" s="152"/>
      <c r="GSA11" s="153"/>
      <c r="GSB11" s="154"/>
      <c r="GSC11" s="146"/>
      <c r="GSD11" s="147"/>
      <c r="GSE11" s="148"/>
      <c r="GSF11" s="149"/>
      <c r="GSG11" s="150"/>
      <c r="GSH11" s="151"/>
      <c r="GSI11" s="152"/>
      <c r="GSJ11" s="153"/>
      <c r="GSK11" s="154"/>
      <c r="GSL11" s="146"/>
      <c r="GSM11" s="147"/>
      <c r="GSN11" s="148"/>
      <c r="GSO11" s="149"/>
      <c r="GSP11" s="150"/>
      <c r="GSQ11" s="151"/>
      <c r="GSR11" s="152"/>
      <c r="GSS11" s="153"/>
      <c r="GST11" s="154"/>
      <c r="GSU11" s="146"/>
      <c r="GSV11" s="147"/>
      <c r="GSW11" s="148"/>
      <c r="GSX11" s="149"/>
      <c r="GSY11" s="150"/>
      <c r="GSZ11" s="151"/>
      <c r="GTA11" s="152"/>
      <c r="GTB11" s="153"/>
      <c r="GTC11" s="154"/>
      <c r="GTD11" s="146"/>
      <c r="GTE11" s="147"/>
      <c r="GTF11" s="148"/>
      <c r="GTG11" s="149"/>
      <c r="GTH11" s="150"/>
      <c r="GTI11" s="151"/>
      <c r="GTJ11" s="152"/>
      <c r="GTK11" s="153"/>
      <c r="GTL11" s="154"/>
      <c r="GTM11" s="146"/>
      <c r="GTN11" s="147"/>
      <c r="GTO11" s="148"/>
      <c r="GTP11" s="149"/>
      <c r="GTQ11" s="150"/>
      <c r="GTR11" s="151"/>
      <c r="GTS11" s="152"/>
      <c r="GTT11" s="153"/>
      <c r="GTU11" s="154"/>
      <c r="GTV11" s="146"/>
      <c r="GTW11" s="147"/>
      <c r="GTX11" s="148"/>
      <c r="GTY11" s="149"/>
      <c r="GTZ11" s="150"/>
      <c r="GUA11" s="151"/>
      <c r="GUB11" s="152"/>
      <c r="GUC11" s="153"/>
      <c r="GUD11" s="154"/>
      <c r="GUE11" s="146"/>
      <c r="GUF11" s="147"/>
      <c r="GUG11" s="148"/>
      <c r="GUH11" s="149"/>
      <c r="GUI11" s="150"/>
      <c r="GUJ11" s="151"/>
      <c r="GUK11" s="152"/>
      <c r="GUL11" s="153"/>
      <c r="GUM11" s="154"/>
      <c r="GUN11" s="146"/>
      <c r="GUO11" s="147"/>
      <c r="GUP11" s="148"/>
      <c r="GUQ11" s="149"/>
      <c r="GUR11" s="150"/>
      <c r="GUS11" s="151"/>
      <c r="GUT11" s="152"/>
      <c r="GUU11" s="153"/>
      <c r="GUV11" s="154"/>
      <c r="GUW11" s="146"/>
      <c r="GUX11" s="147"/>
      <c r="GUY11" s="148"/>
      <c r="GUZ11" s="149"/>
      <c r="GVA11" s="150"/>
      <c r="GVB11" s="151"/>
      <c r="GVC11" s="152"/>
      <c r="GVD11" s="153"/>
      <c r="GVE11" s="154"/>
      <c r="GVF11" s="146"/>
      <c r="GVG11" s="147"/>
      <c r="GVH11" s="148"/>
      <c r="GVI11" s="149"/>
      <c r="GVJ11" s="150"/>
      <c r="GVK11" s="151"/>
      <c r="GVL11" s="152"/>
      <c r="GVM11" s="153"/>
      <c r="GVN11" s="154"/>
      <c r="GVO11" s="146"/>
      <c r="GVP11" s="147"/>
      <c r="GVQ11" s="148"/>
      <c r="GVR11" s="149"/>
      <c r="GVS11" s="150"/>
      <c r="GVT11" s="151"/>
      <c r="GVU11" s="152"/>
      <c r="GVV11" s="153"/>
      <c r="GVW11" s="154"/>
      <c r="GVX11" s="146"/>
      <c r="GVY11" s="147"/>
      <c r="GVZ11" s="148"/>
      <c r="GWA11" s="149"/>
      <c r="GWB11" s="150"/>
      <c r="GWC11" s="151"/>
      <c r="GWD11" s="152"/>
      <c r="GWE11" s="153"/>
      <c r="GWF11" s="154"/>
      <c r="GWG11" s="146"/>
      <c r="GWH11" s="147"/>
      <c r="GWI11" s="148"/>
      <c r="GWJ11" s="149"/>
      <c r="GWK11" s="150"/>
      <c r="GWL11" s="151"/>
      <c r="GWM11" s="152"/>
      <c r="GWN11" s="153"/>
      <c r="GWO11" s="154"/>
      <c r="GWP11" s="146"/>
      <c r="GWQ11" s="147"/>
      <c r="GWR11" s="148"/>
      <c r="GWS11" s="149"/>
      <c r="GWT11" s="150"/>
      <c r="GWU11" s="151"/>
      <c r="GWV11" s="152"/>
      <c r="GWW11" s="153"/>
      <c r="GWX11" s="154"/>
      <c r="GWY11" s="146"/>
      <c r="GWZ11" s="147"/>
      <c r="GXA11" s="148"/>
      <c r="GXB11" s="149"/>
      <c r="GXC11" s="150"/>
      <c r="GXD11" s="151"/>
      <c r="GXE11" s="152"/>
      <c r="GXF11" s="153"/>
      <c r="GXG11" s="154"/>
      <c r="GXH11" s="146"/>
      <c r="GXI11" s="147"/>
      <c r="GXJ11" s="148"/>
      <c r="GXK11" s="149"/>
      <c r="GXL11" s="150"/>
      <c r="GXM11" s="151"/>
      <c r="GXN11" s="152"/>
      <c r="GXO11" s="153"/>
      <c r="GXP11" s="154"/>
      <c r="GXQ11" s="146"/>
      <c r="GXR11" s="147"/>
      <c r="GXS11" s="148"/>
      <c r="GXT11" s="149"/>
      <c r="GXU11" s="150"/>
      <c r="GXV11" s="151"/>
      <c r="GXW11" s="152"/>
      <c r="GXX11" s="153"/>
      <c r="GXY11" s="154"/>
      <c r="GXZ11" s="146"/>
      <c r="GYA11" s="147"/>
      <c r="GYB11" s="148"/>
      <c r="GYC11" s="149"/>
      <c r="GYD11" s="150"/>
      <c r="GYE11" s="151"/>
      <c r="GYF11" s="152"/>
      <c r="GYG11" s="153"/>
      <c r="GYH11" s="154"/>
      <c r="GYI11" s="146"/>
      <c r="GYJ11" s="147"/>
      <c r="GYK11" s="148"/>
      <c r="GYL11" s="149"/>
      <c r="GYM11" s="150"/>
      <c r="GYN11" s="151"/>
      <c r="GYO11" s="152"/>
      <c r="GYP11" s="153"/>
      <c r="GYQ11" s="154"/>
      <c r="GYR11" s="146"/>
      <c r="GYS11" s="147"/>
      <c r="GYT11" s="148"/>
      <c r="GYU11" s="149"/>
      <c r="GYV11" s="150"/>
      <c r="GYW11" s="151"/>
      <c r="GYX11" s="152"/>
      <c r="GYY11" s="153"/>
      <c r="GYZ11" s="154"/>
      <c r="GZA11" s="146"/>
      <c r="GZB11" s="147"/>
      <c r="GZC11" s="148"/>
      <c r="GZD11" s="149"/>
      <c r="GZE11" s="150"/>
      <c r="GZF11" s="151"/>
      <c r="GZG11" s="152"/>
      <c r="GZH11" s="153"/>
      <c r="GZI11" s="154"/>
      <c r="GZJ11" s="146"/>
      <c r="GZK11" s="147"/>
      <c r="GZL11" s="148"/>
      <c r="GZM11" s="149"/>
      <c r="GZN11" s="150"/>
      <c r="GZO11" s="151"/>
      <c r="GZP11" s="152"/>
      <c r="GZQ11" s="153"/>
      <c r="GZR11" s="154"/>
      <c r="GZS11" s="146"/>
      <c r="GZT11" s="147"/>
      <c r="GZU11" s="148"/>
      <c r="GZV11" s="149"/>
      <c r="GZW11" s="150"/>
      <c r="GZX11" s="151"/>
      <c r="GZY11" s="152"/>
      <c r="GZZ11" s="153"/>
      <c r="HAA11" s="154"/>
      <c r="HAB11" s="146"/>
      <c r="HAC11" s="147"/>
      <c r="HAD11" s="148"/>
      <c r="HAE11" s="149"/>
      <c r="HAF11" s="150"/>
      <c r="HAG11" s="151"/>
      <c r="HAH11" s="152"/>
      <c r="HAI11" s="153"/>
      <c r="HAJ11" s="154"/>
      <c r="HAK11" s="146"/>
      <c r="HAL11" s="147"/>
      <c r="HAM11" s="148"/>
      <c r="HAN11" s="149"/>
      <c r="HAO11" s="150"/>
      <c r="HAP11" s="151"/>
      <c r="HAQ11" s="152"/>
      <c r="HAR11" s="153"/>
      <c r="HAS11" s="154"/>
      <c r="HAT11" s="146"/>
      <c r="HAU11" s="147"/>
      <c r="HAV11" s="148"/>
      <c r="HAW11" s="149"/>
      <c r="HAX11" s="150"/>
      <c r="HAY11" s="151"/>
      <c r="HAZ11" s="152"/>
      <c r="HBA11" s="153"/>
      <c r="HBB11" s="154"/>
      <c r="HBC11" s="146"/>
      <c r="HBD11" s="147"/>
      <c r="HBE11" s="148"/>
      <c r="HBF11" s="149"/>
      <c r="HBG11" s="150"/>
      <c r="HBH11" s="151"/>
      <c r="HBI11" s="152"/>
      <c r="HBJ11" s="153"/>
      <c r="HBK11" s="154"/>
      <c r="HBL11" s="146"/>
      <c r="HBM11" s="147"/>
      <c r="HBN11" s="148"/>
      <c r="HBO11" s="149"/>
      <c r="HBP11" s="150"/>
      <c r="HBQ11" s="151"/>
      <c r="HBR11" s="152"/>
      <c r="HBS11" s="153"/>
      <c r="HBT11" s="154"/>
      <c r="HBU11" s="146"/>
      <c r="HBV11" s="147"/>
      <c r="HBW11" s="148"/>
      <c r="HBX11" s="149"/>
      <c r="HBY11" s="150"/>
      <c r="HBZ11" s="151"/>
      <c r="HCA11" s="152"/>
      <c r="HCB11" s="153"/>
      <c r="HCC11" s="154"/>
      <c r="HCD11" s="146"/>
      <c r="HCE11" s="147"/>
      <c r="HCF11" s="148"/>
      <c r="HCG11" s="149"/>
      <c r="HCH11" s="150"/>
      <c r="HCI11" s="151"/>
      <c r="HCJ11" s="152"/>
      <c r="HCK11" s="153"/>
      <c r="HCL11" s="154"/>
      <c r="HCM11" s="146"/>
      <c r="HCN11" s="147"/>
      <c r="HCO11" s="148"/>
      <c r="HCP11" s="149"/>
      <c r="HCQ11" s="150"/>
      <c r="HCR11" s="151"/>
      <c r="HCS11" s="152"/>
      <c r="HCT11" s="153"/>
      <c r="HCU11" s="154"/>
      <c r="HCV11" s="146"/>
      <c r="HCW11" s="147"/>
      <c r="HCX11" s="148"/>
      <c r="HCY11" s="149"/>
      <c r="HCZ11" s="150"/>
      <c r="HDA11" s="151"/>
      <c r="HDB11" s="152"/>
      <c r="HDC11" s="153"/>
      <c r="HDD11" s="154"/>
      <c r="HDE11" s="146"/>
      <c r="HDF11" s="147"/>
      <c r="HDG11" s="148"/>
      <c r="HDH11" s="149"/>
      <c r="HDI11" s="150"/>
      <c r="HDJ11" s="151"/>
      <c r="HDK11" s="152"/>
      <c r="HDL11" s="153"/>
      <c r="HDM11" s="154"/>
      <c r="HDN11" s="146"/>
      <c r="HDO11" s="147"/>
      <c r="HDP11" s="148"/>
      <c r="HDQ11" s="149"/>
      <c r="HDR11" s="150"/>
      <c r="HDS11" s="151"/>
      <c r="HDT11" s="152"/>
      <c r="HDU11" s="153"/>
      <c r="HDV11" s="154"/>
      <c r="HDW11" s="146"/>
      <c r="HDX11" s="147"/>
      <c r="HDY11" s="148"/>
      <c r="HDZ11" s="149"/>
      <c r="HEA11" s="150"/>
      <c r="HEB11" s="151"/>
      <c r="HEC11" s="152"/>
      <c r="HED11" s="153"/>
      <c r="HEE11" s="154"/>
      <c r="HEF11" s="146"/>
      <c r="HEG11" s="147"/>
      <c r="HEH11" s="148"/>
      <c r="HEI11" s="149"/>
      <c r="HEJ11" s="150"/>
      <c r="HEK11" s="151"/>
      <c r="HEL11" s="152"/>
      <c r="HEM11" s="153"/>
      <c r="HEN11" s="154"/>
      <c r="HEO11" s="146"/>
      <c r="HEP11" s="147"/>
      <c r="HEQ11" s="148"/>
      <c r="HER11" s="149"/>
      <c r="HES11" s="150"/>
      <c r="HET11" s="151"/>
      <c r="HEU11" s="152"/>
      <c r="HEV11" s="153"/>
      <c r="HEW11" s="154"/>
      <c r="HEX11" s="146"/>
      <c r="HEY11" s="147"/>
      <c r="HEZ11" s="148"/>
      <c r="HFA11" s="149"/>
      <c r="HFB11" s="150"/>
      <c r="HFC11" s="151"/>
      <c r="HFD11" s="152"/>
      <c r="HFE11" s="153"/>
      <c r="HFF11" s="154"/>
      <c r="HFG11" s="146"/>
      <c r="HFH11" s="147"/>
      <c r="HFI11" s="148"/>
      <c r="HFJ11" s="149"/>
      <c r="HFK11" s="150"/>
      <c r="HFL11" s="151"/>
      <c r="HFM11" s="152"/>
      <c r="HFN11" s="153"/>
      <c r="HFO11" s="154"/>
      <c r="HFP11" s="146"/>
      <c r="HFQ11" s="147"/>
      <c r="HFR11" s="148"/>
      <c r="HFS11" s="149"/>
      <c r="HFT11" s="150"/>
      <c r="HFU11" s="151"/>
      <c r="HFV11" s="152"/>
      <c r="HFW11" s="153"/>
      <c r="HFX11" s="154"/>
      <c r="HFY11" s="146"/>
      <c r="HFZ11" s="147"/>
      <c r="HGA11" s="148"/>
      <c r="HGB11" s="149"/>
      <c r="HGC11" s="150"/>
      <c r="HGD11" s="151"/>
      <c r="HGE11" s="152"/>
      <c r="HGF11" s="153"/>
      <c r="HGG11" s="154"/>
      <c r="HGH11" s="146"/>
      <c r="HGI11" s="147"/>
      <c r="HGJ11" s="148"/>
      <c r="HGK11" s="149"/>
      <c r="HGL11" s="150"/>
      <c r="HGM11" s="151"/>
      <c r="HGN11" s="152"/>
      <c r="HGO11" s="153"/>
      <c r="HGP11" s="154"/>
      <c r="HGQ11" s="146"/>
      <c r="HGR11" s="147"/>
      <c r="HGS11" s="148"/>
      <c r="HGT11" s="149"/>
      <c r="HGU11" s="150"/>
      <c r="HGV11" s="151"/>
      <c r="HGW11" s="152"/>
      <c r="HGX11" s="153"/>
      <c r="HGY11" s="154"/>
      <c r="HGZ11" s="146"/>
      <c r="HHA11" s="147"/>
      <c r="HHB11" s="148"/>
      <c r="HHC11" s="149"/>
      <c r="HHD11" s="150"/>
      <c r="HHE11" s="151"/>
      <c r="HHF11" s="152"/>
      <c r="HHG11" s="153"/>
      <c r="HHH11" s="154"/>
      <c r="HHI11" s="146"/>
      <c r="HHJ11" s="147"/>
      <c r="HHK11" s="148"/>
      <c r="HHL11" s="149"/>
      <c r="HHM11" s="150"/>
      <c r="HHN11" s="151"/>
      <c r="HHO11" s="152"/>
      <c r="HHP11" s="153"/>
      <c r="HHQ11" s="154"/>
      <c r="HHR11" s="146"/>
      <c r="HHS11" s="147"/>
      <c r="HHT11" s="148"/>
      <c r="HHU11" s="149"/>
      <c r="HHV11" s="150"/>
      <c r="HHW11" s="151"/>
      <c r="HHX11" s="152"/>
      <c r="HHY11" s="153"/>
      <c r="HHZ11" s="154"/>
      <c r="HIA11" s="146"/>
      <c r="HIB11" s="147"/>
      <c r="HIC11" s="148"/>
      <c r="HID11" s="149"/>
      <c r="HIE11" s="150"/>
      <c r="HIF11" s="151"/>
      <c r="HIG11" s="152"/>
      <c r="HIH11" s="153"/>
      <c r="HII11" s="154"/>
      <c r="HIJ11" s="146"/>
      <c r="HIK11" s="147"/>
      <c r="HIL11" s="148"/>
      <c r="HIM11" s="149"/>
      <c r="HIN11" s="150"/>
      <c r="HIO11" s="151"/>
      <c r="HIP11" s="152"/>
      <c r="HIQ11" s="153"/>
      <c r="HIR11" s="154"/>
      <c r="HIS11" s="146"/>
      <c r="HIT11" s="147"/>
      <c r="HIU11" s="148"/>
      <c r="HIV11" s="149"/>
      <c r="HIW11" s="150"/>
      <c r="HIX11" s="151"/>
      <c r="HIY11" s="152"/>
      <c r="HIZ11" s="153"/>
      <c r="HJA11" s="154"/>
      <c r="HJB11" s="146"/>
      <c r="HJC11" s="147"/>
      <c r="HJD11" s="148"/>
      <c r="HJE11" s="149"/>
      <c r="HJF11" s="150"/>
      <c r="HJG11" s="151"/>
      <c r="HJH11" s="152"/>
      <c r="HJI11" s="153"/>
      <c r="HJJ11" s="154"/>
      <c r="HJK11" s="146"/>
      <c r="HJL11" s="147"/>
      <c r="HJM11" s="148"/>
      <c r="HJN11" s="149"/>
      <c r="HJO11" s="150"/>
      <c r="HJP11" s="151"/>
      <c r="HJQ11" s="152"/>
      <c r="HJR11" s="153"/>
      <c r="HJS11" s="154"/>
      <c r="HJT11" s="146"/>
      <c r="HJU11" s="147"/>
      <c r="HJV11" s="148"/>
      <c r="HJW11" s="149"/>
      <c r="HJX11" s="150"/>
      <c r="HJY11" s="151"/>
      <c r="HJZ11" s="152"/>
      <c r="HKA11" s="153"/>
      <c r="HKB11" s="154"/>
      <c r="HKC11" s="146"/>
      <c r="HKD11" s="147"/>
      <c r="HKE11" s="148"/>
      <c r="HKF11" s="149"/>
      <c r="HKG11" s="150"/>
      <c r="HKH11" s="151"/>
      <c r="HKI11" s="152"/>
      <c r="HKJ11" s="153"/>
      <c r="HKK11" s="154"/>
      <c r="HKL11" s="146"/>
      <c r="HKM11" s="147"/>
      <c r="HKN11" s="148"/>
      <c r="HKO11" s="149"/>
      <c r="HKP11" s="150"/>
      <c r="HKQ11" s="151"/>
      <c r="HKR11" s="152"/>
      <c r="HKS11" s="153"/>
      <c r="HKT11" s="154"/>
      <c r="HKU11" s="146"/>
      <c r="HKV11" s="147"/>
      <c r="HKW11" s="148"/>
      <c r="HKX11" s="149"/>
      <c r="HKY11" s="150"/>
      <c r="HKZ11" s="151"/>
      <c r="HLA11" s="152"/>
      <c r="HLB11" s="153"/>
      <c r="HLC11" s="154"/>
      <c r="HLD11" s="146"/>
      <c r="HLE11" s="147"/>
      <c r="HLF11" s="148"/>
      <c r="HLG11" s="149"/>
      <c r="HLH11" s="150"/>
      <c r="HLI11" s="151"/>
      <c r="HLJ11" s="152"/>
      <c r="HLK11" s="153"/>
      <c r="HLL11" s="154"/>
      <c r="HLM11" s="146"/>
      <c r="HLN11" s="147"/>
      <c r="HLO11" s="148"/>
      <c r="HLP11" s="149"/>
      <c r="HLQ11" s="150"/>
      <c r="HLR11" s="151"/>
      <c r="HLS11" s="152"/>
      <c r="HLT11" s="153"/>
      <c r="HLU11" s="154"/>
      <c r="HLV11" s="146"/>
      <c r="HLW11" s="147"/>
      <c r="HLX11" s="148"/>
      <c r="HLY11" s="149"/>
      <c r="HLZ11" s="150"/>
      <c r="HMA11" s="151"/>
      <c r="HMB11" s="152"/>
      <c r="HMC11" s="153"/>
      <c r="HMD11" s="154"/>
      <c r="HME11" s="146"/>
      <c r="HMF11" s="147"/>
      <c r="HMG11" s="148"/>
      <c r="HMH11" s="149"/>
      <c r="HMI11" s="150"/>
      <c r="HMJ11" s="151"/>
      <c r="HMK11" s="152"/>
      <c r="HML11" s="153"/>
      <c r="HMM11" s="154"/>
      <c r="HMN11" s="146"/>
      <c r="HMO11" s="147"/>
      <c r="HMP11" s="148"/>
      <c r="HMQ11" s="149"/>
      <c r="HMR11" s="150"/>
      <c r="HMS11" s="151"/>
      <c r="HMT11" s="152"/>
      <c r="HMU11" s="153"/>
      <c r="HMV11" s="154"/>
      <c r="HMW11" s="146"/>
      <c r="HMX11" s="147"/>
      <c r="HMY11" s="148"/>
      <c r="HMZ11" s="149"/>
      <c r="HNA11" s="150"/>
      <c r="HNB11" s="151"/>
      <c r="HNC11" s="152"/>
      <c r="HND11" s="153"/>
      <c r="HNE11" s="154"/>
      <c r="HNF11" s="146"/>
      <c r="HNG11" s="147"/>
      <c r="HNH11" s="148"/>
      <c r="HNI11" s="149"/>
      <c r="HNJ11" s="150"/>
      <c r="HNK11" s="151"/>
      <c r="HNL11" s="152"/>
      <c r="HNM11" s="153"/>
      <c r="HNN11" s="154"/>
      <c r="HNO11" s="146"/>
      <c r="HNP11" s="147"/>
      <c r="HNQ11" s="148"/>
      <c r="HNR11" s="149"/>
      <c r="HNS11" s="150"/>
      <c r="HNT11" s="151"/>
      <c r="HNU11" s="152"/>
      <c r="HNV11" s="153"/>
      <c r="HNW11" s="154"/>
      <c r="HNX11" s="146"/>
      <c r="HNY11" s="147"/>
      <c r="HNZ11" s="148"/>
      <c r="HOA11" s="149"/>
      <c r="HOB11" s="150"/>
      <c r="HOC11" s="151"/>
      <c r="HOD11" s="152"/>
      <c r="HOE11" s="153"/>
      <c r="HOF11" s="154"/>
      <c r="HOG11" s="146"/>
      <c r="HOH11" s="147"/>
      <c r="HOI11" s="148"/>
      <c r="HOJ11" s="149"/>
      <c r="HOK11" s="150"/>
      <c r="HOL11" s="151"/>
      <c r="HOM11" s="152"/>
      <c r="HON11" s="153"/>
      <c r="HOO11" s="154"/>
      <c r="HOP11" s="146"/>
      <c r="HOQ11" s="147"/>
      <c r="HOR11" s="148"/>
      <c r="HOS11" s="149"/>
      <c r="HOT11" s="150"/>
      <c r="HOU11" s="151"/>
      <c r="HOV11" s="152"/>
      <c r="HOW11" s="153"/>
      <c r="HOX11" s="154"/>
      <c r="HOY11" s="146"/>
      <c r="HOZ11" s="147"/>
      <c r="HPA11" s="148"/>
      <c r="HPB11" s="149"/>
      <c r="HPC11" s="150"/>
      <c r="HPD11" s="151"/>
      <c r="HPE11" s="152"/>
      <c r="HPF11" s="153"/>
      <c r="HPG11" s="154"/>
      <c r="HPH11" s="146"/>
      <c r="HPI11" s="147"/>
      <c r="HPJ11" s="148"/>
      <c r="HPK11" s="149"/>
      <c r="HPL11" s="150"/>
      <c r="HPM11" s="151"/>
      <c r="HPN11" s="152"/>
      <c r="HPO11" s="153"/>
      <c r="HPP11" s="154"/>
      <c r="HPQ11" s="146"/>
      <c r="HPR11" s="147"/>
      <c r="HPS11" s="148"/>
      <c r="HPT11" s="149"/>
      <c r="HPU11" s="150"/>
      <c r="HPV11" s="151"/>
      <c r="HPW11" s="152"/>
      <c r="HPX11" s="153"/>
      <c r="HPY11" s="154"/>
      <c r="HPZ11" s="146"/>
      <c r="HQA11" s="147"/>
      <c r="HQB11" s="148"/>
      <c r="HQC11" s="149"/>
      <c r="HQD11" s="150"/>
      <c r="HQE11" s="151"/>
      <c r="HQF11" s="152"/>
      <c r="HQG11" s="153"/>
      <c r="HQH11" s="154"/>
      <c r="HQI11" s="146"/>
      <c r="HQJ11" s="147"/>
      <c r="HQK11" s="148"/>
      <c r="HQL11" s="149"/>
      <c r="HQM11" s="150"/>
      <c r="HQN11" s="151"/>
      <c r="HQO11" s="152"/>
      <c r="HQP11" s="153"/>
      <c r="HQQ11" s="154"/>
      <c r="HQR11" s="146"/>
      <c r="HQS11" s="147"/>
      <c r="HQT11" s="148"/>
      <c r="HQU11" s="149"/>
      <c r="HQV11" s="150"/>
      <c r="HQW11" s="151"/>
      <c r="HQX11" s="152"/>
      <c r="HQY11" s="153"/>
      <c r="HQZ11" s="154"/>
      <c r="HRA11" s="146"/>
      <c r="HRB11" s="147"/>
      <c r="HRC11" s="148"/>
      <c r="HRD11" s="149"/>
      <c r="HRE11" s="150"/>
      <c r="HRF11" s="151"/>
      <c r="HRG11" s="152"/>
      <c r="HRH11" s="153"/>
      <c r="HRI11" s="154"/>
      <c r="HRJ11" s="146"/>
      <c r="HRK11" s="147"/>
      <c r="HRL11" s="148"/>
      <c r="HRM11" s="149"/>
      <c r="HRN11" s="150"/>
      <c r="HRO11" s="151"/>
      <c r="HRP11" s="152"/>
      <c r="HRQ11" s="153"/>
      <c r="HRR11" s="154"/>
      <c r="HRS11" s="146"/>
      <c r="HRT11" s="147"/>
      <c r="HRU11" s="148"/>
      <c r="HRV11" s="149"/>
      <c r="HRW11" s="150"/>
      <c r="HRX11" s="151"/>
      <c r="HRY11" s="152"/>
      <c r="HRZ11" s="153"/>
      <c r="HSA11" s="154"/>
      <c r="HSB11" s="146"/>
      <c r="HSC11" s="147"/>
      <c r="HSD11" s="148"/>
      <c r="HSE11" s="149"/>
      <c r="HSF11" s="150"/>
      <c r="HSG11" s="151"/>
      <c r="HSH11" s="152"/>
      <c r="HSI11" s="153"/>
      <c r="HSJ11" s="154"/>
      <c r="HSK11" s="146"/>
      <c r="HSL11" s="147"/>
      <c r="HSM11" s="148"/>
      <c r="HSN11" s="149"/>
      <c r="HSO11" s="150"/>
      <c r="HSP11" s="151"/>
      <c r="HSQ11" s="152"/>
      <c r="HSR11" s="153"/>
      <c r="HSS11" s="154"/>
      <c r="HST11" s="146"/>
      <c r="HSU11" s="147"/>
      <c r="HSV11" s="148"/>
      <c r="HSW11" s="149"/>
      <c r="HSX11" s="150"/>
      <c r="HSY11" s="151"/>
      <c r="HSZ11" s="152"/>
      <c r="HTA11" s="153"/>
      <c r="HTB11" s="154"/>
      <c r="HTC11" s="146"/>
      <c r="HTD11" s="147"/>
      <c r="HTE11" s="148"/>
      <c r="HTF11" s="149"/>
      <c r="HTG11" s="150"/>
      <c r="HTH11" s="151"/>
      <c r="HTI11" s="152"/>
      <c r="HTJ11" s="153"/>
      <c r="HTK11" s="154"/>
      <c r="HTL11" s="146"/>
      <c r="HTM11" s="147"/>
      <c r="HTN11" s="148"/>
      <c r="HTO11" s="149"/>
      <c r="HTP11" s="150"/>
      <c r="HTQ11" s="151"/>
      <c r="HTR11" s="152"/>
      <c r="HTS11" s="153"/>
      <c r="HTT11" s="154"/>
      <c r="HTU11" s="146"/>
      <c r="HTV11" s="147"/>
      <c r="HTW11" s="148"/>
      <c r="HTX11" s="149"/>
      <c r="HTY11" s="150"/>
      <c r="HTZ11" s="151"/>
      <c r="HUA11" s="152"/>
      <c r="HUB11" s="153"/>
      <c r="HUC11" s="154"/>
      <c r="HUD11" s="146"/>
      <c r="HUE11" s="147"/>
      <c r="HUF11" s="148"/>
      <c r="HUG11" s="149"/>
      <c r="HUH11" s="150"/>
      <c r="HUI11" s="151"/>
      <c r="HUJ11" s="152"/>
      <c r="HUK11" s="153"/>
      <c r="HUL11" s="154"/>
      <c r="HUM11" s="146"/>
      <c r="HUN11" s="147"/>
      <c r="HUO11" s="148"/>
      <c r="HUP11" s="149"/>
      <c r="HUQ11" s="150"/>
      <c r="HUR11" s="151"/>
      <c r="HUS11" s="152"/>
      <c r="HUT11" s="153"/>
      <c r="HUU11" s="154"/>
      <c r="HUV11" s="146"/>
      <c r="HUW11" s="147"/>
      <c r="HUX11" s="148"/>
      <c r="HUY11" s="149"/>
      <c r="HUZ11" s="150"/>
      <c r="HVA11" s="151"/>
      <c r="HVB11" s="152"/>
      <c r="HVC11" s="153"/>
      <c r="HVD11" s="154"/>
      <c r="HVE11" s="146"/>
      <c r="HVF11" s="147"/>
      <c r="HVG11" s="148"/>
      <c r="HVH11" s="149"/>
      <c r="HVI11" s="150"/>
      <c r="HVJ11" s="151"/>
      <c r="HVK11" s="152"/>
      <c r="HVL11" s="153"/>
      <c r="HVM11" s="154"/>
      <c r="HVN11" s="146"/>
      <c r="HVO11" s="147"/>
      <c r="HVP11" s="148"/>
      <c r="HVQ11" s="149"/>
      <c r="HVR11" s="150"/>
      <c r="HVS11" s="151"/>
      <c r="HVT11" s="152"/>
      <c r="HVU11" s="153"/>
      <c r="HVV11" s="154"/>
      <c r="HVW11" s="146"/>
      <c r="HVX11" s="147"/>
      <c r="HVY11" s="148"/>
      <c r="HVZ11" s="149"/>
      <c r="HWA11" s="150"/>
      <c r="HWB11" s="151"/>
      <c r="HWC11" s="152"/>
      <c r="HWD11" s="153"/>
      <c r="HWE11" s="154"/>
      <c r="HWF11" s="146"/>
      <c r="HWG11" s="147"/>
      <c r="HWH11" s="148"/>
      <c r="HWI11" s="149"/>
      <c r="HWJ11" s="150"/>
      <c r="HWK11" s="151"/>
      <c r="HWL11" s="152"/>
      <c r="HWM11" s="153"/>
      <c r="HWN11" s="154"/>
      <c r="HWO11" s="146"/>
      <c r="HWP11" s="147"/>
      <c r="HWQ11" s="148"/>
      <c r="HWR11" s="149"/>
      <c r="HWS11" s="150"/>
      <c r="HWT11" s="151"/>
      <c r="HWU11" s="152"/>
      <c r="HWV11" s="153"/>
      <c r="HWW11" s="154"/>
      <c r="HWX11" s="146"/>
      <c r="HWY11" s="147"/>
      <c r="HWZ11" s="148"/>
      <c r="HXA11" s="149"/>
      <c r="HXB11" s="150"/>
      <c r="HXC11" s="151"/>
      <c r="HXD11" s="152"/>
      <c r="HXE11" s="153"/>
      <c r="HXF11" s="154"/>
      <c r="HXG11" s="146"/>
      <c r="HXH11" s="147"/>
      <c r="HXI11" s="148"/>
      <c r="HXJ11" s="149"/>
      <c r="HXK11" s="150"/>
      <c r="HXL11" s="151"/>
      <c r="HXM11" s="152"/>
      <c r="HXN11" s="153"/>
      <c r="HXO11" s="154"/>
      <c r="HXP11" s="146"/>
      <c r="HXQ11" s="147"/>
      <c r="HXR11" s="148"/>
      <c r="HXS11" s="149"/>
      <c r="HXT11" s="150"/>
      <c r="HXU11" s="151"/>
      <c r="HXV11" s="152"/>
      <c r="HXW11" s="153"/>
      <c r="HXX11" s="154"/>
      <c r="HXY11" s="146"/>
      <c r="HXZ11" s="147"/>
      <c r="HYA11" s="148"/>
      <c r="HYB11" s="149"/>
      <c r="HYC11" s="150"/>
      <c r="HYD11" s="151"/>
      <c r="HYE11" s="152"/>
      <c r="HYF11" s="153"/>
      <c r="HYG11" s="154"/>
      <c r="HYH11" s="146"/>
      <c r="HYI11" s="147"/>
      <c r="HYJ11" s="148"/>
      <c r="HYK11" s="149"/>
      <c r="HYL11" s="150"/>
      <c r="HYM11" s="151"/>
      <c r="HYN11" s="152"/>
      <c r="HYO11" s="153"/>
      <c r="HYP11" s="154"/>
      <c r="HYQ11" s="146"/>
      <c r="HYR11" s="147"/>
      <c r="HYS11" s="148"/>
      <c r="HYT11" s="149"/>
      <c r="HYU11" s="150"/>
      <c r="HYV11" s="151"/>
      <c r="HYW11" s="152"/>
      <c r="HYX11" s="153"/>
      <c r="HYY11" s="154"/>
      <c r="HYZ11" s="146"/>
      <c r="HZA11" s="147"/>
      <c r="HZB11" s="148"/>
      <c r="HZC11" s="149"/>
      <c r="HZD11" s="150"/>
      <c r="HZE11" s="151"/>
      <c r="HZF11" s="152"/>
      <c r="HZG11" s="153"/>
      <c r="HZH11" s="154"/>
      <c r="HZI11" s="146"/>
      <c r="HZJ11" s="147"/>
      <c r="HZK11" s="148"/>
      <c r="HZL11" s="149"/>
      <c r="HZM11" s="150"/>
      <c r="HZN11" s="151"/>
      <c r="HZO11" s="152"/>
      <c r="HZP11" s="153"/>
      <c r="HZQ11" s="154"/>
      <c r="HZR11" s="146"/>
      <c r="HZS11" s="147"/>
      <c r="HZT11" s="148"/>
      <c r="HZU11" s="149"/>
      <c r="HZV11" s="150"/>
      <c r="HZW11" s="151"/>
      <c r="HZX11" s="152"/>
      <c r="HZY11" s="153"/>
      <c r="HZZ11" s="154"/>
      <c r="IAA11" s="146"/>
      <c r="IAB11" s="147"/>
      <c r="IAC11" s="148"/>
      <c r="IAD11" s="149"/>
      <c r="IAE11" s="150"/>
      <c r="IAF11" s="151"/>
      <c r="IAG11" s="152"/>
      <c r="IAH11" s="153"/>
      <c r="IAI11" s="154"/>
      <c r="IAJ11" s="146"/>
      <c r="IAK11" s="147"/>
      <c r="IAL11" s="148"/>
      <c r="IAM11" s="149"/>
      <c r="IAN11" s="150"/>
      <c r="IAO11" s="151"/>
      <c r="IAP11" s="152"/>
      <c r="IAQ11" s="153"/>
      <c r="IAR11" s="154"/>
      <c r="IAS11" s="146"/>
      <c r="IAT11" s="147"/>
      <c r="IAU11" s="148"/>
      <c r="IAV11" s="149"/>
      <c r="IAW11" s="150"/>
      <c r="IAX11" s="151"/>
      <c r="IAY11" s="152"/>
      <c r="IAZ11" s="153"/>
      <c r="IBA11" s="154"/>
      <c r="IBB11" s="146"/>
      <c r="IBC11" s="147"/>
      <c r="IBD11" s="148"/>
      <c r="IBE11" s="149"/>
      <c r="IBF11" s="150"/>
      <c r="IBG11" s="151"/>
      <c r="IBH11" s="152"/>
      <c r="IBI11" s="153"/>
      <c r="IBJ11" s="154"/>
      <c r="IBK11" s="146"/>
      <c r="IBL11" s="147"/>
      <c r="IBM11" s="148"/>
      <c r="IBN11" s="149"/>
      <c r="IBO11" s="150"/>
      <c r="IBP11" s="151"/>
      <c r="IBQ11" s="152"/>
      <c r="IBR11" s="153"/>
      <c r="IBS11" s="154"/>
      <c r="IBT11" s="146"/>
      <c r="IBU11" s="147"/>
      <c r="IBV11" s="148"/>
      <c r="IBW11" s="149"/>
      <c r="IBX11" s="150"/>
      <c r="IBY11" s="151"/>
      <c r="IBZ11" s="152"/>
      <c r="ICA11" s="153"/>
      <c r="ICB11" s="154"/>
      <c r="ICC11" s="146"/>
      <c r="ICD11" s="147"/>
      <c r="ICE11" s="148"/>
      <c r="ICF11" s="149"/>
      <c r="ICG11" s="150"/>
      <c r="ICH11" s="151"/>
      <c r="ICI11" s="152"/>
      <c r="ICJ11" s="153"/>
      <c r="ICK11" s="154"/>
      <c r="ICL11" s="146"/>
      <c r="ICM11" s="147"/>
      <c r="ICN11" s="148"/>
      <c r="ICO11" s="149"/>
      <c r="ICP11" s="150"/>
      <c r="ICQ11" s="151"/>
      <c r="ICR11" s="152"/>
      <c r="ICS11" s="153"/>
      <c r="ICT11" s="154"/>
      <c r="ICU11" s="146"/>
      <c r="ICV11" s="147"/>
      <c r="ICW11" s="148"/>
      <c r="ICX11" s="149"/>
      <c r="ICY11" s="150"/>
      <c r="ICZ11" s="151"/>
      <c r="IDA11" s="152"/>
      <c r="IDB11" s="153"/>
      <c r="IDC11" s="154"/>
      <c r="IDD11" s="146"/>
      <c r="IDE11" s="147"/>
      <c r="IDF11" s="148"/>
      <c r="IDG11" s="149"/>
      <c r="IDH11" s="150"/>
      <c r="IDI11" s="151"/>
      <c r="IDJ11" s="152"/>
      <c r="IDK11" s="153"/>
      <c r="IDL11" s="154"/>
      <c r="IDM11" s="146"/>
      <c r="IDN11" s="147"/>
      <c r="IDO11" s="148"/>
      <c r="IDP11" s="149"/>
      <c r="IDQ11" s="150"/>
      <c r="IDR11" s="151"/>
      <c r="IDS11" s="152"/>
      <c r="IDT11" s="153"/>
      <c r="IDU11" s="154"/>
      <c r="IDV11" s="146"/>
      <c r="IDW11" s="147"/>
      <c r="IDX11" s="148"/>
      <c r="IDY11" s="149"/>
      <c r="IDZ11" s="150"/>
      <c r="IEA11" s="151"/>
      <c r="IEB11" s="152"/>
      <c r="IEC11" s="153"/>
      <c r="IED11" s="154"/>
      <c r="IEE11" s="146"/>
      <c r="IEF11" s="147"/>
      <c r="IEG11" s="148"/>
      <c r="IEH11" s="149"/>
      <c r="IEI11" s="150"/>
      <c r="IEJ11" s="151"/>
      <c r="IEK11" s="152"/>
      <c r="IEL11" s="153"/>
      <c r="IEM11" s="154"/>
      <c r="IEN11" s="146"/>
      <c r="IEO11" s="147"/>
      <c r="IEP11" s="148"/>
      <c r="IEQ11" s="149"/>
      <c r="IER11" s="150"/>
      <c r="IES11" s="151"/>
      <c r="IET11" s="152"/>
      <c r="IEU11" s="153"/>
      <c r="IEV11" s="154"/>
      <c r="IEW11" s="146"/>
      <c r="IEX11" s="147"/>
      <c r="IEY11" s="148"/>
      <c r="IEZ11" s="149"/>
      <c r="IFA11" s="150"/>
      <c r="IFB11" s="151"/>
      <c r="IFC11" s="152"/>
      <c r="IFD11" s="153"/>
      <c r="IFE11" s="154"/>
      <c r="IFF11" s="146"/>
      <c r="IFG11" s="147"/>
      <c r="IFH11" s="148"/>
      <c r="IFI11" s="149"/>
      <c r="IFJ11" s="150"/>
      <c r="IFK11" s="151"/>
      <c r="IFL11" s="152"/>
      <c r="IFM11" s="153"/>
      <c r="IFN11" s="154"/>
      <c r="IFO11" s="146"/>
      <c r="IFP11" s="147"/>
      <c r="IFQ11" s="148"/>
      <c r="IFR11" s="149"/>
      <c r="IFS11" s="150"/>
      <c r="IFT11" s="151"/>
      <c r="IFU11" s="152"/>
      <c r="IFV11" s="153"/>
      <c r="IFW11" s="154"/>
      <c r="IFX11" s="146"/>
      <c r="IFY11" s="147"/>
      <c r="IFZ11" s="148"/>
      <c r="IGA11" s="149"/>
      <c r="IGB11" s="150"/>
      <c r="IGC11" s="151"/>
      <c r="IGD11" s="152"/>
      <c r="IGE11" s="153"/>
      <c r="IGF11" s="154"/>
      <c r="IGG11" s="146"/>
      <c r="IGH11" s="147"/>
      <c r="IGI11" s="148"/>
      <c r="IGJ11" s="149"/>
      <c r="IGK11" s="150"/>
      <c r="IGL11" s="151"/>
      <c r="IGM11" s="152"/>
      <c r="IGN11" s="153"/>
      <c r="IGO11" s="154"/>
      <c r="IGP11" s="146"/>
      <c r="IGQ11" s="147"/>
      <c r="IGR11" s="148"/>
      <c r="IGS11" s="149"/>
      <c r="IGT11" s="150"/>
      <c r="IGU11" s="151"/>
      <c r="IGV11" s="152"/>
      <c r="IGW11" s="153"/>
      <c r="IGX11" s="154"/>
      <c r="IGY11" s="146"/>
      <c r="IGZ11" s="147"/>
      <c r="IHA11" s="148"/>
      <c r="IHB11" s="149"/>
      <c r="IHC11" s="150"/>
      <c r="IHD11" s="151"/>
      <c r="IHE11" s="152"/>
      <c r="IHF11" s="153"/>
      <c r="IHG11" s="154"/>
      <c r="IHH11" s="146"/>
      <c r="IHI11" s="147"/>
      <c r="IHJ11" s="148"/>
      <c r="IHK11" s="149"/>
      <c r="IHL11" s="150"/>
      <c r="IHM11" s="151"/>
      <c r="IHN11" s="152"/>
      <c r="IHO11" s="153"/>
      <c r="IHP11" s="154"/>
      <c r="IHQ11" s="146"/>
      <c r="IHR11" s="147"/>
      <c r="IHS11" s="148"/>
      <c r="IHT11" s="149"/>
      <c r="IHU11" s="150"/>
      <c r="IHV11" s="151"/>
      <c r="IHW11" s="152"/>
      <c r="IHX11" s="153"/>
      <c r="IHY11" s="154"/>
      <c r="IHZ11" s="146"/>
      <c r="IIA11" s="147"/>
      <c r="IIB11" s="148"/>
      <c r="IIC11" s="149"/>
      <c r="IID11" s="150"/>
      <c r="IIE11" s="151"/>
      <c r="IIF11" s="152"/>
      <c r="IIG11" s="153"/>
      <c r="IIH11" s="154"/>
      <c r="III11" s="146"/>
      <c r="IIJ11" s="147"/>
      <c r="IIK11" s="148"/>
      <c r="IIL11" s="149"/>
      <c r="IIM11" s="150"/>
      <c r="IIN11" s="151"/>
      <c r="IIO11" s="152"/>
      <c r="IIP11" s="153"/>
      <c r="IIQ11" s="154"/>
      <c r="IIR11" s="146"/>
      <c r="IIS11" s="147"/>
      <c r="IIT11" s="148"/>
      <c r="IIU11" s="149"/>
      <c r="IIV11" s="150"/>
      <c r="IIW11" s="151"/>
      <c r="IIX11" s="152"/>
      <c r="IIY11" s="153"/>
      <c r="IIZ11" s="154"/>
      <c r="IJA11" s="146"/>
      <c r="IJB11" s="147"/>
      <c r="IJC11" s="148"/>
      <c r="IJD11" s="149"/>
      <c r="IJE11" s="150"/>
      <c r="IJF11" s="151"/>
      <c r="IJG11" s="152"/>
      <c r="IJH11" s="153"/>
      <c r="IJI11" s="154"/>
      <c r="IJJ11" s="146"/>
      <c r="IJK11" s="147"/>
      <c r="IJL11" s="148"/>
      <c r="IJM11" s="149"/>
      <c r="IJN11" s="150"/>
      <c r="IJO11" s="151"/>
      <c r="IJP11" s="152"/>
      <c r="IJQ11" s="153"/>
      <c r="IJR11" s="154"/>
      <c r="IJS11" s="146"/>
      <c r="IJT11" s="147"/>
      <c r="IJU11" s="148"/>
      <c r="IJV11" s="149"/>
      <c r="IJW11" s="150"/>
      <c r="IJX11" s="151"/>
      <c r="IJY11" s="152"/>
      <c r="IJZ11" s="153"/>
      <c r="IKA11" s="154"/>
      <c r="IKB11" s="146"/>
      <c r="IKC11" s="147"/>
      <c r="IKD11" s="148"/>
      <c r="IKE11" s="149"/>
      <c r="IKF11" s="150"/>
      <c r="IKG11" s="151"/>
      <c r="IKH11" s="152"/>
      <c r="IKI11" s="153"/>
      <c r="IKJ11" s="154"/>
      <c r="IKK11" s="146"/>
      <c r="IKL11" s="147"/>
      <c r="IKM11" s="148"/>
      <c r="IKN11" s="149"/>
      <c r="IKO11" s="150"/>
      <c r="IKP11" s="151"/>
      <c r="IKQ11" s="152"/>
      <c r="IKR11" s="153"/>
      <c r="IKS11" s="154"/>
      <c r="IKT11" s="146"/>
      <c r="IKU11" s="147"/>
      <c r="IKV11" s="148"/>
      <c r="IKW11" s="149"/>
      <c r="IKX11" s="150"/>
      <c r="IKY11" s="151"/>
      <c r="IKZ11" s="152"/>
      <c r="ILA11" s="153"/>
      <c r="ILB11" s="154"/>
      <c r="ILC11" s="146"/>
      <c r="ILD11" s="147"/>
      <c r="ILE11" s="148"/>
      <c r="ILF11" s="149"/>
      <c r="ILG11" s="150"/>
      <c r="ILH11" s="151"/>
      <c r="ILI11" s="152"/>
      <c r="ILJ11" s="153"/>
      <c r="ILK11" s="154"/>
      <c r="ILL11" s="146"/>
      <c r="ILM11" s="147"/>
      <c r="ILN11" s="148"/>
      <c r="ILO11" s="149"/>
      <c r="ILP11" s="150"/>
      <c r="ILQ11" s="151"/>
      <c r="ILR11" s="152"/>
      <c r="ILS11" s="153"/>
      <c r="ILT11" s="154"/>
      <c r="ILU11" s="146"/>
      <c r="ILV11" s="147"/>
      <c r="ILW11" s="148"/>
      <c r="ILX11" s="149"/>
      <c r="ILY11" s="150"/>
      <c r="ILZ11" s="151"/>
      <c r="IMA11" s="152"/>
      <c r="IMB11" s="153"/>
      <c r="IMC11" s="154"/>
      <c r="IMD11" s="146"/>
      <c r="IME11" s="147"/>
      <c r="IMF11" s="148"/>
      <c r="IMG11" s="149"/>
      <c r="IMH11" s="150"/>
      <c r="IMI11" s="151"/>
      <c r="IMJ11" s="152"/>
      <c r="IMK11" s="153"/>
      <c r="IML11" s="154"/>
      <c r="IMM11" s="146"/>
      <c r="IMN11" s="147"/>
      <c r="IMO11" s="148"/>
      <c r="IMP11" s="149"/>
      <c r="IMQ11" s="150"/>
      <c r="IMR11" s="151"/>
      <c r="IMS11" s="152"/>
      <c r="IMT11" s="153"/>
      <c r="IMU11" s="154"/>
      <c r="IMV11" s="146"/>
      <c r="IMW11" s="147"/>
      <c r="IMX11" s="148"/>
      <c r="IMY11" s="149"/>
      <c r="IMZ11" s="150"/>
      <c r="INA11" s="151"/>
      <c r="INB11" s="152"/>
      <c r="INC11" s="153"/>
      <c r="IND11" s="154"/>
      <c r="INE11" s="146"/>
      <c r="INF11" s="147"/>
      <c r="ING11" s="148"/>
      <c r="INH11" s="149"/>
      <c r="INI11" s="150"/>
      <c r="INJ11" s="151"/>
      <c r="INK11" s="152"/>
      <c r="INL11" s="153"/>
      <c r="INM11" s="154"/>
      <c r="INN11" s="146"/>
      <c r="INO11" s="147"/>
      <c r="INP11" s="148"/>
      <c r="INQ11" s="149"/>
      <c r="INR11" s="150"/>
      <c r="INS11" s="151"/>
      <c r="INT11" s="152"/>
      <c r="INU11" s="153"/>
      <c r="INV11" s="154"/>
      <c r="INW11" s="146"/>
      <c r="INX11" s="147"/>
      <c r="INY11" s="148"/>
      <c r="INZ11" s="149"/>
      <c r="IOA11" s="150"/>
      <c r="IOB11" s="151"/>
      <c r="IOC11" s="152"/>
      <c r="IOD11" s="153"/>
      <c r="IOE11" s="154"/>
      <c r="IOF11" s="146"/>
      <c r="IOG11" s="147"/>
      <c r="IOH11" s="148"/>
      <c r="IOI11" s="149"/>
      <c r="IOJ11" s="150"/>
      <c r="IOK11" s="151"/>
      <c r="IOL11" s="152"/>
      <c r="IOM11" s="153"/>
      <c r="ION11" s="154"/>
      <c r="IOO11" s="146"/>
      <c r="IOP11" s="147"/>
      <c r="IOQ11" s="148"/>
      <c r="IOR11" s="149"/>
      <c r="IOS11" s="150"/>
      <c r="IOT11" s="151"/>
      <c r="IOU11" s="152"/>
      <c r="IOV11" s="153"/>
      <c r="IOW11" s="154"/>
      <c r="IOX11" s="146"/>
      <c r="IOY11" s="147"/>
      <c r="IOZ11" s="148"/>
      <c r="IPA11" s="149"/>
      <c r="IPB11" s="150"/>
      <c r="IPC11" s="151"/>
      <c r="IPD11" s="152"/>
      <c r="IPE11" s="153"/>
      <c r="IPF11" s="154"/>
      <c r="IPG11" s="146"/>
      <c r="IPH11" s="147"/>
      <c r="IPI11" s="148"/>
      <c r="IPJ11" s="149"/>
      <c r="IPK11" s="150"/>
      <c r="IPL11" s="151"/>
      <c r="IPM11" s="152"/>
      <c r="IPN11" s="153"/>
      <c r="IPO11" s="154"/>
      <c r="IPP11" s="146"/>
      <c r="IPQ11" s="147"/>
      <c r="IPR11" s="148"/>
      <c r="IPS11" s="149"/>
      <c r="IPT11" s="150"/>
      <c r="IPU11" s="151"/>
      <c r="IPV11" s="152"/>
      <c r="IPW11" s="153"/>
      <c r="IPX11" s="154"/>
      <c r="IPY11" s="146"/>
      <c r="IPZ11" s="147"/>
      <c r="IQA11" s="148"/>
      <c r="IQB11" s="149"/>
      <c r="IQC11" s="150"/>
      <c r="IQD11" s="151"/>
      <c r="IQE11" s="152"/>
      <c r="IQF11" s="153"/>
      <c r="IQG11" s="154"/>
      <c r="IQH11" s="146"/>
      <c r="IQI11" s="147"/>
      <c r="IQJ11" s="148"/>
      <c r="IQK11" s="149"/>
      <c r="IQL11" s="150"/>
      <c r="IQM11" s="151"/>
      <c r="IQN11" s="152"/>
      <c r="IQO11" s="153"/>
      <c r="IQP11" s="154"/>
      <c r="IQQ11" s="146"/>
      <c r="IQR11" s="147"/>
      <c r="IQS11" s="148"/>
      <c r="IQT11" s="149"/>
      <c r="IQU11" s="150"/>
      <c r="IQV11" s="151"/>
      <c r="IQW11" s="152"/>
      <c r="IQX11" s="153"/>
      <c r="IQY11" s="154"/>
      <c r="IQZ11" s="146"/>
      <c r="IRA11" s="147"/>
      <c r="IRB11" s="148"/>
      <c r="IRC11" s="149"/>
      <c r="IRD11" s="150"/>
      <c r="IRE11" s="151"/>
      <c r="IRF11" s="152"/>
      <c r="IRG11" s="153"/>
      <c r="IRH11" s="154"/>
      <c r="IRI11" s="146"/>
      <c r="IRJ11" s="147"/>
      <c r="IRK11" s="148"/>
      <c r="IRL11" s="149"/>
      <c r="IRM11" s="150"/>
      <c r="IRN11" s="151"/>
      <c r="IRO11" s="152"/>
      <c r="IRP11" s="153"/>
      <c r="IRQ11" s="154"/>
      <c r="IRR11" s="146"/>
      <c r="IRS11" s="147"/>
      <c r="IRT11" s="148"/>
      <c r="IRU11" s="149"/>
      <c r="IRV11" s="150"/>
      <c r="IRW11" s="151"/>
      <c r="IRX11" s="152"/>
      <c r="IRY11" s="153"/>
      <c r="IRZ11" s="154"/>
      <c r="ISA11" s="146"/>
      <c r="ISB11" s="147"/>
      <c r="ISC11" s="148"/>
      <c r="ISD11" s="149"/>
      <c r="ISE11" s="150"/>
      <c r="ISF11" s="151"/>
      <c r="ISG11" s="152"/>
      <c r="ISH11" s="153"/>
      <c r="ISI11" s="154"/>
      <c r="ISJ11" s="146"/>
      <c r="ISK11" s="147"/>
      <c r="ISL11" s="148"/>
      <c r="ISM11" s="149"/>
      <c r="ISN11" s="150"/>
      <c r="ISO11" s="151"/>
      <c r="ISP11" s="152"/>
      <c r="ISQ11" s="153"/>
      <c r="ISR11" s="154"/>
      <c r="ISS11" s="146"/>
      <c r="IST11" s="147"/>
      <c r="ISU11" s="148"/>
      <c r="ISV11" s="149"/>
      <c r="ISW11" s="150"/>
      <c r="ISX11" s="151"/>
      <c r="ISY11" s="152"/>
      <c r="ISZ11" s="153"/>
      <c r="ITA11" s="154"/>
      <c r="ITB11" s="146"/>
      <c r="ITC11" s="147"/>
      <c r="ITD11" s="148"/>
      <c r="ITE11" s="149"/>
      <c r="ITF11" s="150"/>
      <c r="ITG11" s="151"/>
      <c r="ITH11" s="152"/>
      <c r="ITI11" s="153"/>
      <c r="ITJ11" s="154"/>
      <c r="ITK11" s="146"/>
      <c r="ITL11" s="147"/>
      <c r="ITM11" s="148"/>
      <c r="ITN11" s="149"/>
      <c r="ITO11" s="150"/>
      <c r="ITP11" s="151"/>
      <c r="ITQ11" s="152"/>
      <c r="ITR11" s="153"/>
      <c r="ITS11" s="154"/>
      <c r="ITT11" s="146"/>
      <c r="ITU11" s="147"/>
      <c r="ITV11" s="148"/>
      <c r="ITW11" s="149"/>
      <c r="ITX11" s="150"/>
      <c r="ITY11" s="151"/>
      <c r="ITZ11" s="152"/>
      <c r="IUA11" s="153"/>
      <c r="IUB11" s="154"/>
      <c r="IUC11" s="146"/>
      <c r="IUD11" s="147"/>
      <c r="IUE11" s="148"/>
      <c r="IUF11" s="149"/>
      <c r="IUG11" s="150"/>
      <c r="IUH11" s="151"/>
      <c r="IUI11" s="152"/>
      <c r="IUJ11" s="153"/>
      <c r="IUK11" s="154"/>
      <c r="IUL11" s="146"/>
      <c r="IUM11" s="147"/>
      <c r="IUN11" s="148"/>
      <c r="IUO11" s="149"/>
      <c r="IUP11" s="150"/>
      <c r="IUQ11" s="151"/>
      <c r="IUR11" s="152"/>
      <c r="IUS11" s="153"/>
      <c r="IUT11" s="154"/>
      <c r="IUU11" s="146"/>
      <c r="IUV11" s="147"/>
      <c r="IUW11" s="148"/>
      <c r="IUX11" s="149"/>
      <c r="IUY11" s="150"/>
      <c r="IUZ11" s="151"/>
      <c r="IVA11" s="152"/>
      <c r="IVB11" s="153"/>
      <c r="IVC11" s="154"/>
      <c r="IVD11" s="146"/>
      <c r="IVE11" s="147"/>
      <c r="IVF11" s="148"/>
      <c r="IVG11" s="149"/>
      <c r="IVH11" s="150"/>
      <c r="IVI11" s="151"/>
      <c r="IVJ11" s="152"/>
      <c r="IVK11" s="153"/>
      <c r="IVL11" s="154"/>
      <c r="IVM11" s="146"/>
      <c r="IVN11" s="147"/>
      <c r="IVO11" s="148"/>
      <c r="IVP11" s="149"/>
      <c r="IVQ11" s="150"/>
      <c r="IVR11" s="151"/>
      <c r="IVS11" s="152"/>
      <c r="IVT11" s="153"/>
      <c r="IVU11" s="154"/>
      <c r="IVV11" s="146"/>
      <c r="IVW11" s="147"/>
      <c r="IVX11" s="148"/>
      <c r="IVY11" s="149"/>
      <c r="IVZ11" s="150"/>
      <c r="IWA11" s="151"/>
      <c r="IWB11" s="152"/>
      <c r="IWC11" s="153"/>
      <c r="IWD11" s="154"/>
      <c r="IWE11" s="146"/>
      <c r="IWF11" s="147"/>
      <c r="IWG11" s="148"/>
      <c r="IWH11" s="149"/>
      <c r="IWI11" s="150"/>
      <c r="IWJ11" s="151"/>
      <c r="IWK11" s="152"/>
      <c r="IWL11" s="153"/>
      <c r="IWM11" s="154"/>
      <c r="IWN11" s="146"/>
      <c r="IWO11" s="147"/>
      <c r="IWP11" s="148"/>
      <c r="IWQ11" s="149"/>
      <c r="IWR11" s="150"/>
      <c r="IWS11" s="151"/>
      <c r="IWT11" s="152"/>
      <c r="IWU11" s="153"/>
      <c r="IWV11" s="154"/>
      <c r="IWW11" s="146"/>
      <c r="IWX11" s="147"/>
      <c r="IWY11" s="148"/>
      <c r="IWZ11" s="149"/>
      <c r="IXA11" s="150"/>
      <c r="IXB11" s="151"/>
      <c r="IXC11" s="152"/>
      <c r="IXD11" s="153"/>
      <c r="IXE11" s="154"/>
      <c r="IXF11" s="146"/>
      <c r="IXG11" s="147"/>
      <c r="IXH11" s="148"/>
      <c r="IXI11" s="149"/>
      <c r="IXJ11" s="150"/>
      <c r="IXK11" s="151"/>
      <c r="IXL11" s="152"/>
      <c r="IXM11" s="153"/>
      <c r="IXN11" s="154"/>
      <c r="IXO11" s="146"/>
      <c r="IXP11" s="147"/>
      <c r="IXQ11" s="148"/>
      <c r="IXR11" s="149"/>
      <c r="IXS11" s="150"/>
      <c r="IXT11" s="151"/>
      <c r="IXU11" s="152"/>
      <c r="IXV11" s="153"/>
      <c r="IXW11" s="154"/>
      <c r="IXX11" s="146"/>
      <c r="IXY11" s="147"/>
      <c r="IXZ11" s="148"/>
      <c r="IYA11" s="149"/>
      <c r="IYB11" s="150"/>
      <c r="IYC11" s="151"/>
      <c r="IYD11" s="152"/>
      <c r="IYE11" s="153"/>
      <c r="IYF11" s="154"/>
      <c r="IYG11" s="146"/>
      <c r="IYH11" s="147"/>
      <c r="IYI11" s="148"/>
      <c r="IYJ11" s="149"/>
      <c r="IYK11" s="150"/>
      <c r="IYL11" s="151"/>
      <c r="IYM11" s="152"/>
      <c r="IYN11" s="153"/>
      <c r="IYO11" s="154"/>
      <c r="IYP11" s="146"/>
      <c r="IYQ11" s="147"/>
      <c r="IYR11" s="148"/>
      <c r="IYS11" s="149"/>
      <c r="IYT11" s="150"/>
      <c r="IYU11" s="151"/>
      <c r="IYV11" s="152"/>
      <c r="IYW11" s="153"/>
      <c r="IYX11" s="154"/>
      <c r="IYY11" s="146"/>
      <c r="IYZ11" s="147"/>
      <c r="IZA11" s="148"/>
      <c r="IZB11" s="149"/>
      <c r="IZC11" s="150"/>
      <c r="IZD11" s="151"/>
      <c r="IZE11" s="152"/>
      <c r="IZF11" s="153"/>
      <c r="IZG11" s="154"/>
      <c r="IZH11" s="146"/>
      <c r="IZI11" s="147"/>
      <c r="IZJ11" s="148"/>
      <c r="IZK11" s="149"/>
      <c r="IZL11" s="150"/>
      <c r="IZM11" s="151"/>
      <c r="IZN11" s="152"/>
      <c r="IZO11" s="153"/>
      <c r="IZP11" s="154"/>
      <c r="IZQ11" s="146"/>
      <c r="IZR11" s="147"/>
      <c r="IZS11" s="148"/>
      <c r="IZT11" s="149"/>
      <c r="IZU11" s="150"/>
      <c r="IZV11" s="151"/>
      <c r="IZW11" s="152"/>
      <c r="IZX11" s="153"/>
      <c r="IZY11" s="154"/>
      <c r="IZZ11" s="146"/>
      <c r="JAA11" s="147"/>
      <c r="JAB11" s="148"/>
      <c r="JAC11" s="149"/>
      <c r="JAD11" s="150"/>
      <c r="JAE11" s="151"/>
      <c r="JAF11" s="152"/>
      <c r="JAG11" s="153"/>
      <c r="JAH11" s="154"/>
      <c r="JAI11" s="146"/>
      <c r="JAJ11" s="147"/>
      <c r="JAK11" s="148"/>
      <c r="JAL11" s="149"/>
      <c r="JAM11" s="150"/>
      <c r="JAN11" s="151"/>
      <c r="JAO11" s="152"/>
      <c r="JAP11" s="153"/>
      <c r="JAQ11" s="154"/>
      <c r="JAR11" s="146"/>
      <c r="JAS11" s="147"/>
      <c r="JAT11" s="148"/>
      <c r="JAU11" s="149"/>
      <c r="JAV11" s="150"/>
      <c r="JAW11" s="151"/>
      <c r="JAX11" s="152"/>
      <c r="JAY11" s="153"/>
      <c r="JAZ11" s="154"/>
      <c r="JBA11" s="146"/>
      <c r="JBB11" s="147"/>
      <c r="JBC11" s="148"/>
      <c r="JBD11" s="149"/>
      <c r="JBE11" s="150"/>
      <c r="JBF11" s="151"/>
      <c r="JBG11" s="152"/>
      <c r="JBH11" s="153"/>
      <c r="JBI11" s="154"/>
      <c r="JBJ11" s="146"/>
      <c r="JBK11" s="147"/>
      <c r="JBL11" s="148"/>
      <c r="JBM11" s="149"/>
      <c r="JBN11" s="150"/>
      <c r="JBO11" s="151"/>
      <c r="JBP11" s="152"/>
      <c r="JBQ11" s="153"/>
      <c r="JBR11" s="154"/>
      <c r="JBS11" s="146"/>
      <c r="JBT11" s="147"/>
      <c r="JBU11" s="148"/>
      <c r="JBV11" s="149"/>
      <c r="JBW11" s="150"/>
      <c r="JBX11" s="151"/>
      <c r="JBY11" s="152"/>
      <c r="JBZ11" s="153"/>
      <c r="JCA11" s="154"/>
      <c r="JCB11" s="146"/>
      <c r="JCC11" s="147"/>
      <c r="JCD11" s="148"/>
      <c r="JCE11" s="149"/>
      <c r="JCF11" s="150"/>
      <c r="JCG11" s="151"/>
      <c r="JCH11" s="152"/>
      <c r="JCI11" s="153"/>
      <c r="JCJ11" s="154"/>
      <c r="JCK11" s="146"/>
      <c r="JCL11" s="147"/>
      <c r="JCM11" s="148"/>
      <c r="JCN11" s="149"/>
      <c r="JCO11" s="150"/>
      <c r="JCP11" s="151"/>
      <c r="JCQ11" s="152"/>
      <c r="JCR11" s="153"/>
      <c r="JCS11" s="154"/>
      <c r="JCT11" s="146"/>
      <c r="JCU11" s="147"/>
      <c r="JCV11" s="148"/>
      <c r="JCW11" s="149"/>
      <c r="JCX11" s="150"/>
      <c r="JCY11" s="151"/>
      <c r="JCZ11" s="152"/>
      <c r="JDA11" s="153"/>
      <c r="JDB11" s="154"/>
      <c r="JDC11" s="146"/>
      <c r="JDD11" s="147"/>
      <c r="JDE11" s="148"/>
      <c r="JDF11" s="149"/>
      <c r="JDG11" s="150"/>
      <c r="JDH11" s="151"/>
      <c r="JDI11" s="152"/>
      <c r="JDJ11" s="153"/>
      <c r="JDK11" s="154"/>
      <c r="JDL11" s="146"/>
      <c r="JDM11" s="147"/>
      <c r="JDN11" s="148"/>
      <c r="JDO11" s="149"/>
      <c r="JDP11" s="150"/>
      <c r="JDQ11" s="151"/>
      <c r="JDR11" s="152"/>
      <c r="JDS11" s="153"/>
      <c r="JDT11" s="154"/>
      <c r="JDU11" s="146"/>
      <c r="JDV11" s="147"/>
      <c r="JDW11" s="148"/>
      <c r="JDX11" s="149"/>
      <c r="JDY11" s="150"/>
      <c r="JDZ11" s="151"/>
      <c r="JEA11" s="152"/>
      <c r="JEB11" s="153"/>
      <c r="JEC11" s="154"/>
      <c r="JED11" s="146"/>
      <c r="JEE11" s="147"/>
      <c r="JEF11" s="148"/>
      <c r="JEG11" s="149"/>
      <c r="JEH11" s="150"/>
      <c r="JEI11" s="151"/>
      <c r="JEJ11" s="152"/>
      <c r="JEK11" s="153"/>
      <c r="JEL11" s="154"/>
      <c r="JEM11" s="146"/>
      <c r="JEN11" s="147"/>
      <c r="JEO11" s="148"/>
      <c r="JEP11" s="149"/>
      <c r="JEQ11" s="150"/>
      <c r="JER11" s="151"/>
      <c r="JES11" s="152"/>
      <c r="JET11" s="153"/>
      <c r="JEU11" s="154"/>
      <c r="JEV11" s="146"/>
      <c r="JEW11" s="147"/>
      <c r="JEX11" s="148"/>
      <c r="JEY11" s="149"/>
      <c r="JEZ11" s="150"/>
      <c r="JFA11" s="151"/>
      <c r="JFB11" s="152"/>
      <c r="JFC11" s="153"/>
      <c r="JFD11" s="154"/>
      <c r="JFE11" s="146"/>
      <c r="JFF11" s="147"/>
      <c r="JFG11" s="148"/>
      <c r="JFH11" s="149"/>
      <c r="JFI11" s="150"/>
      <c r="JFJ11" s="151"/>
      <c r="JFK11" s="152"/>
      <c r="JFL11" s="153"/>
      <c r="JFM11" s="154"/>
      <c r="JFN11" s="146"/>
      <c r="JFO11" s="147"/>
      <c r="JFP11" s="148"/>
      <c r="JFQ11" s="149"/>
      <c r="JFR11" s="150"/>
      <c r="JFS11" s="151"/>
      <c r="JFT11" s="152"/>
      <c r="JFU11" s="153"/>
      <c r="JFV11" s="154"/>
      <c r="JFW11" s="146"/>
      <c r="JFX11" s="147"/>
      <c r="JFY11" s="148"/>
      <c r="JFZ11" s="149"/>
      <c r="JGA11" s="150"/>
      <c r="JGB11" s="151"/>
      <c r="JGC11" s="152"/>
      <c r="JGD11" s="153"/>
      <c r="JGE11" s="154"/>
      <c r="JGF11" s="146"/>
      <c r="JGG11" s="147"/>
      <c r="JGH11" s="148"/>
      <c r="JGI11" s="149"/>
      <c r="JGJ11" s="150"/>
      <c r="JGK11" s="151"/>
      <c r="JGL11" s="152"/>
      <c r="JGM11" s="153"/>
      <c r="JGN11" s="154"/>
      <c r="JGO11" s="146"/>
      <c r="JGP11" s="147"/>
      <c r="JGQ11" s="148"/>
      <c r="JGR11" s="149"/>
      <c r="JGS11" s="150"/>
      <c r="JGT11" s="151"/>
      <c r="JGU11" s="152"/>
      <c r="JGV11" s="153"/>
      <c r="JGW11" s="154"/>
      <c r="JGX11" s="146"/>
      <c r="JGY11" s="147"/>
      <c r="JGZ11" s="148"/>
      <c r="JHA11" s="149"/>
      <c r="JHB11" s="150"/>
      <c r="JHC11" s="151"/>
      <c r="JHD11" s="152"/>
      <c r="JHE11" s="153"/>
      <c r="JHF11" s="154"/>
      <c r="JHG11" s="146"/>
      <c r="JHH11" s="147"/>
      <c r="JHI11" s="148"/>
      <c r="JHJ11" s="149"/>
      <c r="JHK11" s="150"/>
      <c r="JHL11" s="151"/>
      <c r="JHM11" s="152"/>
      <c r="JHN11" s="153"/>
      <c r="JHO11" s="154"/>
      <c r="JHP11" s="146"/>
      <c r="JHQ11" s="147"/>
      <c r="JHR11" s="148"/>
      <c r="JHS11" s="149"/>
      <c r="JHT11" s="150"/>
      <c r="JHU11" s="151"/>
      <c r="JHV11" s="152"/>
      <c r="JHW11" s="153"/>
      <c r="JHX11" s="154"/>
      <c r="JHY11" s="146"/>
      <c r="JHZ11" s="147"/>
      <c r="JIA11" s="148"/>
      <c r="JIB11" s="149"/>
      <c r="JIC11" s="150"/>
      <c r="JID11" s="151"/>
      <c r="JIE11" s="152"/>
      <c r="JIF11" s="153"/>
      <c r="JIG11" s="154"/>
      <c r="JIH11" s="146"/>
      <c r="JII11" s="147"/>
      <c r="JIJ11" s="148"/>
      <c r="JIK11" s="149"/>
      <c r="JIL11" s="150"/>
      <c r="JIM11" s="151"/>
      <c r="JIN11" s="152"/>
      <c r="JIO11" s="153"/>
      <c r="JIP11" s="154"/>
      <c r="JIQ11" s="146"/>
      <c r="JIR11" s="147"/>
      <c r="JIS11" s="148"/>
      <c r="JIT11" s="149"/>
      <c r="JIU11" s="150"/>
      <c r="JIV11" s="151"/>
      <c r="JIW11" s="152"/>
      <c r="JIX11" s="153"/>
      <c r="JIY11" s="154"/>
      <c r="JIZ11" s="146"/>
      <c r="JJA11" s="147"/>
      <c r="JJB11" s="148"/>
      <c r="JJC11" s="149"/>
      <c r="JJD11" s="150"/>
      <c r="JJE11" s="151"/>
      <c r="JJF11" s="152"/>
      <c r="JJG11" s="153"/>
      <c r="JJH11" s="154"/>
      <c r="JJI11" s="146"/>
      <c r="JJJ11" s="147"/>
      <c r="JJK11" s="148"/>
      <c r="JJL11" s="149"/>
      <c r="JJM11" s="150"/>
      <c r="JJN11" s="151"/>
      <c r="JJO11" s="152"/>
      <c r="JJP11" s="153"/>
      <c r="JJQ11" s="154"/>
      <c r="JJR11" s="146"/>
      <c r="JJS11" s="147"/>
      <c r="JJT11" s="148"/>
      <c r="JJU11" s="149"/>
      <c r="JJV11" s="150"/>
      <c r="JJW11" s="151"/>
      <c r="JJX11" s="152"/>
      <c r="JJY11" s="153"/>
      <c r="JJZ11" s="154"/>
      <c r="JKA11" s="146"/>
      <c r="JKB11" s="147"/>
      <c r="JKC11" s="148"/>
      <c r="JKD11" s="149"/>
      <c r="JKE11" s="150"/>
      <c r="JKF11" s="151"/>
      <c r="JKG11" s="152"/>
      <c r="JKH11" s="153"/>
      <c r="JKI11" s="154"/>
      <c r="JKJ11" s="146"/>
      <c r="JKK11" s="147"/>
      <c r="JKL11" s="148"/>
      <c r="JKM11" s="149"/>
      <c r="JKN11" s="150"/>
      <c r="JKO11" s="151"/>
      <c r="JKP11" s="152"/>
      <c r="JKQ11" s="153"/>
      <c r="JKR11" s="154"/>
      <c r="JKS11" s="146"/>
      <c r="JKT11" s="147"/>
      <c r="JKU11" s="148"/>
      <c r="JKV11" s="149"/>
      <c r="JKW11" s="150"/>
      <c r="JKX11" s="151"/>
      <c r="JKY11" s="152"/>
      <c r="JKZ11" s="153"/>
      <c r="JLA11" s="154"/>
      <c r="JLB11" s="146"/>
      <c r="JLC11" s="147"/>
      <c r="JLD11" s="148"/>
      <c r="JLE11" s="149"/>
      <c r="JLF11" s="150"/>
      <c r="JLG11" s="151"/>
      <c r="JLH11" s="152"/>
      <c r="JLI11" s="153"/>
      <c r="JLJ11" s="154"/>
      <c r="JLK11" s="146"/>
      <c r="JLL11" s="147"/>
      <c r="JLM11" s="148"/>
      <c r="JLN11" s="149"/>
      <c r="JLO11" s="150"/>
      <c r="JLP11" s="151"/>
      <c r="JLQ11" s="152"/>
      <c r="JLR11" s="153"/>
      <c r="JLS11" s="154"/>
      <c r="JLT11" s="146"/>
      <c r="JLU11" s="147"/>
      <c r="JLV11" s="148"/>
      <c r="JLW11" s="149"/>
      <c r="JLX11" s="150"/>
      <c r="JLY11" s="151"/>
      <c r="JLZ11" s="152"/>
      <c r="JMA11" s="153"/>
      <c r="JMB11" s="154"/>
      <c r="JMC11" s="146"/>
      <c r="JMD11" s="147"/>
      <c r="JME11" s="148"/>
      <c r="JMF11" s="149"/>
      <c r="JMG11" s="150"/>
      <c r="JMH11" s="151"/>
      <c r="JMI11" s="152"/>
      <c r="JMJ11" s="153"/>
      <c r="JMK11" s="154"/>
      <c r="JML11" s="146"/>
      <c r="JMM11" s="147"/>
      <c r="JMN11" s="148"/>
      <c r="JMO11" s="149"/>
      <c r="JMP11" s="150"/>
      <c r="JMQ11" s="151"/>
      <c r="JMR11" s="152"/>
      <c r="JMS11" s="153"/>
      <c r="JMT11" s="154"/>
      <c r="JMU11" s="146"/>
      <c r="JMV11" s="147"/>
      <c r="JMW11" s="148"/>
      <c r="JMX11" s="149"/>
      <c r="JMY11" s="150"/>
      <c r="JMZ11" s="151"/>
      <c r="JNA11" s="152"/>
      <c r="JNB11" s="153"/>
      <c r="JNC11" s="154"/>
      <c r="JND11" s="146"/>
      <c r="JNE11" s="147"/>
      <c r="JNF11" s="148"/>
      <c r="JNG11" s="149"/>
      <c r="JNH11" s="150"/>
      <c r="JNI11" s="151"/>
      <c r="JNJ11" s="152"/>
      <c r="JNK11" s="153"/>
      <c r="JNL11" s="154"/>
      <c r="JNM11" s="146"/>
      <c r="JNN11" s="147"/>
      <c r="JNO11" s="148"/>
      <c r="JNP11" s="149"/>
      <c r="JNQ11" s="150"/>
      <c r="JNR11" s="151"/>
      <c r="JNS11" s="152"/>
      <c r="JNT11" s="153"/>
      <c r="JNU11" s="154"/>
      <c r="JNV11" s="146"/>
      <c r="JNW11" s="147"/>
      <c r="JNX11" s="148"/>
      <c r="JNY11" s="149"/>
      <c r="JNZ11" s="150"/>
      <c r="JOA11" s="151"/>
      <c r="JOB11" s="152"/>
      <c r="JOC11" s="153"/>
      <c r="JOD11" s="154"/>
      <c r="JOE11" s="146"/>
      <c r="JOF11" s="147"/>
      <c r="JOG11" s="148"/>
      <c r="JOH11" s="149"/>
      <c r="JOI11" s="150"/>
      <c r="JOJ11" s="151"/>
      <c r="JOK11" s="152"/>
      <c r="JOL11" s="153"/>
      <c r="JOM11" s="154"/>
      <c r="JON11" s="146"/>
      <c r="JOO11" s="147"/>
      <c r="JOP11" s="148"/>
      <c r="JOQ11" s="149"/>
      <c r="JOR11" s="150"/>
      <c r="JOS11" s="151"/>
      <c r="JOT11" s="152"/>
      <c r="JOU11" s="153"/>
      <c r="JOV11" s="154"/>
      <c r="JOW11" s="146"/>
      <c r="JOX11" s="147"/>
      <c r="JOY11" s="148"/>
      <c r="JOZ11" s="149"/>
      <c r="JPA11" s="150"/>
      <c r="JPB11" s="151"/>
      <c r="JPC11" s="152"/>
      <c r="JPD11" s="153"/>
      <c r="JPE11" s="154"/>
      <c r="JPF11" s="146"/>
      <c r="JPG11" s="147"/>
      <c r="JPH11" s="148"/>
      <c r="JPI11" s="149"/>
      <c r="JPJ11" s="150"/>
      <c r="JPK11" s="151"/>
      <c r="JPL11" s="152"/>
      <c r="JPM11" s="153"/>
      <c r="JPN11" s="154"/>
      <c r="JPO11" s="146"/>
      <c r="JPP11" s="147"/>
      <c r="JPQ11" s="148"/>
      <c r="JPR11" s="149"/>
      <c r="JPS11" s="150"/>
      <c r="JPT11" s="151"/>
      <c r="JPU11" s="152"/>
      <c r="JPV11" s="153"/>
      <c r="JPW11" s="154"/>
      <c r="JPX11" s="146"/>
      <c r="JPY11" s="147"/>
      <c r="JPZ11" s="148"/>
      <c r="JQA11" s="149"/>
      <c r="JQB11" s="150"/>
      <c r="JQC11" s="151"/>
      <c r="JQD11" s="152"/>
      <c r="JQE11" s="153"/>
      <c r="JQF11" s="154"/>
      <c r="JQG11" s="146"/>
      <c r="JQH11" s="147"/>
      <c r="JQI11" s="148"/>
      <c r="JQJ11" s="149"/>
      <c r="JQK11" s="150"/>
      <c r="JQL11" s="151"/>
      <c r="JQM11" s="152"/>
      <c r="JQN11" s="153"/>
      <c r="JQO11" s="154"/>
      <c r="JQP11" s="146"/>
      <c r="JQQ11" s="147"/>
      <c r="JQR11" s="148"/>
      <c r="JQS11" s="149"/>
      <c r="JQT11" s="150"/>
      <c r="JQU11" s="151"/>
      <c r="JQV11" s="152"/>
      <c r="JQW11" s="153"/>
      <c r="JQX11" s="154"/>
      <c r="JQY11" s="146"/>
      <c r="JQZ11" s="147"/>
      <c r="JRA11" s="148"/>
      <c r="JRB11" s="149"/>
      <c r="JRC11" s="150"/>
      <c r="JRD11" s="151"/>
      <c r="JRE11" s="152"/>
      <c r="JRF11" s="153"/>
      <c r="JRG11" s="154"/>
      <c r="JRH11" s="146"/>
      <c r="JRI11" s="147"/>
      <c r="JRJ11" s="148"/>
      <c r="JRK11" s="149"/>
      <c r="JRL11" s="150"/>
      <c r="JRM11" s="151"/>
      <c r="JRN11" s="152"/>
      <c r="JRO11" s="153"/>
      <c r="JRP11" s="154"/>
      <c r="JRQ11" s="146"/>
      <c r="JRR11" s="147"/>
      <c r="JRS11" s="148"/>
      <c r="JRT11" s="149"/>
      <c r="JRU11" s="150"/>
      <c r="JRV11" s="151"/>
      <c r="JRW11" s="152"/>
      <c r="JRX11" s="153"/>
      <c r="JRY11" s="154"/>
      <c r="JRZ11" s="146"/>
      <c r="JSA11" s="147"/>
      <c r="JSB11" s="148"/>
      <c r="JSC11" s="149"/>
      <c r="JSD11" s="150"/>
      <c r="JSE11" s="151"/>
      <c r="JSF11" s="152"/>
      <c r="JSG11" s="153"/>
      <c r="JSH11" s="154"/>
      <c r="JSI11" s="146"/>
      <c r="JSJ11" s="147"/>
      <c r="JSK11" s="148"/>
      <c r="JSL11" s="149"/>
      <c r="JSM11" s="150"/>
      <c r="JSN11" s="151"/>
      <c r="JSO11" s="152"/>
      <c r="JSP11" s="153"/>
      <c r="JSQ11" s="154"/>
      <c r="JSR11" s="146"/>
      <c r="JSS11" s="147"/>
      <c r="JST11" s="148"/>
      <c r="JSU11" s="149"/>
      <c r="JSV11" s="150"/>
      <c r="JSW11" s="151"/>
      <c r="JSX11" s="152"/>
      <c r="JSY11" s="153"/>
      <c r="JSZ11" s="154"/>
      <c r="JTA11" s="146"/>
      <c r="JTB11" s="147"/>
      <c r="JTC11" s="148"/>
      <c r="JTD11" s="149"/>
      <c r="JTE11" s="150"/>
      <c r="JTF11" s="151"/>
      <c r="JTG11" s="152"/>
      <c r="JTH11" s="153"/>
      <c r="JTI11" s="154"/>
      <c r="JTJ11" s="146"/>
      <c r="JTK11" s="147"/>
      <c r="JTL11" s="148"/>
      <c r="JTM11" s="149"/>
      <c r="JTN11" s="150"/>
      <c r="JTO11" s="151"/>
      <c r="JTP11" s="152"/>
      <c r="JTQ11" s="153"/>
      <c r="JTR11" s="154"/>
      <c r="JTS11" s="146"/>
      <c r="JTT11" s="147"/>
      <c r="JTU11" s="148"/>
      <c r="JTV11" s="149"/>
      <c r="JTW11" s="150"/>
      <c r="JTX11" s="151"/>
      <c r="JTY11" s="152"/>
      <c r="JTZ11" s="153"/>
      <c r="JUA11" s="154"/>
      <c r="JUB11" s="146"/>
      <c r="JUC11" s="147"/>
      <c r="JUD11" s="148"/>
      <c r="JUE11" s="149"/>
      <c r="JUF11" s="150"/>
      <c r="JUG11" s="151"/>
      <c r="JUH11" s="152"/>
      <c r="JUI11" s="153"/>
      <c r="JUJ11" s="154"/>
      <c r="JUK11" s="146"/>
      <c r="JUL11" s="147"/>
      <c r="JUM11" s="148"/>
      <c r="JUN11" s="149"/>
      <c r="JUO11" s="150"/>
      <c r="JUP11" s="151"/>
      <c r="JUQ11" s="152"/>
      <c r="JUR11" s="153"/>
      <c r="JUS11" s="154"/>
      <c r="JUT11" s="146"/>
      <c r="JUU11" s="147"/>
      <c r="JUV11" s="148"/>
      <c r="JUW11" s="149"/>
      <c r="JUX11" s="150"/>
      <c r="JUY11" s="151"/>
      <c r="JUZ11" s="152"/>
      <c r="JVA11" s="153"/>
      <c r="JVB11" s="154"/>
      <c r="JVC11" s="146"/>
      <c r="JVD11" s="147"/>
      <c r="JVE11" s="148"/>
      <c r="JVF11" s="149"/>
      <c r="JVG11" s="150"/>
      <c r="JVH11" s="151"/>
      <c r="JVI11" s="152"/>
      <c r="JVJ11" s="153"/>
      <c r="JVK11" s="154"/>
      <c r="JVL11" s="146"/>
      <c r="JVM11" s="147"/>
      <c r="JVN11" s="148"/>
      <c r="JVO11" s="149"/>
      <c r="JVP11" s="150"/>
      <c r="JVQ11" s="151"/>
      <c r="JVR11" s="152"/>
      <c r="JVS11" s="153"/>
      <c r="JVT11" s="154"/>
      <c r="JVU11" s="146"/>
      <c r="JVV11" s="147"/>
      <c r="JVW11" s="148"/>
      <c r="JVX11" s="149"/>
      <c r="JVY11" s="150"/>
      <c r="JVZ11" s="151"/>
      <c r="JWA11" s="152"/>
      <c r="JWB11" s="153"/>
      <c r="JWC11" s="154"/>
      <c r="JWD11" s="146"/>
      <c r="JWE11" s="147"/>
      <c r="JWF11" s="148"/>
      <c r="JWG11" s="149"/>
      <c r="JWH11" s="150"/>
      <c r="JWI11" s="151"/>
      <c r="JWJ11" s="152"/>
      <c r="JWK11" s="153"/>
      <c r="JWL11" s="154"/>
      <c r="JWM11" s="146"/>
      <c r="JWN11" s="147"/>
      <c r="JWO11" s="148"/>
      <c r="JWP11" s="149"/>
      <c r="JWQ11" s="150"/>
      <c r="JWR11" s="151"/>
      <c r="JWS11" s="152"/>
      <c r="JWT11" s="153"/>
      <c r="JWU11" s="154"/>
      <c r="JWV11" s="146"/>
      <c r="JWW11" s="147"/>
      <c r="JWX11" s="148"/>
      <c r="JWY11" s="149"/>
      <c r="JWZ11" s="150"/>
      <c r="JXA11" s="151"/>
      <c r="JXB11" s="152"/>
      <c r="JXC11" s="153"/>
      <c r="JXD11" s="154"/>
      <c r="JXE11" s="146"/>
      <c r="JXF11" s="147"/>
      <c r="JXG11" s="148"/>
      <c r="JXH11" s="149"/>
      <c r="JXI11" s="150"/>
      <c r="JXJ11" s="151"/>
      <c r="JXK11" s="152"/>
      <c r="JXL11" s="153"/>
      <c r="JXM11" s="154"/>
      <c r="JXN11" s="146"/>
      <c r="JXO11" s="147"/>
      <c r="JXP11" s="148"/>
      <c r="JXQ11" s="149"/>
      <c r="JXR11" s="150"/>
      <c r="JXS11" s="151"/>
      <c r="JXT11" s="152"/>
      <c r="JXU11" s="153"/>
      <c r="JXV11" s="154"/>
      <c r="JXW11" s="146"/>
      <c r="JXX11" s="147"/>
      <c r="JXY11" s="148"/>
      <c r="JXZ11" s="149"/>
      <c r="JYA11" s="150"/>
      <c r="JYB11" s="151"/>
      <c r="JYC11" s="152"/>
      <c r="JYD11" s="153"/>
      <c r="JYE11" s="154"/>
      <c r="JYF11" s="146"/>
      <c r="JYG11" s="147"/>
      <c r="JYH11" s="148"/>
      <c r="JYI11" s="149"/>
      <c r="JYJ11" s="150"/>
      <c r="JYK11" s="151"/>
      <c r="JYL11" s="152"/>
      <c r="JYM11" s="153"/>
      <c r="JYN11" s="154"/>
      <c r="JYO11" s="146"/>
      <c r="JYP11" s="147"/>
      <c r="JYQ11" s="148"/>
      <c r="JYR11" s="149"/>
      <c r="JYS11" s="150"/>
      <c r="JYT11" s="151"/>
      <c r="JYU11" s="152"/>
      <c r="JYV11" s="153"/>
      <c r="JYW11" s="154"/>
      <c r="JYX11" s="146"/>
      <c r="JYY11" s="147"/>
      <c r="JYZ11" s="148"/>
      <c r="JZA11" s="149"/>
      <c r="JZB11" s="150"/>
      <c r="JZC11" s="151"/>
      <c r="JZD11" s="152"/>
      <c r="JZE11" s="153"/>
      <c r="JZF11" s="154"/>
      <c r="JZG11" s="146"/>
      <c r="JZH11" s="147"/>
      <c r="JZI11" s="148"/>
      <c r="JZJ11" s="149"/>
      <c r="JZK11" s="150"/>
      <c r="JZL11" s="151"/>
      <c r="JZM11" s="152"/>
      <c r="JZN11" s="153"/>
      <c r="JZO11" s="154"/>
      <c r="JZP11" s="146"/>
      <c r="JZQ11" s="147"/>
      <c r="JZR11" s="148"/>
      <c r="JZS11" s="149"/>
      <c r="JZT11" s="150"/>
      <c r="JZU11" s="151"/>
      <c r="JZV11" s="152"/>
      <c r="JZW11" s="153"/>
      <c r="JZX11" s="154"/>
      <c r="JZY11" s="146"/>
      <c r="JZZ11" s="147"/>
      <c r="KAA11" s="148"/>
      <c r="KAB11" s="149"/>
      <c r="KAC11" s="150"/>
      <c r="KAD11" s="151"/>
      <c r="KAE11" s="152"/>
      <c r="KAF11" s="153"/>
      <c r="KAG11" s="154"/>
      <c r="KAH11" s="146"/>
      <c r="KAI11" s="147"/>
      <c r="KAJ11" s="148"/>
      <c r="KAK11" s="149"/>
      <c r="KAL11" s="150"/>
      <c r="KAM11" s="151"/>
      <c r="KAN11" s="152"/>
      <c r="KAO11" s="153"/>
      <c r="KAP11" s="154"/>
      <c r="KAQ11" s="146"/>
      <c r="KAR11" s="147"/>
      <c r="KAS11" s="148"/>
      <c r="KAT11" s="149"/>
      <c r="KAU11" s="150"/>
      <c r="KAV11" s="151"/>
      <c r="KAW11" s="152"/>
      <c r="KAX11" s="153"/>
      <c r="KAY11" s="154"/>
      <c r="KAZ11" s="146"/>
      <c r="KBA11" s="147"/>
      <c r="KBB11" s="148"/>
      <c r="KBC11" s="149"/>
      <c r="KBD11" s="150"/>
      <c r="KBE11" s="151"/>
      <c r="KBF11" s="152"/>
      <c r="KBG11" s="153"/>
      <c r="KBH11" s="154"/>
      <c r="KBI11" s="146"/>
      <c r="KBJ11" s="147"/>
      <c r="KBK11" s="148"/>
      <c r="KBL11" s="149"/>
      <c r="KBM11" s="150"/>
      <c r="KBN11" s="151"/>
      <c r="KBO11" s="152"/>
      <c r="KBP11" s="153"/>
      <c r="KBQ11" s="154"/>
      <c r="KBR11" s="146"/>
      <c r="KBS11" s="147"/>
      <c r="KBT11" s="148"/>
      <c r="KBU11" s="149"/>
      <c r="KBV11" s="150"/>
      <c r="KBW11" s="151"/>
      <c r="KBX11" s="152"/>
      <c r="KBY11" s="153"/>
      <c r="KBZ11" s="154"/>
      <c r="KCA11" s="146"/>
      <c r="KCB11" s="147"/>
      <c r="KCC11" s="148"/>
      <c r="KCD11" s="149"/>
      <c r="KCE11" s="150"/>
      <c r="KCF11" s="151"/>
      <c r="KCG11" s="152"/>
      <c r="KCH11" s="153"/>
      <c r="KCI11" s="154"/>
      <c r="KCJ11" s="146"/>
      <c r="KCK11" s="147"/>
      <c r="KCL11" s="148"/>
      <c r="KCM11" s="149"/>
      <c r="KCN11" s="150"/>
      <c r="KCO11" s="151"/>
      <c r="KCP11" s="152"/>
      <c r="KCQ11" s="153"/>
      <c r="KCR11" s="154"/>
      <c r="KCS11" s="146"/>
      <c r="KCT11" s="147"/>
      <c r="KCU11" s="148"/>
      <c r="KCV11" s="149"/>
      <c r="KCW11" s="150"/>
      <c r="KCX11" s="151"/>
      <c r="KCY11" s="152"/>
      <c r="KCZ11" s="153"/>
      <c r="KDA11" s="154"/>
      <c r="KDB11" s="146"/>
      <c r="KDC11" s="147"/>
      <c r="KDD11" s="148"/>
      <c r="KDE11" s="149"/>
      <c r="KDF11" s="150"/>
      <c r="KDG11" s="151"/>
      <c r="KDH11" s="152"/>
      <c r="KDI11" s="153"/>
      <c r="KDJ11" s="154"/>
      <c r="KDK11" s="146"/>
      <c r="KDL11" s="147"/>
      <c r="KDM11" s="148"/>
      <c r="KDN11" s="149"/>
      <c r="KDO11" s="150"/>
      <c r="KDP11" s="151"/>
      <c r="KDQ11" s="152"/>
      <c r="KDR11" s="153"/>
      <c r="KDS11" s="154"/>
      <c r="KDT11" s="146"/>
      <c r="KDU11" s="147"/>
      <c r="KDV11" s="148"/>
      <c r="KDW11" s="149"/>
      <c r="KDX11" s="150"/>
      <c r="KDY11" s="151"/>
      <c r="KDZ11" s="152"/>
      <c r="KEA11" s="153"/>
      <c r="KEB11" s="154"/>
      <c r="KEC11" s="146"/>
      <c r="KED11" s="147"/>
      <c r="KEE11" s="148"/>
      <c r="KEF11" s="149"/>
      <c r="KEG11" s="150"/>
      <c r="KEH11" s="151"/>
      <c r="KEI11" s="152"/>
      <c r="KEJ11" s="153"/>
      <c r="KEK11" s="154"/>
      <c r="KEL11" s="146"/>
      <c r="KEM11" s="147"/>
      <c r="KEN11" s="148"/>
      <c r="KEO11" s="149"/>
      <c r="KEP11" s="150"/>
      <c r="KEQ11" s="151"/>
      <c r="KER11" s="152"/>
      <c r="KES11" s="153"/>
      <c r="KET11" s="154"/>
      <c r="KEU11" s="146"/>
      <c r="KEV11" s="147"/>
      <c r="KEW11" s="148"/>
      <c r="KEX11" s="149"/>
      <c r="KEY11" s="150"/>
      <c r="KEZ11" s="151"/>
      <c r="KFA11" s="152"/>
      <c r="KFB11" s="153"/>
      <c r="KFC11" s="154"/>
      <c r="KFD11" s="146"/>
      <c r="KFE11" s="147"/>
      <c r="KFF11" s="148"/>
      <c r="KFG11" s="149"/>
      <c r="KFH11" s="150"/>
      <c r="KFI11" s="151"/>
      <c r="KFJ11" s="152"/>
      <c r="KFK11" s="153"/>
      <c r="KFL11" s="154"/>
      <c r="KFM11" s="146"/>
      <c r="KFN11" s="147"/>
      <c r="KFO11" s="148"/>
      <c r="KFP11" s="149"/>
      <c r="KFQ11" s="150"/>
      <c r="KFR11" s="151"/>
      <c r="KFS11" s="152"/>
      <c r="KFT11" s="153"/>
      <c r="KFU11" s="154"/>
      <c r="KFV11" s="146"/>
      <c r="KFW11" s="147"/>
      <c r="KFX11" s="148"/>
      <c r="KFY11" s="149"/>
      <c r="KFZ11" s="150"/>
      <c r="KGA11" s="151"/>
      <c r="KGB11" s="152"/>
      <c r="KGC11" s="153"/>
      <c r="KGD11" s="154"/>
      <c r="KGE11" s="146"/>
      <c r="KGF11" s="147"/>
      <c r="KGG11" s="148"/>
      <c r="KGH11" s="149"/>
      <c r="KGI11" s="150"/>
      <c r="KGJ11" s="151"/>
      <c r="KGK11" s="152"/>
      <c r="KGL11" s="153"/>
      <c r="KGM11" s="154"/>
      <c r="KGN11" s="146"/>
      <c r="KGO11" s="147"/>
      <c r="KGP11" s="148"/>
      <c r="KGQ11" s="149"/>
      <c r="KGR11" s="150"/>
      <c r="KGS11" s="151"/>
      <c r="KGT11" s="152"/>
      <c r="KGU11" s="153"/>
      <c r="KGV11" s="154"/>
      <c r="KGW11" s="146"/>
      <c r="KGX11" s="147"/>
      <c r="KGY11" s="148"/>
      <c r="KGZ11" s="149"/>
      <c r="KHA11" s="150"/>
      <c r="KHB11" s="151"/>
      <c r="KHC11" s="152"/>
      <c r="KHD11" s="153"/>
      <c r="KHE11" s="154"/>
      <c r="KHF11" s="146"/>
      <c r="KHG11" s="147"/>
      <c r="KHH11" s="148"/>
      <c r="KHI11" s="149"/>
      <c r="KHJ11" s="150"/>
      <c r="KHK11" s="151"/>
      <c r="KHL11" s="152"/>
      <c r="KHM11" s="153"/>
      <c r="KHN11" s="154"/>
      <c r="KHO11" s="146"/>
      <c r="KHP11" s="147"/>
      <c r="KHQ11" s="148"/>
      <c r="KHR11" s="149"/>
      <c r="KHS11" s="150"/>
      <c r="KHT11" s="151"/>
      <c r="KHU11" s="152"/>
      <c r="KHV11" s="153"/>
      <c r="KHW11" s="154"/>
      <c r="KHX11" s="146"/>
      <c r="KHY11" s="147"/>
      <c r="KHZ11" s="148"/>
      <c r="KIA11" s="149"/>
      <c r="KIB11" s="150"/>
      <c r="KIC11" s="151"/>
      <c r="KID11" s="152"/>
      <c r="KIE11" s="153"/>
      <c r="KIF11" s="154"/>
      <c r="KIG11" s="146"/>
      <c r="KIH11" s="147"/>
      <c r="KII11" s="148"/>
      <c r="KIJ11" s="149"/>
      <c r="KIK11" s="150"/>
      <c r="KIL11" s="151"/>
      <c r="KIM11" s="152"/>
      <c r="KIN11" s="153"/>
      <c r="KIO11" s="154"/>
      <c r="KIP11" s="146"/>
      <c r="KIQ11" s="147"/>
      <c r="KIR11" s="148"/>
      <c r="KIS11" s="149"/>
      <c r="KIT11" s="150"/>
      <c r="KIU11" s="151"/>
      <c r="KIV11" s="152"/>
      <c r="KIW11" s="153"/>
      <c r="KIX11" s="154"/>
      <c r="KIY11" s="146"/>
      <c r="KIZ11" s="147"/>
      <c r="KJA11" s="148"/>
      <c r="KJB11" s="149"/>
      <c r="KJC11" s="150"/>
      <c r="KJD11" s="151"/>
      <c r="KJE11" s="152"/>
      <c r="KJF11" s="153"/>
      <c r="KJG11" s="154"/>
      <c r="KJH11" s="146"/>
      <c r="KJI11" s="147"/>
      <c r="KJJ11" s="148"/>
      <c r="KJK11" s="149"/>
      <c r="KJL11" s="150"/>
      <c r="KJM11" s="151"/>
      <c r="KJN11" s="152"/>
      <c r="KJO11" s="153"/>
      <c r="KJP11" s="154"/>
      <c r="KJQ11" s="146"/>
      <c r="KJR11" s="147"/>
      <c r="KJS11" s="148"/>
      <c r="KJT11" s="149"/>
      <c r="KJU11" s="150"/>
      <c r="KJV11" s="151"/>
      <c r="KJW11" s="152"/>
      <c r="KJX11" s="153"/>
      <c r="KJY11" s="154"/>
      <c r="KJZ11" s="146"/>
      <c r="KKA11" s="147"/>
      <c r="KKB11" s="148"/>
      <c r="KKC11" s="149"/>
      <c r="KKD11" s="150"/>
      <c r="KKE11" s="151"/>
      <c r="KKF11" s="152"/>
      <c r="KKG11" s="153"/>
      <c r="KKH11" s="154"/>
      <c r="KKI11" s="146"/>
      <c r="KKJ11" s="147"/>
      <c r="KKK11" s="148"/>
      <c r="KKL11" s="149"/>
      <c r="KKM11" s="150"/>
      <c r="KKN11" s="151"/>
      <c r="KKO11" s="152"/>
      <c r="KKP11" s="153"/>
      <c r="KKQ11" s="154"/>
      <c r="KKR11" s="146"/>
      <c r="KKS11" s="147"/>
      <c r="KKT11" s="148"/>
      <c r="KKU11" s="149"/>
      <c r="KKV11" s="150"/>
      <c r="KKW11" s="151"/>
      <c r="KKX11" s="152"/>
      <c r="KKY11" s="153"/>
      <c r="KKZ11" s="154"/>
      <c r="KLA11" s="146"/>
      <c r="KLB11" s="147"/>
      <c r="KLC11" s="148"/>
      <c r="KLD11" s="149"/>
      <c r="KLE11" s="150"/>
      <c r="KLF11" s="151"/>
      <c r="KLG11" s="152"/>
      <c r="KLH11" s="153"/>
      <c r="KLI11" s="154"/>
      <c r="KLJ11" s="146"/>
      <c r="KLK11" s="147"/>
      <c r="KLL11" s="148"/>
      <c r="KLM11" s="149"/>
      <c r="KLN11" s="150"/>
      <c r="KLO11" s="151"/>
      <c r="KLP11" s="152"/>
      <c r="KLQ11" s="153"/>
      <c r="KLR11" s="154"/>
      <c r="KLS11" s="146"/>
      <c r="KLT11" s="147"/>
      <c r="KLU11" s="148"/>
      <c r="KLV11" s="149"/>
      <c r="KLW11" s="150"/>
      <c r="KLX11" s="151"/>
      <c r="KLY11" s="152"/>
      <c r="KLZ11" s="153"/>
      <c r="KMA11" s="154"/>
      <c r="KMB11" s="146"/>
      <c r="KMC11" s="147"/>
      <c r="KMD11" s="148"/>
      <c r="KME11" s="149"/>
      <c r="KMF11" s="150"/>
      <c r="KMG11" s="151"/>
      <c r="KMH11" s="152"/>
      <c r="KMI11" s="153"/>
      <c r="KMJ11" s="154"/>
      <c r="KMK11" s="146"/>
      <c r="KML11" s="147"/>
      <c r="KMM11" s="148"/>
      <c r="KMN11" s="149"/>
      <c r="KMO11" s="150"/>
      <c r="KMP11" s="151"/>
      <c r="KMQ11" s="152"/>
      <c r="KMR11" s="153"/>
      <c r="KMS11" s="154"/>
      <c r="KMT11" s="146"/>
      <c r="KMU11" s="147"/>
      <c r="KMV11" s="148"/>
      <c r="KMW11" s="149"/>
      <c r="KMX11" s="150"/>
      <c r="KMY11" s="151"/>
      <c r="KMZ11" s="152"/>
      <c r="KNA11" s="153"/>
      <c r="KNB11" s="154"/>
      <c r="KNC11" s="146"/>
      <c r="KND11" s="147"/>
      <c r="KNE11" s="148"/>
      <c r="KNF11" s="149"/>
      <c r="KNG11" s="150"/>
      <c r="KNH11" s="151"/>
      <c r="KNI11" s="152"/>
      <c r="KNJ11" s="153"/>
      <c r="KNK11" s="154"/>
      <c r="KNL11" s="146"/>
      <c r="KNM11" s="147"/>
      <c r="KNN11" s="148"/>
      <c r="KNO11" s="149"/>
      <c r="KNP11" s="150"/>
      <c r="KNQ11" s="151"/>
      <c r="KNR11" s="152"/>
      <c r="KNS11" s="153"/>
      <c r="KNT11" s="154"/>
      <c r="KNU11" s="146"/>
      <c r="KNV11" s="147"/>
      <c r="KNW11" s="148"/>
      <c r="KNX11" s="149"/>
      <c r="KNY11" s="150"/>
      <c r="KNZ11" s="151"/>
      <c r="KOA11" s="152"/>
      <c r="KOB11" s="153"/>
      <c r="KOC11" s="154"/>
      <c r="KOD11" s="146"/>
      <c r="KOE11" s="147"/>
      <c r="KOF11" s="148"/>
      <c r="KOG11" s="149"/>
      <c r="KOH11" s="150"/>
      <c r="KOI11" s="151"/>
      <c r="KOJ11" s="152"/>
      <c r="KOK11" s="153"/>
      <c r="KOL11" s="154"/>
      <c r="KOM11" s="146"/>
      <c r="KON11" s="147"/>
      <c r="KOO11" s="148"/>
      <c r="KOP11" s="149"/>
      <c r="KOQ11" s="150"/>
      <c r="KOR11" s="151"/>
      <c r="KOS11" s="152"/>
      <c r="KOT11" s="153"/>
      <c r="KOU11" s="154"/>
      <c r="KOV11" s="146"/>
      <c r="KOW11" s="147"/>
      <c r="KOX11" s="148"/>
      <c r="KOY11" s="149"/>
      <c r="KOZ11" s="150"/>
      <c r="KPA11" s="151"/>
      <c r="KPB11" s="152"/>
      <c r="KPC11" s="153"/>
      <c r="KPD11" s="154"/>
      <c r="KPE11" s="146"/>
      <c r="KPF11" s="147"/>
      <c r="KPG11" s="148"/>
      <c r="KPH11" s="149"/>
      <c r="KPI11" s="150"/>
      <c r="KPJ11" s="151"/>
      <c r="KPK11" s="152"/>
      <c r="KPL11" s="153"/>
      <c r="KPM11" s="154"/>
      <c r="KPN11" s="146"/>
      <c r="KPO11" s="147"/>
      <c r="KPP11" s="148"/>
      <c r="KPQ11" s="149"/>
      <c r="KPR11" s="150"/>
      <c r="KPS11" s="151"/>
      <c r="KPT11" s="152"/>
      <c r="KPU11" s="153"/>
      <c r="KPV11" s="154"/>
      <c r="KPW11" s="146"/>
      <c r="KPX11" s="147"/>
      <c r="KPY11" s="148"/>
      <c r="KPZ11" s="149"/>
      <c r="KQA11" s="150"/>
      <c r="KQB11" s="151"/>
      <c r="KQC11" s="152"/>
      <c r="KQD11" s="153"/>
      <c r="KQE11" s="154"/>
      <c r="KQF11" s="146"/>
      <c r="KQG11" s="147"/>
      <c r="KQH11" s="148"/>
      <c r="KQI11" s="149"/>
      <c r="KQJ11" s="150"/>
      <c r="KQK11" s="151"/>
      <c r="KQL11" s="152"/>
      <c r="KQM11" s="153"/>
      <c r="KQN11" s="154"/>
      <c r="KQO11" s="146"/>
      <c r="KQP11" s="147"/>
      <c r="KQQ11" s="148"/>
      <c r="KQR11" s="149"/>
      <c r="KQS11" s="150"/>
      <c r="KQT11" s="151"/>
      <c r="KQU11" s="152"/>
      <c r="KQV11" s="153"/>
      <c r="KQW11" s="154"/>
      <c r="KQX11" s="146"/>
      <c r="KQY11" s="147"/>
      <c r="KQZ11" s="148"/>
      <c r="KRA11" s="149"/>
      <c r="KRB11" s="150"/>
      <c r="KRC11" s="151"/>
      <c r="KRD11" s="152"/>
      <c r="KRE11" s="153"/>
      <c r="KRF11" s="154"/>
      <c r="KRG11" s="146"/>
      <c r="KRH11" s="147"/>
      <c r="KRI11" s="148"/>
      <c r="KRJ11" s="149"/>
      <c r="KRK11" s="150"/>
      <c r="KRL11" s="151"/>
      <c r="KRM11" s="152"/>
      <c r="KRN11" s="153"/>
      <c r="KRO11" s="154"/>
      <c r="KRP11" s="146"/>
      <c r="KRQ11" s="147"/>
      <c r="KRR11" s="148"/>
      <c r="KRS11" s="149"/>
      <c r="KRT11" s="150"/>
      <c r="KRU11" s="151"/>
      <c r="KRV11" s="152"/>
      <c r="KRW11" s="153"/>
      <c r="KRX11" s="154"/>
      <c r="KRY11" s="146"/>
      <c r="KRZ11" s="147"/>
      <c r="KSA11" s="148"/>
      <c r="KSB11" s="149"/>
      <c r="KSC11" s="150"/>
      <c r="KSD11" s="151"/>
      <c r="KSE11" s="152"/>
      <c r="KSF11" s="153"/>
      <c r="KSG11" s="154"/>
      <c r="KSH11" s="146"/>
      <c r="KSI11" s="147"/>
      <c r="KSJ11" s="148"/>
      <c r="KSK11" s="149"/>
      <c r="KSL11" s="150"/>
      <c r="KSM11" s="151"/>
      <c r="KSN11" s="152"/>
      <c r="KSO11" s="153"/>
      <c r="KSP11" s="154"/>
      <c r="KSQ11" s="146"/>
      <c r="KSR11" s="147"/>
      <c r="KSS11" s="148"/>
      <c r="KST11" s="149"/>
      <c r="KSU11" s="150"/>
      <c r="KSV11" s="151"/>
      <c r="KSW11" s="152"/>
      <c r="KSX11" s="153"/>
      <c r="KSY11" s="154"/>
      <c r="KSZ11" s="146"/>
      <c r="KTA11" s="147"/>
      <c r="KTB11" s="148"/>
      <c r="KTC11" s="149"/>
      <c r="KTD11" s="150"/>
      <c r="KTE11" s="151"/>
      <c r="KTF11" s="152"/>
      <c r="KTG11" s="153"/>
      <c r="KTH11" s="154"/>
      <c r="KTI11" s="146"/>
      <c r="KTJ11" s="147"/>
      <c r="KTK11" s="148"/>
      <c r="KTL11" s="149"/>
      <c r="KTM11" s="150"/>
      <c r="KTN11" s="151"/>
      <c r="KTO11" s="152"/>
      <c r="KTP11" s="153"/>
      <c r="KTQ11" s="154"/>
      <c r="KTR11" s="146"/>
      <c r="KTS11" s="147"/>
      <c r="KTT11" s="148"/>
      <c r="KTU11" s="149"/>
      <c r="KTV11" s="150"/>
      <c r="KTW11" s="151"/>
      <c r="KTX11" s="152"/>
      <c r="KTY11" s="153"/>
      <c r="KTZ11" s="154"/>
      <c r="KUA11" s="146"/>
      <c r="KUB11" s="147"/>
      <c r="KUC11" s="148"/>
      <c r="KUD11" s="149"/>
      <c r="KUE11" s="150"/>
      <c r="KUF11" s="151"/>
      <c r="KUG11" s="152"/>
      <c r="KUH11" s="153"/>
      <c r="KUI11" s="154"/>
      <c r="KUJ11" s="146"/>
      <c r="KUK11" s="147"/>
      <c r="KUL11" s="148"/>
      <c r="KUM11" s="149"/>
      <c r="KUN11" s="150"/>
      <c r="KUO11" s="151"/>
      <c r="KUP11" s="152"/>
      <c r="KUQ11" s="153"/>
      <c r="KUR11" s="154"/>
      <c r="KUS11" s="146"/>
      <c r="KUT11" s="147"/>
      <c r="KUU11" s="148"/>
      <c r="KUV11" s="149"/>
      <c r="KUW11" s="150"/>
      <c r="KUX11" s="151"/>
      <c r="KUY11" s="152"/>
      <c r="KUZ11" s="153"/>
      <c r="KVA11" s="154"/>
      <c r="KVB11" s="146"/>
      <c r="KVC11" s="147"/>
      <c r="KVD11" s="148"/>
      <c r="KVE11" s="149"/>
      <c r="KVF11" s="150"/>
      <c r="KVG11" s="151"/>
      <c r="KVH11" s="152"/>
      <c r="KVI11" s="153"/>
      <c r="KVJ11" s="154"/>
      <c r="KVK11" s="146"/>
      <c r="KVL11" s="147"/>
      <c r="KVM11" s="148"/>
      <c r="KVN11" s="149"/>
      <c r="KVO11" s="150"/>
      <c r="KVP11" s="151"/>
      <c r="KVQ11" s="152"/>
      <c r="KVR11" s="153"/>
      <c r="KVS11" s="154"/>
      <c r="KVT11" s="146"/>
      <c r="KVU11" s="147"/>
      <c r="KVV11" s="148"/>
      <c r="KVW11" s="149"/>
      <c r="KVX11" s="150"/>
      <c r="KVY11" s="151"/>
      <c r="KVZ11" s="152"/>
      <c r="KWA11" s="153"/>
      <c r="KWB11" s="154"/>
      <c r="KWC11" s="146"/>
      <c r="KWD11" s="147"/>
      <c r="KWE11" s="148"/>
      <c r="KWF11" s="149"/>
      <c r="KWG11" s="150"/>
      <c r="KWH11" s="151"/>
      <c r="KWI11" s="152"/>
      <c r="KWJ11" s="153"/>
      <c r="KWK11" s="154"/>
      <c r="KWL11" s="146"/>
      <c r="KWM11" s="147"/>
      <c r="KWN11" s="148"/>
      <c r="KWO11" s="149"/>
      <c r="KWP11" s="150"/>
      <c r="KWQ11" s="151"/>
      <c r="KWR11" s="152"/>
      <c r="KWS11" s="153"/>
      <c r="KWT11" s="154"/>
      <c r="KWU11" s="146"/>
      <c r="KWV11" s="147"/>
      <c r="KWW11" s="148"/>
      <c r="KWX11" s="149"/>
      <c r="KWY11" s="150"/>
      <c r="KWZ11" s="151"/>
      <c r="KXA11" s="152"/>
      <c r="KXB11" s="153"/>
      <c r="KXC11" s="154"/>
      <c r="KXD11" s="146"/>
      <c r="KXE11" s="147"/>
      <c r="KXF11" s="148"/>
      <c r="KXG11" s="149"/>
      <c r="KXH11" s="150"/>
      <c r="KXI11" s="151"/>
      <c r="KXJ11" s="152"/>
      <c r="KXK11" s="153"/>
      <c r="KXL11" s="154"/>
      <c r="KXM11" s="146"/>
      <c r="KXN11" s="147"/>
      <c r="KXO11" s="148"/>
      <c r="KXP11" s="149"/>
      <c r="KXQ11" s="150"/>
      <c r="KXR11" s="151"/>
      <c r="KXS11" s="152"/>
      <c r="KXT11" s="153"/>
      <c r="KXU11" s="154"/>
      <c r="KXV11" s="146"/>
      <c r="KXW11" s="147"/>
      <c r="KXX11" s="148"/>
      <c r="KXY11" s="149"/>
      <c r="KXZ11" s="150"/>
      <c r="KYA11" s="151"/>
      <c r="KYB11" s="152"/>
      <c r="KYC11" s="153"/>
      <c r="KYD11" s="154"/>
      <c r="KYE11" s="146"/>
      <c r="KYF11" s="147"/>
      <c r="KYG11" s="148"/>
      <c r="KYH11" s="149"/>
      <c r="KYI11" s="150"/>
      <c r="KYJ11" s="151"/>
      <c r="KYK11" s="152"/>
      <c r="KYL11" s="153"/>
      <c r="KYM11" s="154"/>
      <c r="KYN11" s="146"/>
      <c r="KYO11" s="147"/>
      <c r="KYP11" s="148"/>
      <c r="KYQ11" s="149"/>
      <c r="KYR11" s="150"/>
      <c r="KYS11" s="151"/>
      <c r="KYT11" s="152"/>
      <c r="KYU11" s="153"/>
      <c r="KYV11" s="154"/>
      <c r="KYW11" s="146"/>
      <c r="KYX11" s="147"/>
      <c r="KYY11" s="148"/>
      <c r="KYZ11" s="149"/>
      <c r="KZA11" s="150"/>
      <c r="KZB11" s="151"/>
      <c r="KZC11" s="152"/>
      <c r="KZD11" s="153"/>
      <c r="KZE11" s="154"/>
      <c r="KZF11" s="146"/>
      <c r="KZG11" s="147"/>
      <c r="KZH11" s="148"/>
      <c r="KZI11" s="149"/>
      <c r="KZJ11" s="150"/>
      <c r="KZK11" s="151"/>
      <c r="KZL11" s="152"/>
      <c r="KZM11" s="153"/>
      <c r="KZN11" s="154"/>
      <c r="KZO11" s="146"/>
      <c r="KZP11" s="147"/>
      <c r="KZQ11" s="148"/>
      <c r="KZR11" s="149"/>
      <c r="KZS11" s="150"/>
      <c r="KZT11" s="151"/>
      <c r="KZU11" s="152"/>
      <c r="KZV11" s="153"/>
      <c r="KZW11" s="154"/>
      <c r="KZX11" s="146"/>
      <c r="KZY11" s="147"/>
      <c r="KZZ11" s="148"/>
      <c r="LAA11" s="149"/>
      <c r="LAB11" s="150"/>
      <c r="LAC11" s="151"/>
      <c r="LAD11" s="152"/>
      <c r="LAE11" s="153"/>
      <c r="LAF11" s="154"/>
      <c r="LAG11" s="146"/>
      <c r="LAH11" s="147"/>
      <c r="LAI11" s="148"/>
      <c r="LAJ11" s="149"/>
      <c r="LAK11" s="150"/>
      <c r="LAL11" s="151"/>
      <c r="LAM11" s="152"/>
      <c r="LAN11" s="153"/>
      <c r="LAO11" s="154"/>
      <c r="LAP11" s="146"/>
      <c r="LAQ11" s="147"/>
      <c r="LAR11" s="148"/>
      <c r="LAS11" s="149"/>
      <c r="LAT11" s="150"/>
      <c r="LAU11" s="151"/>
      <c r="LAV11" s="152"/>
      <c r="LAW11" s="153"/>
      <c r="LAX11" s="154"/>
      <c r="LAY11" s="146"/>
      <c r="LAZ11" s="147"/>
      <c r="LBA11" s="148"/>
      <c r="LBB11" s="149"/>
      <c r="LBC11" s="150"/>
      <c r="LBD11" s="151"/>
      <c r="LBE11" s="152"/>
      <c r="LBF11" s="153"/>
      <c r="LBG11" s="154"/>
      <c r="LBH11" s="146"/>
      <c r="LBI11" s="147"/>
      <c r="LBJ11" s="148"/>
      <c r="LBK11" s="149"/>
      <c r="LBL11" s="150"/>
      <c r="LBM11" s="151"/>
      <c r="LBN11" s="152"/>
      <c r="LBO11" s="153"/>
      <c r="LBP11" s="154"/>
      <c r="LBQ11" s="146"/>
      <c r="LBR11" s="147"/>
      <c r="LBS11" s="148"/>
      <c r="LBT11" s="149"/>
      <c r="LBU11" s="150"/>
      <c r="LBV11" s="151"/>
      <c r="LBW11" s="152"/>
      <c r="LBX11" s="153"/>
      <c r="LBY11" s="154"/>
      <c r="LBZ11" s="146"/>
      <c r="LCA11" s="147"/>
      <c r="LCB11" s="148"/>
      <c r="LCC11" s="149"/>
      <c r="LCD11" s="150"/>
      <c r="LCE11" s="151"/>
      <c r="LCF11" s="152"/>
      <c r="LCG11" s="153"/>
      <c r="LCH11" s="154"/>
      <c r="LCI11" s="146"/>
      <c r="LCJ11" s="147"/>
      <c r="LCK11" s="148"/>
      <c r="LCL11" s="149"/>
      <c r="LCM11" s="150"/>
      <c r="LCN11" s="151"/>
      <c r="LCO11" s="152"/>
      <c r="LCP11" s="153"/>
      <c r="LCQ11" s="154"/>
      <c r="LCR11" s="146"/>
      <c r="LCS11" s="147"/>
      <c r="LCT11" s="148"/>
      <c r="LCU11" s="149"/>
      <c r="LCV11" s="150"/>
      <c r="LCW11" s="151"/>
      <c r="LCX11" s="152"/>
      <c r="LCY11" s="153"/>
      <c r="LCZ11" s="154"/>
      <c r="LDA11" s="146"/>
      <c r="LDB11" s="147"/>
      <c r="LDC11" s="148"/>
      <c r="LDD11" s="149"/>
      <c r="LDE11" s="150"/>
      <c r="LDF11" s="151"/>
      <c r="LDG11" s="152"/>
      <c r="LDH11" s="153"/>
      <c r="LDI11" s="154"/>
      <c r="LDJ11" s="146"/>
      <c r="LDK11" s="147"/>
      <c r="LDL11" s="148"/>
      <c r="LDM11" s="149"/>
      <c r="LDN11" s="150"/>
      <c r="LDO11" s="151"/>
      <c r="LDP11" s="152"/>
      <c r="LDQ11" s="153"/>
      <c r="LDR11" s="154"/>
      <c r="LDS11" s="146"/>
      <c r="LDT11" s="147"/>
      <c r="LDU11" s="148"/>
      <c r="LDV11" s="149"/>
      <c r="LDW11" s="150"/>
      <c r="LDX11" s="151"/>
      <c r="LDY11" s="152"/>
      <c r="LDZ11" s="153"/>
      <c r="LEA11" s="154"/>
      <c r="LEB11" s="146"/>
      <c r="LEC11" s="147"/>
      <c r="LED11" s="148"/>
      <c r="LEE11" s="149"/>
      <c r="LEF11" s="150"/>
      <c r="LEG11" s="151"/>
      <c r="LEH11" s="152"/>
      <c r="LEI11" s="153"/>
      <c r="LEJ11" s="154"/>
      <c r="LEK11" s="146"/>
      <c r="LEL11" s="147"/>
      <c r="LEM11" s="148"/>
      <c r="LEN11" s="149"/>
      <c r="LEO11" s="150"/>
      <c r="LEP11" s="151"/>
      <c r="LEQ11" s="152"/>
      <c r="LER11" s="153"/>
      <c r="LES11" s="154"/>
      <c r="LET11" s="146"/>
      <c r="LEU11" s="147"/>
      <c r="LEV11" s="148"/>
      <c r="LEW11" s="149"/>
      <c r="LEX11" s="150"/>
      <c r="LEY11" s="151"/>
      <c r="LEZ11" s="152"/>
      <c r="LFA11" s="153"/>
      <c r="LFB11" s="154"/>
      <c r="LFC11" s="146"/>
      <c r="LFD11" s="147"/>
      <c r="LFE11" s="148"/>
      <c r="LFF11" s="149"/>
      <c r="LFG11" s="150"/>
      <c r="LFH11" s="151"/>
      <c r="LFI11" s="152"/>
      <c r="LFJ11" s="153"/>
      <c r="LFK11" s="154"/>
      <c r="LFL11" s="146"/>
      <c r="LFM11" s="147"/>
      <c r="LFN11" s="148"/>
      <c r="LFO11" s="149"/>
      <c r="LFP11" s="150"/>
      <c r="LFQ11" s="151"/>
      <c r="LFR11" s="152"/>
      <c r="LFS11" s="153"/>
      <c r="LFT11" s="154"/>
      <c r="LFU11" s="146"/>
      <c r="LFV11" s="147"/>
      <c r="LFW11" s="148"/>
      <c r="LFX11" s="149"/>
      <c r="LFY11" s="150"/>
      <c r="LFZ11" s="151"/>
      <c r="LGA11" s="152"/>
      <c r="LGB11" s="153"/>
      <c r="LGC11" s="154"/>
      <c r="LGD11" s="146"/>
      <c r="LGE11" s="147"/>
      <c r="LGF11" s="148"/>
      <c r="LGG11" s="149"/>
      <c r="LGH11" s="150"/>
      <c r="LGI11" s="151"/>
      <c r="LGJ11" s="152"/>
      <c r="LGK11" s="153"/>
      <c r="LGL11" s="154"/>
      <c r="LGM11" s="146"/>
      <c r="LGN11" s="147"/>
      <c r="LGO11" s="148"/>
      <c r="LGP11" s="149"/>
      <c r="LGQ11" s="150"/>
      <c r="LGR11" s="151"/>
      <c r="LGS11" s="152"/>
      <c r="LGT11" s="153"/>
      <c r="LGU11" s="154"/>
      <c r="LGV11" s="146"/>
      <c r="LGW11" s="147"/>
      <c r="LGX11" s="148"/>
      <c r="LGY11" s="149"/>
      <c r="LGZ11" s="150"/>
      <c r="LHA11" s="151"/>
      <c r="LHB11" s="152"/>
      <c r="LHC11" s="153"/>
      <c r="LHD11" s="154"/>
      <c r="LHE11" s="146"/>
      <c r="LHF11" s="147"/>
      <c r="LHG11" s="148"/>
      <c r="LHH11" s="149"/>
      <c r="LHI11" s="150"/>
      <c r="LHJ11" s="151"/>
      <c r="LHK11" s="152"/>
      <c r="LHL11" s="153"/>
      <c r="LHM11" s="154"/>
      <c r="LHN11" s="146"/>
      <c r="LHO11" s="147"/>
      <c r="LHP11" s="148"/>
      <c r="LHQ11" s="149"/>
      <c r="LHR11" s="150"/>
      <c r="LHS11" s="151"/>
      <c r="LHT11" s="152"/>
      <c r="LHU11" s="153"/>
      <c r="LHV11" s="154"/>
      <c r="LHW11" s="146"/>
      <c r="LHX11" s="147"/>
      <c r="LHY11" s="148"/>
      <c r="LHZ11" s="149"/>
      <c r="LIA11" s="150"/>
      <c r="LIB11" s="151"/>
      <c r="LIC11" s="152"/>
      <c r="LID11" s="153"/>
      <c r="LIE11" s="154"/>
      <c r="LIF11" s="146"/>
      <c r="LIG11" s="147"/>
      <c r="LIH11" s="148"/>
      <c r="LII11" s="149"/>
      <c r="LIJ11" s="150"/>
      <c r="LIK11" s="151"/>
      <c r="LIL11" s="152"/>
      <c r="LIM11" s="153"/>
      <c r="LIN11" s="154"/>
      <c r="LIO11" s="146"/>
      <c r="LIP11" s="147"/>
      <c r="LIQ11" s="148"/>
      <c r="LIR11" s="149"/>
      <c r="LIS11" s="150"/>
      <c r="LIT11" s="151"/>
      <c r="LIU11" s="152"/>
      <c r="LIV11" s="153"/>
      <c r="LIW11" s="154"/>
      <c r="LIX11" s="146"/>
      <c r="LIY11" s="147"/>
      <c r="LIZ11" s="148"/>
      <c r="LJA11" s="149"/>
      <c r="LJB11" s="150"/>
      <c r="LJC11" s="151"/>
      <c r="LJD11" s="152"/>
      <c r="LJE11" s="153"/>
      <c r="LJF11" s="154"/>
      <c r="LJG11" s="146"/>
      <c r="LJH11" s="147"/>
      <c r="LJI11" s="148"/>
      <c r="LJJ11" s="149"/>
      <c r="LJK11" s="150"/>
      <c r="LJL11" s="151"/>
      <c r="LJM11" s="152"/>
      <c r="LJN11" s="153"/>
      <c r="LJO11" s="154"/>
      <c r="LJP11" s="146"/>
      <c r="LJQ11" s="147"/>
      <c r="LJR11" s="148"/>
      <c r="LJS11" s="149"/>
      <c r="LJT11" s="150"/>
      <c r="LJU11" s="151"/>
      <c r="LJV11" s="152"/>
      <c r="LJW11" s="153"/>
      <c r="LJX11" s="154"/>
      <c r="LJY11" s="146"/>
      <c r="LJZ11" s="147"/>
      <c r="LKA11" s="148"/>
      <c r="LKB11" s="149"/>
      <c r="LKC11" s="150"/>
      <c r="LKD11" s="151"/>
      <c r="LKE11" s="152"/>
      <c r="LKF11" s="153"/>
      <c r="LKG11" s="154"/>
      <c r="LKH11" s="146"/>
      <c r="LKI11" s="147"/>
      <c r="LKJ11" s="148"/>
      <c r="LKK11" s="149"/>
      <c r="LKL11" s="150"/>
      <c r="LKM11" s="151"/>
      <c r="LKN11" s="152"/>
      <c r="LKO11" s="153"/>
      <c r="LKP11" s="154"/>
      <c r="LKQ11" s="146"/>
      <c r="LKR11" s="147"/>
      <c r="LKS11" s="148"/>
      <c r="LKT11" s="149"/>
      <c r="LKU11" s="150"/>
      <c r="LKV11" s="151"/>
      <c r="LKW11" s="152"/>
      <c r="LKX11" s="153"/>
      <c r="LKY11" s="154"/>
      <c r="LKZ11" s="146"/>
      <c r="LLA11" s="147"/>
      <c r="LLB11" s="148"/>
      <c r="LLC11" s="149"/>
      <c r="LLD11" s="150"/>
      <c r="LLE11" s="151"/>
      <c r="LLF11" s="152"/>
      <c r="LLG11" s="153"/>
      <c r="LLH11" s="154"/>
      <c r="LLI11" s="146"/>
      <c r="LLJ11" s="147"/>
      <c r="LLK11" s="148"/>
      <c r="LLL11" s="149"/>
      <c r="LLM11" s="150"/>
      <c r="LLN11" s="151"/>
      <c r="LLO11" s="152"/>
      <c r="LLP11" s="153"/>
      <c r="LLQ11" s="154"/>
      <c r="LLR11" s="146"/>
      <c r="LLS11" s="147"/>
      <c r="LLT11" s="148"/>
      <c r="LLU11" s="149"/>
      <c r="LLV11" s="150"/>
      <c r="LLW11" s="151"/>
      <c r="LLX11" s="152"/>
      <c r="LLY11" s="153"/>
      <c r="LLZ11" s="154"/>
      <c r="LMA11" s="146"/>
      <c r="LMB11" s="147"/>
      <c r="LMC11" s="148"/>
      <c r="LMD11" s="149"/>
      <c r="LME11" s="150"/>
      <c r="LMF11" s="151"/>
      <c r="LMG11" s="152"/>
      <c r="LMH11" s="153"/>
      <c r="LMI11" s="154"/>
      <c r="LMJ11" s="146"/>
      <c r="LMK11" s="147"/>
      <c r="LML11" s="148"/>
      <c r="LMM11" s="149"/>
      <c r="LMN11" s="150"/>
      <c r="LMO11" s="151"/>
      <c r="LMP11" s="152"/>
      <c r="LMQ11" s="153"/>
      <c r="LMR11" s="154"/>
      <c r="LMS11" s="146"/>
      <c r="LMT11" s="147"/>
      <c r="LMU11" s="148"/>
      <c r="LMV11" s="149"/>
      <c r="LMW11" s="150"/>
      <c r="LMX11" s="151"/>
      <c r="LMY11" s="152"/>
      <c r="LMZ11" s="153"/>
      <c r="LNA11" s="154"/>
      <c r="LNB11" s="146"/>
      <c r="LNC11" s="147"/>
      <c r="LND11" s="148"/>
      <c r="LNE11" s="149"/>
      <c r="LNF11" s="150"/>
      <c r="LNG11" s="151"/>
      <c r="LNH11" s="152"/>
      <c r="LNI11" s="153"/>
      <c r="LNJ11" s="154"/>
      <c r="LNK11" s="146"/>
      <c r="LNL11" s="147"/>
      <c r="LNM11" s="148"/>
      <c r="LNN11" s="149"/>
      <c r="LNO11" s="150"/>
      <c r="LNP11" s="151"/>
      <c r="LNQ11" s="152"/>
      <c r="LNR11" s="153"/>
      <c r="LNS11" s="154"/>
      <c r="LNT11" s="146"/>
      <c r="LNU11" s="147"/>
      <c r="LNV11" s="148"/>
      <c r="LNW11" s="149"/>
      <c r="LNX11" s="150"/>
      <c r="LNY11" s="151"/>
      <c r="LNZ11" s="152"/>
      <c r="LOA11" s="153"/>
      <c r="LOB11" s="154"/>
      <c r="LOC11" s="146"/>
      <c r="LOD11" s="147"/>
      <c r="LOE11" s="148"/>
      <c r="LOF11" s="149"/>
      <c r="LOG11" s="150"/>
      <c r="LOH11" s="151"/>
      <c r="LOI11" s="152"/>
      <c r="LOJ11" s="153"/>
      <c r="LOK11" s="154"/>
      <c r="LOL11" s="146"/>
      <c r="LOM11" s="147"/>
      <c r="LON11" s="148"/>
      <c r="LOO11" s="149"/>
      <c r="LOP11" s="150"/>
      <c r="LOQ11" s="151"/>
      <c r="LOR11" s="152"/>
      <c r="LOS11" s="153"/>
      <c r="LOT11" s="154"/>
      <c r="LOU11" s="146"/>
      <c r="LOV11" s="147"/>
      <c r="LOW11" s="148"/>
      <c r="LOX11" s="149"/>
      <c r="LOY11" s="150"/>
      <c r="LOZ11" s="151"/>
      <c r="LPA11" s="152"/>
      <c r="LPB11" s="153"/>
      <c r="LPC11" s="154"/>
      <c r="LPD11" s="146"/>
      <c r="LPE11" s="147"/>
      <c r="LPF11" s="148"/>
      <c r="LPG11" s="149"/>
      <c r="LPH11" s="150"/>
      <c r="LPI11" s="151"/>
      <c r="LPJ11" s="152"/>
      <c r="LPK11" s="153"/>
      <c r="LPL11" s="154"/>
      <c r="LPM11" s="146"/>
      <c r="LPN11" s="147"/>
      <c r="LPO11" s="148"/>
      <c r="LPP11" s="149"/>
      <c r="LPQ11" s="150"/>
      <c r="LPR11" s="151"/>
      <c r="LPS11" s="152"/>
      <c r="LPT11" s="153"/>
      <c r="LPU11" s="154"/>
      <c r="LPV11" s="146"/>
      <c r="LPW11" s="147"/>
      <c r="LPX11" s="148"/>
      <c r="LPY11" s="149"/>
      <c r="LPZ11" s="150"/>
      <c r="LQA11" s="151"/>
      <c r="LQB11" s="152"/>
      <c r="LQC11" s="153"/>
      <c r="LQD11" s="154"/>
      <c r="LQE11" s="146"/>
      <c r="LQF11" s="147"/>
      <c r="LQG11" s="148"/>
      <c r="LQH11" s="149"/>
      <c r="LQI11" s="150"/>
      <c r="LQJ11" s="151"/>
      <c r="LQK11" s="152"/>
      <c r="LQL11" s="153"/>
      <c r="LQM11" s="154"/>
      <c r="LQN11" s="146"/>
      <c r="LQO11" s="147"/>
      <c r="LQP11" s="148"/>
      <c r="LQQ11" s="149"/>
      <c r="LQR11" s="150"/>
      <c r="LQS11" s="151"/>
      <c r="LQT11" s="152"/>
      <c r="LQU11" s="153"/>
      <c r="LQV11" s="154"/>
      <c r="LQW11" s="146"/>
      <c r="LQX11" s="147"/>
      <c r="LQY11" s="148"/>
      <c r="LQZ11" s="149"/>
      <c r="LRA11" s="150"/>
      <c r="LRB11" s="151"/>
      <c r="LRC11" s="152"/>
      <c r="LRD11" s="153"/>
      <c r="LRE11" s="154"/>
      <c r="LRF11" s="146"/>
      <c r="LRG11" s="147"/>
      <c r="LRH11" s="148"/>
      <c r="LRI11" s="149"/>
      <c r="LRJ11" s="150"/>
      <c r="LRK11" s="151"/>
      <c r="LRL11" s="152"/>
      <c r="LRM11" s="153"/>
      <c r="LRN11" s="154"/>
      <c r="LRO11" s="146"/>
      <c r="LRP11" s="147"/>
      <c r="LRQ11" s="148"/>
      <c r="LRR11" s="149"/>
      <c r="LRS11" s="150"/>
      <c r="LRT11" s="151"/>
      <c r="LRU11" s="152"/>
      <c r="LRV11" s="153"/>
      <c r="LRW11" s="154"/>
      <c r="LRX11" s="146"/>
      <c r="LRY11" s="147"/>
      <c r="LRZ11" s="148"/>
      <c r="LSA11" s="149"/>
      <c r="LSB11" s="150"/>
      <c r="LSC11" s="151"/>
      <c r="LSD11" s="152"/>
      <c r="LSE11" s="153"/>
      <c r="LSF11" s="154"/>
      <c r="LSG11" s="146"/>
      <c r="LSH11" s="147"/>
      <c r="LSI11" s="148"/>
      <c r="LSJ11" s="149"/>
      <c r="LSK11" s="150"/>
      <c r="LSL11" s="151"/>
      <c r="LSM11" s="152"/>
      <c r="LSN11" s="153"/>
      <c r="LSO11" s="154"/>
      <c r="LSP11" s="146"/>
      <c r="LSQ11" s="147"/>
      <c r="LSR11" s="148"/>
      <c r="LSS11" s="149"/>
      <c r="LST11" s="150"/>
      <c r="LSU11" s="151"/>
      <c r="LSV11" s="152"/>
      <c r="LSW11" s="153"/>
      <c r="LSX11" s="154"/>
      <c r="LSY11" s="146"/>
      <c r="LSZ11" s="147"/>
      <c r="LTA11" s="148"/>
      <c r="LTB11" s="149"/>
      <c r="LTC11" s="150"/>
      <c r="LTD11" s="151"/>
      <c r="LTE11" s="152"/>
      <c r="LTF11" s="153"/>
      <c r="LTG11" s="154"/>
      <c r="LTH11" s="146"/>
      <c r="LTI11" s="147"/>
      <c r="LTJ11" s="148"/>
      <c r="LTK11" s="149"/>
      <c r="LTL11" s="150"/>
      <c r="LTM11" s="151"/>
      <c r="LTN11" s="152"/>
      <c r="LTO11" s="153"/>
      <c r="LTP11" s="154"/>
      <c r="LTQ11" s="146"/>
      <c r="LTR11" s="147"/>
      <c r="LTS11" s="148"/>
      <c r="LTT11" s="149"/>
      <c r="LTU11" s="150"/>
      <c r="LTV11" s="151"/>
      <c r="LTW11" s="152"/>
      <c r="LTX11" s="153"/>
      <c r="LTY11" s="154"/>
      <c r="LTZ11" s="146"/>
      <c r="LUA11" s="147"/>
      <c r="LUB11" s="148"/>
      <c r="LUC11" s="149"/>
      <c r="LUD11" s="150"/>
      <c r="LUE11" s="151"/>
      <c r="LUF11" s="152"/>
      <c r="LUG11" s="153"/>
      <c r="LUH11" s="154"/>
      <c r="LUI11" s="146"/>
      <c r="LUJ11" s="147"/>
      <c r="LUK11" s="148"/>
      <c r="LUL11" s="149"/>
      <c r="LUM11" s="150"/>
      <c r="LUN11" s="151"/>
      <c r="LUO11" s="152"/>
      <c r="LUP11" s="153"/>
      <c r="LUQ11" s="154"/>
      <c r="LUR11" s="146"/>
      <c r="LUS11" s="147"/>
      <c r="LUT11" s="148"/>
      <c r="LUU11" s="149"/>
      <c r="LUV11" s="150"/>
      <c r="LUW11" s="151"/>
      <c r="LUX11" s="152"/>
      <c r="LUY11" s="153"/>
      <c r="LUZ11" s="154"/>
      <c r="LVA11" s="146"/>
      <c r="LVB11" s="147"/>
      <c r="LVC11" s="148"/>
      <c r="LVD11" s="149"/>
      <c r="LVE11" s="150"/>
      <c r="LVF11" s="151"/>
      <c r="LVG11" s="152"/>
      <c r="LVH11" s="153"/>
      <c r="LVI11" s="154"/>
      <c r="LVJ11" s="146"/>
      <c r="LVK11" s="147"/>
      <c r="LVL11" s="148"/>
      <c r="LVM11" s="149"/>
      <c r="LVN11" s="150"/>
      <c r="LVO11" s="151"/>
      <c r="LVP11" s="152"/>
      <c r="LVQ11" s="153"/>
      <c r="LVR11" s="154"/>
      <c r="LVS11" s="146"/>
      <c r="LVT11" s="147"/>
      <c r="LVU11" s="148"/>
      <c r="LVV11" s="149"/>
      <c r="LVW11" s="150"/>
      <c r="LVX11" s="151"/>
      <c r="LVY11" s="152"/>
      <c r="LVZ11" s="153"/>
      <c r="LWA11" s="154"/>
      <c r="LWB11" s="146"/>
      <c r="LWC11" s="147"/>
      <c r="LWD11" s="148"/>
      <c r="LWE11" s="149"/>
      <c r="LWF11" s="150"/>
      <c r="LWG11" s="151"/>
      <c r="LWH11" s="152"/>
      <c r="LWI11" s="153"/>
      <c r="LWJ11" s="154"/>
      <c r="LWK11" s="146"/>
      <c r="LWL11" s="147"/>
      <c r="LWM11" s="148"/>
      <c r="LWN11" s="149"/>
      <c r="LWO11" s="150"/>
      <c r="LWP11" s="151"/>
      <c r="LWQ11" s="152"/>
      <c r="LWR11" s="153"/>
      <c r="LWS11" s="154"/>
      <c r="LWT11" s="146"/>
      <c r="LWU11" s="147"/>
      <c r="LWV11" s="148"/>
      <c r="LWW11" s="149"/>
      <c r="LWX11" s="150"/>
      <c r="LWY11" s="151"/>
      <c r="LWZ11" s="152"/>
      <c r="LXA11" s="153"/>
      <c r="LXB11" s="154"/>
      <c r="LXC11" s="146"/>
      <c r="LXD11" s="147"/>
      <c r="LXE11" s="148"/>
      <c r="LXF11" s="149"/>
      <c r="LXG11" s="150"/>
      <c r="LXH11" s="151"/>
      <c r="LXI11" s="152"/>
      <c r="LXJ11" s="153"/>
      <c r="LXK11" s="154"/>
      <c r="LXL11" s="146"/>
      <c r="LXM11" s="147"/>
      <c r="LXN11" s="148"/>
      <c r="LXO11" s="149"/>
      <c r="LXP11" s="150"/>
      <c r="LXQ11" s="151"/>
      <c r="LXR11" s="152"/>
      <c r="LXS11" s="153"/>
      <c r="LXT11" s="154"/>
      <c r="LXU11" s="146"/>
      <c r="LXV11" s="147"/>
      <c r="LXW11" s="148"/>
      <c r="LXX11" s="149"/>
      <c r="LXY11" s="150"/>
      <c r="LXZ11" s="151"/>
      <c r="LYA11" s="152"/>
      <c r="LYB11" s="153"/>
      <c r="LYC11" s="154"/>
      <c r="LYD11" s="146"/>
      <c r="LYE11" s="147"/>
      <c r="LYF11" s="148"/>
      <c r="LYG11" s="149"/>
      <c r="LYH11" s="150"/>
      <c r="LYI11" s="151"/>
      <c r="LYJ11" s="152"/>
      <c r="LYK11" s="153"/>
      <c r="LYL11" s="154"/>
      <c r="LYM11" s="146"/>
      <c r="LYN11" s="147"/>
      <c r="LYO11" s="148"/>
      <c r="LYP11" s="149"/>
      <c r="LYQ11" s="150"/>
      <c r="LYR11" s="151"/>
      <c r="LYS11" s="152"/>
      <c r="LYT11" s="153"/>
      <c r="LYU11" s="154"/>
      <c r="LYV11" s="146"/>
      <c r="LYW11" s="147"/>
      <c r="LYX11" s="148"/>
      <c r="LYY11" s="149"/>
      <c r="LYZ11" s="150"/>
      <c r="LZA11" s="151"/>
      <c r="LZB11" s="152"/>
      <c r="LZC11" s="153"/>
      <c r="LZD11" s="154"/>
      <c r="LZE11" s="146"/>
      <c r="LZF11" s="147"/>
      <c r="LZG11" s="148"/>
      <c r="LZH11" s="149"/>
      <c r="LZI11" s="150"/>
      <c r="LZJ11" s="151"/>
      <c r="LZK11" s="152"/>
      <c r="LZL11" s="153"/>
      <c r="LZM11" s="154"/>
      <c r="LZN11" s="146"/>
      <c r="LZO11" s="147"/>
      <c r="LZP11" s="148"/>
      <c r="LZQ11" s="149"/>
      <c r="LZR11" s="150"/>
      <c r="LZS11" s="151"/>
      <c r="LZT11" s="152"/>
      <c r="LZU11" s="153"/>
      <c r="LZV11" s="154"/>
      <c r="LZW11" s="146"/>
      <c r="LZX11" s="147"/>
      <c r="LZY11" s="148"/>
      <c r="LZZ11" s="149"/>
      <c r="MAA11" s="150"/>
      <c r="MAB11" s="151"/>
      <c r="MAC11" s="152"/>
      <c r="MAD11" s="153"/>
      <c r="MAE11" s="154"/>
      <c r="MAF11" s="146"/>
      <c r="MAG11" s="147"/>
      <c r="MAH11" s="148"/>
      <c r="MAI11" s="149"/>
      <c r="MAJ11" s="150"/>
      <c r="MAK11" s="151"/>
      <c r="MAL11" s="152"/>
      <c r="MAM11" s="153"/>
      <c r="MAN11" s="154"/>
      <c r="MAO11" s="146"/>
      <c r="MAP11" s="147"/>
      <c r="MAQ11" s="148"/>
      <c r="MAR11" s="149"/>
      <c r="MAS11" s="150"/>
      <c r="MAT11" s="151"/>
      <c r="MAU11" s="152"/>
      <c r="MAV11" s="153"/>
      <c r="MAW11" s="154"/>
      <c r="MAX11" s="146"/>
      <c r="MAY11" s="147"/>
      <c r="MAZ11" s="148"/>
      <c r="MBA11" s="149"/>
      <c r="MBB11" s="150"/>
      <c r="MBC11" s="151"/>
      <c r="MBD11" s="152"/>
      <c r="MBE11" s="153"/>
      <c r="MBF11" s="154"/>
      <c r="MBG11" s="146"/>
      <c r="MBH11" s="147"/>
      <c r="MBI11" s="148"/>
      <c r="MBJ11" s="149"/>
      <c r="MBK11" s="150"/>
      <c r="MBL11" s="151"/>
      <c r="MBM11" s="152"/>
      <c r="MBN11" s="153"/>
      <c r="MBO11" s="154"/>
      <c r="MBP11" s="146"/>
      <c r="MBQ11" s="147"/>
      <c r="MBR11" s="148"/>
      <c r="MBS11" s="149"/>
      <c r="MBT11" s="150"/>
      <c r="MBU11" s="151"/>
      <c r="MBV11" s="152"/>
      <c r="MBW11" s="153"/>
      <c r="MBX11" s="154"/>
      <c r="MBY11" s="146"/>
      <c r="MBZ11" s="147"/>
      <c r="MCA11" s="148"/>
      <c r="MCB11" s="149"/>
      <c r="MCC11" s="150"/>
      <c r="MCD11" s="151"/>
      <c r="MCE11" s="152"/>
      <c r="MCF11" s="153"/>
      <c r="MCG11" s="154"/>
      <c r="MCH11" s="146"/>
      <c r="MCI11" s="147"/>
      <c r="MCJ11" s="148"/>
      <c r="MCK11" s="149"/>
      <c r="MCL11" s="150"/>
      <c r="MCM11" s="151"/>
      <c r="MCN11" s="152"/>
      <c r="MCO11" s="153"/>
      <c r="MCP11" s="154"/>
      <c r="MCQ11" s="146"/>
      <c r="MCR11" s="147"/>
      <c r="MCS11" s="148"/>
      <c r="MCT11" s="149"/>
      <c r="MCU11" s="150"/>
      <c r="MCV11" s="151"/>
      <c r="MCW11" s="152"/>
      <c r="MCX11" s="153"/>
      <c r="MCY11" s="154"/>
      <c r="MCZ11" s="146"/>
      <c r="MDA11" s="147"/>
      <c r="MDB11" s="148"/>
      <c r="MDC11" s="149"/>
      <c r="MDD11" s="150"/>
      <c r="MDE11" s="151"/>
      <c r="MDF11" s="152"/>
      <c r="MDG11" s="153"/>
      <c r="MDH11" s="154"/>
      <c r="MDI11" s="146"/>
      <c r="MDJ11" s="147"/>
      <c r="MDK11" s="148"/>
      <c r="MDL11" s="149"/>
      <c r="MDM11" s="150"/>
      <c r="MDN11" s="151"/>
      <c r="MDO11" s="152"/>
      <c r="MDP11" s="153"/>
      <c r="MDQ11" s="154"/>
      <c r="MDR11" s="146"/>
      <c r="MDS11" s="147"/>
      <c r="MDT11" s="148"/>
      <c r="MDU11" s="149"/>
      <c r="MDV11" s="150"/>
      <c r="MDW11" s="151"/>
      <c r="MDX11" s="152"/>
      <c r="MDY11" s="153"/>
      <c r="MDZ11" s="154"/>
      <c r="MEA11" s="146"/>
      <c r="MEB11" s="147"/>
      <c r="MEC11" s="148"/>
      <c r="MED11" s="149"/>
      <c r="MEE11" s="150"/>
      <c r="MEF11" s="151"/>
      <c r="MEG11" s="152"/>
      <c r="MEH11" s="153"/>
      <c r="MEI11" s="154"/>
      <c r="MEJ11" s="146"/>
      <c r="MEK11" s="147"/>
      <c r="MEL11" s="148"/>
      <c r="MEM11" s="149"/>
      <c r="MEN11" s="150"/>
      <c r="MEO11" s="151"/>
      <c r="MEP11" s="152"/>
      <c r="MEQ11" s="153"/>
      <c r="MER11" s="154"/>
      <c r="MES11" s="146"/>
      <c r="MET11" s="147"/>
      <c r="MEU11" s="148"/>
      <c r="MEV11" s="149"/>
      <c r="MEW11" s="150"/>
      <c r="MEX11" s="151"/>
      <c r="MEY11" s="152"/>
      <c r="MEZ11" s="153"/>
      <c r="MFA11" s="154"/>
      <c r="MFB11" s="146"/>
      <c r="MFC11" s="147"/>
      <c r="MFD11" s="148"/>
      <c r="MFE11" s="149"/>
      <c r="MFF11" s="150"/>
      <c r="MFG11" s="151"/>
      <c r="MFH11" s="152"/>
      <c r="MFI11" s="153"/>
      <c r="MFJ11" s="154"/>
      <c r="MFK11" s="146"/>
      <c r="MFL11" s="147"/>
      <c r="MFM11" s="148"/>
      <c r="MFN11" s="149"/>
      <c r="MFO11" s="150"/>
      <c r="MFP11" s="151"/>
      <c r="MFQ11" s="152"/>
      <c r="MFR11" s="153"/>
      <c r="MFS11" s="154"/>
      <c r="MFT11" s="146"/>
      <c r="MFU11" s="147"/>
      <c r="MFV11" s="148"/>
      <c r="MFW11" s="149"/>
      <c r="MFX11" s="150"/>
      <c r="MFY11" s="151"/>
      <c r="MFZ11" s="152"/>
      <c r="MGA11" s="153"/>
      <c r="MGB11" s="154"/>
      <c r="MGC11" s="146"/>
      <c r="MGD11" s="147"/>
      <c r="MGE11" s="148"/>
      <c r="MGF11" s="149"/>
      <c r="MGG11" s="150"/>
      <c r="MGH11" s="151"/>
      <c r="MGI11" s="152"/>
      <c r="MGJ11" s="153"/>
      <c r="MGK11" s="154"/>
      <c r="MGL11" s="146"/>
      <c r="MGM11" s="147"/>
      <c r="MGN11" s="148"/>
      <c r="MGO11" s="149"/>
      <c r="MGP11" s="150"/>
      <c r="MGQ11" s="151"/>
      <c r="MGR11" s="152"/>
      <c r="MGS11" s="153"/>
      <c r="MGT11" s="154"/>
      <c r="MGU11" s="146"/>
      <c r="MGV11" s="147"/>
      <c r="MGW11" s="148"/>
      <c r="MGX11" s="149"/>
      <c r="MGY11" s="150"/>
      <c r="MGZ11" s="151"/>
      <c r="MHA11" s="152"/>
      <c r="MHB11" s="153"/>
      <c r="MHC11" s="154"/>
      <c r="MHD11" s="146"/>
      <c r="MHE11" s="147"/>
      <c r="MHF11" s="148"/>
      <c r="MHG11" s="149"/>
      <c r="MHH11" s="150"/>
      <c r="MHI11" s="151"/>
      <c r="MHJ11" s="152"/>
      <c r="MHK11" s="153"/>
      <c r="MHL11" s="154"/>
      <c r="MHM11" s="146"/>
      <c r="MHN11" s="147"/>
      <c r="MHO11" s="148"/>
      <c r="MHP11" s="149"/>
      <c r="MHQ11" s="150"/>
      <c r="MHR11" s="151"/>
      <c r="MHS11" s="152"/>
      <c r="MHT11" s="153"/>
      <c r="MHU11" s="154"/>
      <c r="MHV11" s="146"/>
      <c r="MHW11" s="147"/>
      <c r="MHX11" s="148"/>
      <c r="MHY11" s="149"/>
      <c r="MHZ11" s="150"/>
      <c r="MIA11" s="151"/>
      <c r="MIB11" s="152"/>
      <c r="MIC11" s="153"/>
      <c r="MID11" s="154"/>
      <c r="MIE11" s="146"/>
      <c r="MIF11" s="147"/>
      <c r="MIG11" s="148"/>
      <c r="MIH11" s="149"/>
      <c r="MII11" s="150"/>
      <c r="MIJ11" s="151"/>
      <c r="MIK11" s="152"/>
      <c r="MIL11" s="153"/>
      <c r="MIM11" s="154"/>
      <c r="MIN11" s="146"/>
      <c r="MIO11" s="147"/>
      <c r="MIP11" s="148"/>
      <c r="MIQ11" s="149"/>
      <c r="MIR11" s="150"/>
      <c r="MIS11" s="151"/>
      <c r="MIT11" s="152"/>
      <c r="MIU11" s="153"/>
      <c r="MIV11" s="154"/>
      <c r="MIW11" s="146"/>
      <c r="MIX11" s="147"/>
      <c r="MIY11" s="148"/>
      <c r="MIZ11" s="149"/>
      <c r="MJA11" s="150"/>
      <c r="MJB11" s="151"/>
      <c r="MJC11" s="152"/>
      <c r="MJD11" s="153"/>
      <c r="MJE11" s="154"/>
      <c r="MJF11" s="146"/>
      <c r="MJG11" s="147"/>
      <c r="MJH11" s="148"/>
      <c r="MJI11" s="149"/>
      <c r="MJJ11" s="150"/>
      <c r="MJK11" s="151"/>
      <c r="MJL11" s="152"/>
      <c r="MJM11" s="153"/>
      <c r="MJN11" s="154"/>
      <c r="MJO11" s="146"/>
      <c r="MJP11" s="147"/>
      <c r="MJQ11" s="148"/>
      <c r="MJR11" s="149"/>
      <c r="MJS11" s="150"/>
      <c r="MJT11" s="151"/>
      <c r="MJU11" s="152"/>
      <c r="MJV11" s="153"/>
      <c r="MJW11" s="154"/>
      <c r="MJX11" s="146"/>
      <c r="MJY11" s="147"/>
      <c r="MJZ11" s="148"/>
      <c r="MKA11" s="149"/>
      <c r="MKB11" s="150"/>
      <c r="MKC11" s="151"/>
      <c r="MKD11" s="152"/>
      <c r="MKE11" s="153"/>
      <c r="MKF11" s="154"/>
      <c r="MKG11" s="146"/>
      <c r="MKH11" s="147"/>
      <c r="MKI11" s="148"/>
      <c r="MKJ11" s="149"/>
      <c r="MKK11" s="150"/>
      <c r="MKL11" s="151"/>
      <c r="MKM11" s="152"/>
      <c r="MKN11" s="153"/>
      <c r="MKO11" s="154"/>
      <c r="MKP11" s="146"/>
      <c r="MKQ11" s="147"/>
      <c r="MKR11" s="148"/>
      <c r="MKS11" s="149"/>
      <c r="MKT11" s="150"/>
      <c r="MKU11" s="151"/>
      <c r="MKV11" s="152"/>
      <c r="MKW11" s="153"/>
      <c r="MKX11" s="154"/>
      <c r="MKY11" s="146"/>
      <c r="MKZ11" s="147"/>
      <c r="MLA11" s="148"/>
      <c r="MLB11" s="149"/>
      <c r="MLC11" s="150"/>
      <c r="MLD11" s="151"/>
      <c r="MLE11" s="152"/>
      <c r="MLF11" s="153"/>
      <c r="MLG11" s="154"/>
      <c r="MLH11" s="146"/>
      <c r="MLI11" s="147"/>
      <c r="MLJ11" s="148"/>
      <c r="MLK11" s="149"/>
      <c r="MLL11" s="150"/>
      <c r="MLM11" s="151"/>
      <c r="MLN11" s="152"/>
      <c r="MLO11" s="153"/>
      <c r="MLP11" s="154"/>
      <c r="MLQ11" s="146"/>
      <c r="MLR11" s="147"/>
      <c r="MLS11" s="148"/>
      <c r="MLT11" s="149"/>
      <c r="MLU11" s="150"/>
      <c r="MLV11" s="151"/>
      <c r="MLW11" s="152"/>
      <c r="MLX11" s="153"/>
      <c r="MLY11" s="154"/>
      <c r="MLZ11" s="146"/>
      <c r="MMA11" s="147"/>
      <c r="MMB11" s="148"/>
      <c r="MMC11" s="149"/>
      <c r="MMD11" s="150"/>
      <c r="MME11" s="151"/>
      <c r="MMF11" s="152"/>
      <c r="MMG11" s="153"/>
      <c r="MMH11" s="154"/>
      <c r="MMI11" s="146"/>
      <c r="MMJ11" s="147"/>
      <c r="MMK11" s="148"/>
      <c r="MML11" s="149"/>
      <c r="MMM11" s="150"/>
      <c r="MMN11" s="151"/>
      <c r="MMO11" s="152"/>
      <c r="MMP11" s="153"/>
      <c r="MMQ11" s="154"/>
      <c r="MMR11" s="146"/>
      <c r="MMS11" s="147"/>
      <c r="MMT11" s="148"/>
      <c r="MMU11" s="149"/>
      <c r="MMV11" s="150"/>
      <c r="MMW11" s="151"/>
      <c r="MMX11" s="152"/>
      <c r="MMY11" s="153"/>
      <c r="MMZ11" s="154"/>
      <c r="MNA11" s="146"/>
      <c r="MNB11" s="147"/>
      <c r="MNC11" s="148"/>
      <c r="MND11" s="149"/>
      <c r="MNE11" s="150"/>
      <c r="MNF11" s="151"/>
      <c r="MNG11" s="152"/>
      <c r="MNH11" s="153"/>
      <c r="MNI11" s="154"/>
      <c r="MNJ11" s="146"/>
      <c r="MNK11" s="147"/>
      <c r="MNL11" s="148"/>
      <c r="MNM11" s="149"/>
      <c r="MNN11" s="150"/>
      <c r="MNO11" s="151"/>
      <c r="MNP11" s="152"/>
      <c r="MNQ11" s="153"/>
      <c r="MNR11" s="154"/>
      <c r="MNS11" s="146"/>
      <c r="MNT11" s="147"/>
      <c r="MNU11" s="148"/>
      <c r="MNV11" s="149"/>
      <c r="MNW11" s="150"/>
      <c r="MNX11" s="151"/>
      <c r="MNY11" s="152"/>
      <c r="MNZ11" s="153"/>
      <c r="MOA11" s="154"/>
      <c r="MOB11" s="146"/>
      <c r="MOC11" s="147"/>
      <c r="MOD11" s="148"/>
      <c r="MOE11" s="149"/>
      <c r="MOF11" s="150"/>
      <c r="MOG11" s="151"/>
      <c r="MOH11" s="152"/>
      <c r="MOI11" s="153"/>
      <c r="MOJ11" s="154"/>
      <c r="MOK11" s="146"/>
      <c r="MOL11" s="147"/>
      <c r="MOM11" s="148"/>
      <c r="MON11" s="149"/>
      <c r="MOO11" s="150"/>
      <c r="MOP11" s="151"/>
      <c r="MOQ11" s="152"/>
      <c r="MOR11" s="153"/>
      <c r="MOS11" s="154"/>
      <c r="MOT11" s="146"/>
      <c r="MOU11" s="147"/>
      <c r="MOV11" s="148"/>
      <c r="MOW11" s="149"/>
      <c r="MOX11" s="150"/>
      <c r="MOY11" s="151"/>
      <c r="MOZ11" s="152"/>
      <c r="MPA11" s="153"/>
      <c r="MPB11" s="154"/>
      <c r="MPC11" s="146"/>
      <c r="MPD11" s="147"/>
      <c r="MPE11" s="148"/>
      <c r="MPF11" s="149"/>
      <c r="MPG11" s="150"/>
      <c r="MPH11" s="151"/>
      <c r="MPI11" s="152"/>
      <c r="MPJ11" s="153"/>
      <c r="MPK11" s="154"/>
      <c r="MPL11" s="146"/>
      <c r="MPM11" s="147"/>
      <c r="MPN11" s="148"/>
      <c r="MPO11" s="149"/>
      <c r="MPP11" s="150"/>
      <c r="MPQ11" s="151"/>
      <c r="MPR11" s="152"/>
      <c r="MPS11" s="153"/>
      <c r="MPT11" s="154"/>
      <c r="MPU11" s="146"/>
      <c r="MPV11" s="147"/>
      <c r="MPW11" s="148"/>
      <c r="MPX11" s="149"/>
      <c r="MPY11" s="150"/>
      <c r="MPZ11" s="151"/>
      <c r="MQA11" s="152"/>
      <c r="MQB11" s="153"/>
      <c r="MQC11" s="154"/>
      <c r="MQD11" s="146"/>
      <c r="MQE11" s="147"/>
      <c r="MQF11" s="148"/>
      <c r="MQG11" s="149"/>
      <c r="MQH11" s="150"/>
      <c r="MQI11" s="151"/>
      <c r="MQJ11" s="152"/>
      <c r="MQK11" s="153"/>
      <c r="MQL11" s="154"/>
      <c r="MQM11" s="146"/>
      <c r="MQN11" s="147"/>
      <c r="MQO11" s="148"/>
      <c r="MQP11" s="149"/>
      <c r="MQQ11" s="150"/>
      <c r="MQR11" s="151"/>
      <c r="MQS11" s="152"/>
      <c r="MQT11" s="153"/>
      <c r="MQU11" s="154"/>
      <c r="MQV11" s="146"/>
      <c r="MQW11" s="147"/>
      <c r="MQX11" s="148"/>
      <c r="MQY11" s="149"/>
      <c r="MQZ11" s="150"/>
      <c r="MRA11" s="151"/>
      <c r="MRB11" s="152"/>
      <c r="MRC11" s="153"/>
      <c r="MRD11" s="154"/>
      <c r="MRE11" s="146"/>
      <c r="MRF11" s="147"/>
      <c r="MRG11" s="148"/>
      <c r="MRH11" s="149"/>
      <c r="MRI11" s="150"/>
      <c r="MRJ11" s="151"/>
      <c r="MRK11" s="152"/>
      <c r="MRL11" s="153"/>
      <c r="MRM11" s="154"/>
      <c r="MRN11" s="146"/>
      <c r="MRO11" s="147"/>
      <c r="MRP11" s="148"/>
      <c r="MRQ11" s="149"/>
      <c r="MRR11" s="150"/>
      <c r="MRS11" s="151"/>
      <c r="MRT11" s="152"/>
      <c r="MRU11" s="153"/>
      <c r="MRV11" s="154"/>
      <c r="MRW11" s="146"/>
      <c r="MRX11" s="147"/>
      <c r="MRY11" s="148"/>
      <c r="MRZ11" s="149"/>
      <c r="MSA11" s="150"/>
      <c r="MSB11" s="151"/>
      <c r="MSC11" s="152"/>
      <c r="MSD11" s="153"/>
      <c r="MSE11" s="154"/>
      <c r="MSF11" s="146"/>
      <c r="MSG11" s="147"/>
      <c r="MSH11" s="148"/>
      <c r="MSI11" s="149"/>
      <c r="MSJ11" s="150"/>
      <c r="MSK11" s="151"/>
      <c r="MSL11" s="152"/>
      <c r="MSM11" s="153"/>
      <c r="MSN11" s="154"/>
      <c r="MSO11" s="146"/>
      <c r="MSP11" s="147"/>
      <c r="MSQ11" s="148"/>
      <c r="MSR11" s="149"/>
      <c r="MSS11" s="150"/>
      <c r="MST11" s="151"/>
      <c r="MSU11" s="152"/>
      <c r="MSV11" s="153"/>
      <c r="MSW11" s="154"/>
      <c r="MSX11" s="146"/>
      <c r="MSY11" s="147"/>
      <c r="MSZ11" s="148"/>
      <c r="MTA11" s="149"/>
      <c r="MTB11" s="150"/>
      <c r="MTC11" s="151"/>
      <c r="MTD11" s="152"/>
      <c r="MTE11" s="153"/>
      <c r="MTF11" s="154"/>
      <c r="MTG11" s="146"/>
      <c r="MTH11" s="147"/>
      <c r="MTI11" s="148"/>
      <c r="MTJ11" s="149"/>
      <c r="MTK11" s="150"/>
      <c r="MTL11" s="151"/>
      <c r="MTM11" s="152"/>
      <c r="MTN11" s="153"/>
      <c r="MTO11" s="154"/>
      <c r="MTP11" s="146"/>
      <c r="MTQ11" s="147"/>
      <c r="MTR11" s="148"/>
      <c r="MTS11" s="149"/>
      <c r="MTT11" s="150"/>
      <c r="MTU11" s="151"/>
      <c r="MTV11" s="152"/>
      <c r="MTW11" s="153"/>
      <c r="MTX11" s="154"/>
      <c r="MTY11" s="146"/>
      <c r="MTZ11" s="147"/>
      <c r="MUA11" s="148"/>
      <c r="MUB11" s="149"/>
      <c r="MUC11" s="150"/>
      <c r="MUD11" s="151"/>
      <c r="MUE11" s="152"/>
      <c r="MUF11" s="153"/>
      <c r="MUG11" s="154"/>
      <c r="MUH11" s="146"/>
      <c r="MUI11" s="147"/>
      <c r="MUJ11" s="148"/>
      <c r="MUK11" s="149"/>
      <c r="MUL11" s="150"/>
      <c r="MUM11" s="151"/>
      <c r="MUN11" s="152"/>
      <c r="MUO11" s="153"/>
      <c r="MUP11" s="154"/>
      <c r="MUQ11" s="146"/>
      <c r="MUR11" s="147"/>
      <c r="MUS11" s="148"/>
      <c r="MUT11" s="149"/>
      <c r="MUU11" s="150"/>
      <c r="MUV11" s="151"/>
      <c r="MUW11" s="152"/>
      <c r="MUX11" s="153"/>
      <c r="MUY11" s="154"/>
      <c r="MUZ11" s="146"/>
      <c r="MVA11" s="147"/>
      <c r="MVB11" s="148"/>
      <c r="MVC11" s="149"/>
      <c r="MVD11" s="150"/>
      <c r="MVE11" s="151"/>
      <c r="MVF11" s="152"/>
      <c r="MVG11" s="153"/>
      <c r="MVH11" s="154"/>
      <c r="MVI11" s="146"/>
      <c r="MVJ11" s="147"/>
      <c r="MVK11" s="148"/>
      <c r="MVL11" s="149"/>
      <c r="MVM11" s="150"/>
      <c r="MVN11" s="151"/>
      <c r="MVO11" s="152"/>
      <c r="MVP11" s="153"/>
      <c r="MVQ11" s="154"/>
      <c r="MVR11" s="146"/>
      <c r="MVS11" s="147"/>
      <c r="MVT11" s="148"/>
      <c r="MVU11" s="149"/>
      <c r="MVV11" s="150"/>
      <c r="MVW11" s="151"/>
      <c r="MVX11" s="152"/>
      <c r="MVY11" s="153"/>
      <c r="MVZ11" s="154"/>
      <c r="MWA11" s="146"/>
      <c r="MWB11" s="147"/>
      <c r="MWC11" s="148"/>
      <c r="MWD11" s="149"/>
      <c r="MWE11" s="150"/>
      <c r="MWF11" s="151"/>
      <c r="MWG11" s="152"/>
      <c r="MWH11" s="153"/>
      <c r="MWI11" s="154"/>
      <c r="MWJ11" s="146"/>
      <c r="MWK11" s="147"/>
      <c r="MWL11" s="148"/>
      <c r="MWM11" s="149"/>
      <c r="MWN11" s="150"/>
      <c r="MWO11" s="151"/>
      <c r="MWP11" s="152"/>
      <c r="MWQ11" s="153"/>
      <c r="MWR11" s="154"/>
      <c r="MWS11" s="146"/>
      <c r="MWT11" s="147"/>
      <c r="MWU11" s="148"/>
      <c r="MWV11" s="149"/>
      <c r="MWW11" s="150"/>
      <c r="MWX11" s="151"/>
      <c r="MWY11" s="152"/>
      <c r="MWZ11" s="153"/>
      <c r="MXA11" s="154"/>
      <c r="MXB11" s="146"/>
      <c r="MXC11" s="147"/>
      <c r="MXD11" s="148"/>
      <c r="MXE11" s="149"/>
      <c r="MXF11" s="150"/>
      <c r="MXG11" s="151"/>
      <c r="MXH11" s="152"/>
      <c r="MXI11" s="153"/>
      <c r="MXJ11" s="154"/>
      <c r="MXK11" s="146"/>
      <c r="MXL11" s="147"/>
      <c r="MXM11" s="148"/>
      <c r="MXN11" s="149"/>
      <c r="MXO11" s="150"/>
      <c r="MXP11" s="151"/>
      <c r="MXQ11" s="152"/>
      <c r="MXR11" s="153"/>
      <c r="MXS11" s="154"/>
      <c r="MXT11" s="146"/>
      <c r="MXU11" s="147"/>
      <c r="MXV11" s="148"/>
      <c r="MXW11" s="149"/>
      <c r="MXX11" s="150"/>
      <c r="MXY11" s="151"/>
      <c r="MXZ11" s="152"/>
      <c r="MYA11" s="153"/>
      <c r="MYB11" s="154"/>
      <c r="MYC11" s="146"/>
      <c r="MYD11" s="147"/>
      <c r="MYE11" s="148"/>
      <c r="MYF11" s="149"/>
      <c r="MYG11" s="150"/>
      <c r="MYH11" s="151"/>
      <c r="MYI11" s="152"/>
      <c r="MYJ11" s="153"/>
      <c r="MYK11" s="154"/>
      <c r="MYL11" s="146"/>
      <c r="MYM11" s="147"/>
      <c r="MYN11" s="148"/>
      <c r="MYO11" s="149"/>
      <c r="MYP11" s="150"/>
      <c r="MYQ11" s="151"/>
      <c r="MYR11" s="152"/>
      <c r="MYS11" s="153"/>
      <c r="MYT11" s="154"/>
      <c r="MYU11" s="146"/>
      <c r="MYV11" s="147"/>
      <c r="MYW11" s="148"/>
      <c r="MYX11" s="149"/>
      <c r="MYY11" s="150"/>
      <c r="MYZ11" s="151"/>
      <c r="MZA11" s="152"/>
      <c r="MZB11" s="153"/>
      <c r="MZC11" s="154"/>
      <c r="MZD11" s="146"/>
      <c r="MZE11" s="147"/>
      <c r="MZF11" s="148"/>
      <c r="MZG11" s="149"/>
      <c r="MZH11" s="150"/>
      <c r="MZI11" s="151"/>
      <c r="MZJ11" s="152"/>
      <c r="MZK11" s="153"/>
      <c r="MZL11" s="154"/>
      <c r="MZM11" s="146"/>
      <c r="MZN11" s="147"/>
      <c r="MZO11" s="148"/>
      <c r="MZP11" s="149"/>
      <c r="MZQ11" s="150"/>
      <c r="MZR11" s="151"/>
      <c r="MZS11" s="152"/>
      <c r="MZT11" s="153"/>
      <c r="MZU11" s="154"/>
      <c r="MZV11" s="146"/>
      <c r="MZW11" s="147"/>
      <c r="MZX11" s="148"/>
      <c r="MZY11" s="149"/>
      <c r="MZZ11" s="150"/>
      <c r="NAA11" s="151"/>
      <c r="NAB11" s="152"/>
      <c r="NAC11" s="153"/>
      <c r="NAD11" s="154"/>
      <c r="NAE11" s="146"/>
      <c r="NAF11" s="147"/>
      <c r="NAG11" s="148"/>
      <c r="NAH11" s="149"/>
      <c r="NAI11" s="150"/>
      <c r="NAJ11" s="151"/>
      <c r="NAK11" s="152"/>
      <c r="NAL11" s="153"/>
      <c r="NAM11" s="154"/>
      <c r="NAN11" s="146"/>
      <c r="NAO11" s="147"/>
      <c r="NAP11" s="148"/>
      <c r="NAQ11" s="149"/>
      <c r="NAR11" s="150"/>
      <c r="NAS11" s="151"/>
      <c r="NAT11" s="152"/>
      <c r="NAU11" s="153"/>
      <c r="NAV11" s="154"/>
      <c r="NAW11" s="146"/>
      <c r="NAX11" s="147"/>
      <c r="NAY11" s="148"/>
      <c r="NAZ11" s="149"/>
      <c r="NBA11" s="150"/>
      <c r="NBB11" s="151"/>
      <c r="NBC11" s="152"/>
      <c r="NBD11" s="153"/>
      <c r="NBE11" s="154"/>
      <c r="NBF11" s="146"/>
      <c r="NBG11" s="147"/>
      <c r="NBH11" s="148"/>
      <c r="NBI11" s="149"/>
      <c r="NBJ11" s="150"/>
      <c r="NBK11" s="151"/>
      <c r="NBL11" s="152"/>
      <c r="NBM11" s="153"/>
      <c r="NBN11" s="154"/>
      <c r="NBO11" s="146"/>
      <c r="NBP11" s="147"/>
      <c r="NBQ11" s="148"/>
      <c r="NBR11" s="149"/>
      <c r="NBS11" s="150"/>
      <c r="NBT11" s="151"/>
      <c r="NBU11" s="152"/>
      <c r="NBV11" s="153"/>
      <c r="NBW11" s="154"/>
      <c r="NBX11" s="146"/>
      <c r="NBY11" s="147"/>
      <c r="NBZ11" s="148"/>
      <c r="NCA11" s="149"/>
      <c r="NCB11" s="150"/>
      <c r="NCC11" s="151"/>
      <c r="NCD11" s="152"/>
      <c r="NCE11" s="153"/>
      <c r="NCF11" s="154"/>
      <c r="NCG11" s="146"/>
      <c r="NCH11" s="147"/>
      <c r="NCI11" s="148"/>
      <c r="NCJ11" s="149"/>
      <c r="NCK11" s="150"/>
      <c r="NCL11" s="151"/>
      <c r="NCM11" s="152"/>
      <c r="NCN11" s="153"/>
      <c r="NCO11" s="154"/>
      <c r="NCP11" s="146"/>
      <c r="NCQ11" s="147"/>
      <c r="NCR11" s="148"/>
      <c r="NCS11" s="149"/>
      <c r="NCT11" s="150"/>
      <c r="NCU11" s="151"/>
      <c r="NCV11" s="152"/>
      <c r="NCW11" s="153"/>
      <c r="NCX11" s="154"/>
      <c r="NCY11" s="146"/>
      <c r="NCZ11" s="147"/>
      <c r="NDA11" s="148"/>
      <c r="NDB11" s="149"/>
      <c r="NDC11" s="150"/>
      <c r="NDD11" s="151"/>
      <c r="NDE11" s="152"/>
      <c r="NDF11" s="153"/>
      <c r="NDG11" s="154"/>
      <c r="NDH11" s="146"/>
      <c r="NDI11" s="147"/>
      <c r="NDJ11" s="148"/>
      <c r="NDK11" s="149"/>
      <c r="NDL11" s="150"/>
      <c r="NDM11" s="151"/>
      <c r="NDN11" s="152"/>
      <c r="NDO11" s="153"/>
      <c r="NDP11" s="154"/>
      <c r="NDQ11" s="146"/>
      <c r="NDR11" s="147"/>
      <c r="NDS11" s="148"/>
      <c r="NDT11" s="149"/>
      <c r="NDU11" s="150"/>
      <c r="NDV11" s="151"/>
      <c r="NDW11" s="152"/>
      <c r="NDX11" s="153"/>
      <c r="NDY11" s="154"/>
      <c r="NDZ11" s="146"/>
      <c r="NEA11" s="147"/>
      <c r="NEB11" s="148"/>
      <c r="NEC11" s="149"/>
      <c r="NED11" s="150"/>
      <c r="NEE11" s="151"/>
      <c r="NEF11" s="152"/>
      <c r="NEG11" s="153"/>
      <c r="NEH11" s="154"/>
      <c r="NEI11" s="146"/>
      <c r="NEJ11" s="147"/>
      <c r="NEK11" s="148"/>
      <c r="NEL11" s="149"/>
      <c r="NEM11" s="150"/>
      <c r="NEN11" s="151"/>
      <c r="NEO11" s="152"/>
      <c r="NEP11" s="153"/>
      <c r="NEQ11" s="154"/>
      <c r="NER11" s="146"/>
      <c r="NES11" s="147"/>
      <c r="NET11" s="148"/>
      <c r="NEU11" s="149"/>
      <c r="NEV11" s="150"/>
      <c r="NEW11" s="151"/>
      <c r="NEX11" s="152"/>
      <c r="NEY11" s="153"/>
      <c r="NEZ11" s="154"/>
      <c r="NFA11" s="146"/>
      <c r="NFB11" s="147"/>
      <c r="NFC11" s="148"/>
      <c r="NFD11" s="149"/>
      <c r="NFE11" s="150"/>
      <c r="NFF11" s="151"/>
      <c r="NFG11" s="152"/>
      <c r="NFH11" s="153"/>
      <c r="NFI11" s="154"/>
      <c r="NFJ11" s="146"/>
      <c r="NFK11" s="147"/>
      <c r="NFL11" s="148"/>
      <c r="NFM11" s="149"/>
      <c r="NFN11" s="150"/>
      <c r="NFO11" s="151"/>
      <c r="NFP11" s="152"/>
      <c r="NFQ11" s="153"/>
      <c r="NFR11" s="154"/>
      <c r="NFS11" s="146"/>
      <c r="NFT11" s="147"/>
      <c r="NFU11" s="148"/>
      <c r="NFV11" s="149"/>
      <c r="NFW11" s="150"/>
      <c r="NFX11" s="151"/>
      <c r="NFY11" s="152"/>
      <c r="NFZ11" s="153"/>
      <c r="NGA11" s="154"/>
      <c r="NGB11" s="146"/>
      <c r="NGC11" s="147"/>
      <c r="NGD11" s="148"/>
      <c r="NGE11" s="149"/>
      <c r="NGF11" s="150"/>
      <c r="NGG11" s="151"/>
      <c r="NGH11" s="152"/>
      <c r="NGI11" s="153"/>
      <c r="NGJ11" s="154"/>
      <c r="NGK11" s="146"/>
      <c r="NGL11" s="147"/>
      <c r="NGM11" s="148"/>
      <c r="NGN11" s="149"/>
      <c r="NGO11" s="150"/>
      <c r="NGP11" s="151"/>
      <c r="NGQ11" s="152"/>
      <c r="NGR11" s="153"/>
      <c r="NGS11" s="154"/>
      <c r="NGT11" s="146"/>
      <c r="NGU11" s="147"/>
      <c r="NGV11" s="148"/>
      <c r="NGW11" s="149"/>
      <c r="NGX11" s="150"/>
      <c r="NGY11" s="151"/>
      <c r="NGZ11" s="152"/>
      <c r="NHA11" s="153"/>
      <c r="NHB11" s="154"/>
      <c r="NHC11" s="146"/>
      <c r="NHD11" s="147"/>
      <c r="NHE11" s="148"/>
      <c r="NHF11" s="149"/>
      <c r="NHG11" s="150"/>
      <c r="NHH11" s="151"/>
      <c r="NHI11" s="152"/>
      <c r="NHJ11" s="153"/>
      <c r="NHK11" s="154"/>
      <c r="NHL11" s="146"/>
      <c r="NHM11" s="147"/>
      <c r="NHN11" s="148"/>
      <c r="NHO11" s="149"/>
      <c r="NHP11" s="150"/>
      <c r="NHQ11" s="151"/>
      <c r="NHR11" s="152"/>
      <c r="NHS11" s="153"/>
      <c r="NHT11" s="154"/>
      <c r="NHU11" s="146"/>
      <c r="NHV11" s="147"/>
      <c r="NHW11" s="148"/>
      <c r="NHX11" s="149"/>
      <c r="NHY11" s="150"/>
      <c r="NHZ11" s="151"/>
      <c r="NIA11" s="152"/>
      <c r="NIB11" s="153"/>
      <c r="NIC11" s="154"/>
      <c r="NID11" s="146"/>
      <c r="NIE11" s="147"/>
      <c r="NIF11" s="148"/>
      <c r="NIG11" s="149"/>
      <c r="NIH11" s="150"/>
      <c r="NII11" s="151"/>
      <c r="NIJ11" s="152"/>
      <c r="NIK11" s="153"/>
      <c r="NIL11" s="154"/>
      <c r="NIM11" s="146"/>
      <c r="NIN11" s="147"/>
      <c r="NIO11" s="148"/>
      <c r="NIP11" s="149"/>
      <c r="NIQ11" s="150"/>
      <c r="NIR11" s="151"/>
      <c r="NIS11" s="152"/>
      <c r="NIT11" s="153"/>
      <c r="NIU11" s="154"/>
      <c r="NIV11" s="146"/>
      <c r="NIW11" s="147"/>
      <c r="NIX11" s="148"/>
      <c r="NIY11" s="149"/>
      <c r="NIZ11" s="150"/>
      <c r="NJA11" s="151"/>
      <c r="NJB11" s="152"/>
      <c r="NJC11" s="153"/>
      <c r="NJD11" s="154"/>
      <c r="NJE11" s="146"/>
      <c r="NJF11" s="147"/>
      <c r="NJG11" s="148"/>
      <c r="NJH11" s="149"/>
      <c r="NJI11" s="150"/>
      <c r="NJJ11" s="151"/>
      <c r="NJK11" s="152"/>
      <c r="NJL11" s="153"/>
      <c r="NJM11" s="154"/>
      <c r="NJN11" s="146"/>
      <c r="NJO11" s="147"/>
      <c r="NJP11" s="148"/>
      <c r="NJQ11" s="149"/>
      <c r="NJR11" s="150"/>
      <c r="NJS11" s="151"/>
      <c r="NJT11" s="152"/>
      <c r="NJU11" s="153"/>
      <c r="NJV11" s="154"/>
      <c r="NJW11" s="146"/>
      <c r="NJX11" s="147"/>
      <c r="NJY11" s="148"/>
      <c r="NJZ11" s="149"/>
      <c r="NKA11" s="150"/>
      <c r="NKB11" s="151"/>
      <c r="NKC11" s="152"/>
      <c r="NKD11" s="153"/>
      <c r="NKE11" s="154"/>
      <c r="NKF11" s="146"/>
      <c r="NKG11" s="147"/>
      <c r="NKH11" s="148"/>
      <c r="NKI11" s="149"/>
      <c r="NKJ11" s="150"/>
      <c r="NKK11" s="151"/>
      <c r="NKL11" s="152"/>
      <c r="NKM11" s="153"/>
      <c r="NKN11" s="154"/>
      <c r="NKO11" s="146"/>
      <c r="NKP11" s="147"/>
      <c r="NKQ11" s="148"/>
      <c r="NKR11" s="149"/>
      <c r="NKS11" s="150"/>
      <c r="NKT11" s="151"/>
      <c r="NKU11" s="152"/>
      <c r="NKV11" s="153"/>
      <c r="NKW11" s="154"/>
      <c r="NKX11" s="146"/>
      <c r="NKY11" s="147"/>
      <c r="NKZ11" s="148"/>
      <c r="NLA11" s="149"/>
      <c r="NLB11" s="150"/>
      <c r="NLC11" s="151"/>
      <c r="NLD11" s="152"/>
      <c r="NLE11" s="153"/>
      <c r="NLF11" s="154"/>
      <c r="NLG11" s="146"/>
      <c r="NLH11" s="147"/>
      <c r="NLI11" s="148"/>
      <c r="NLJ11" s="149"/>
      <c r="NLK11" s="150"/>
      <c r="NLL11" s="151"/>
      <c r="NLM11" s="152"/>
      <c r="NLN11" s="153"/>
      <c r="NLO11" s="154"/>
      <c r="NLP11" s="146"/>
      <c r="NLQ11" s="147"/>
      <c r="NLR11" s="148"/>
      <c r="NLS11" s="149"/>
      <c r="NLT11" s="150"/>
      <c r="NLU11" s="151"/>
      <c r="NLV11" s="152"/>
      <c r="NLW11" s="153"/>
      <c r="NLX11" s="154"/>
      <c r="NLY11" s="146"/>
      <c r="NLZ11" s="147"/>
      <c r="NMA11" s="148"/>
      <c r="NMB11" s="149"/>
      <c r="NMC11" s="150"/>
      <c r="NMD11" s="151"/>
      <c r="NME11" s="152"/>
      <c r="NMF11" s="153"/>
      <c r="NMG11" s="154"/>
      <c r="NMH11" s="146"/>
      <c r="NMI11" s="147"/>
      <c r="NMJ11" s="148"/>
      <c r="NMK11" s="149"/>
      <c r="NML11" s="150"/>
      <c r="NMM11" s="151"/>
      <c r="NMN11" s="152"/>
      <c r="NMO11" s="153"/>
      <c r="NMP11" s="154"/>
      <c r="NMQ11" s="146"/>
      <c r="NMR11" s="147"/>
      <c r="NMS11" s="148"/>
      <c r="NMT11" s="149"/>
      <c r="NMU11" s="150"/>
      <c r="NMV11" s="151"/>
      <c r="NMW11" s="152"/>
      <c r="NMX11" s="153"/>
      <c r="NMY11" s="154"/>
      <c r="NMZ11" s="146"/>
      <c r="NNA11" s="147"/>
      <c r="NNB11" s="148"/>
      <c r="NNC11" s="149"/>
      <c r="NND11" s="150"/>
      <c r="NNE11" s="151"/>
      <c r="NNF11" s="152"/>
      <c r="NNG11" s="153"/>
      <c r="NNH11" s="154"/>
      <c r="NNI11" s="146"/>
      <c r="NNJ11" s="147"/>
      <c r="NNK11" s="148"/>
      <c r="NNL11" s="149"/>
      <c r="NNM11" s="150"/>
      <c r="NNN11" s="151"/>
      <c r="NNO11" s="152"/>
      <c r="NNP11" s="153"/>
      <c r="NNQ11" s="154"/>
      <c r="NNR11" s="146"/>
      <c r="NNS11" s="147"/>
      <c r="NNT11" s="148"/>
      <c r="NNU11" s="149"/>
      <c r="NNV11" s="150"/>
      <c r="NNW11" s="151"/>
      <c r="NNX11" s="152"/>
      <c r="NNY11" s="153"/>
      <c r="NNZ11" s="154"/>
      <c r="NOA11" s="146"/>
      <c r="NOB11" s="147"/>
      <c r="NOC11" s="148"/>
      <c r="NOD11" s="149"/>
      <c r="NOE11" s="150"/>
      <c r="NOF11" s="151"/>
      <c r="NOG11" s="152"/>
      <c r="NOH11" s="153"/>
      <c r="NOI11" s="154"/>
      <c r="NOJ11" s="146"/>
      <c r="NOK11" s="147"/>
      <c r="NOL11" s="148"/>
      <c r="NOM11" s="149"/>
      <c r="NON11" s="150"/>
      <c r="NOO11" s="151"/>
      <c r="NOP11" s="152"/>
      <c r="NOQ11" s="153"/>
      <c r="NOR11" s="154"/>
      <c r="NOS11" s="146"/>
      <c r="NOT11" s="147"/>
      <c r="NOU11" s="148"/>
      <c r="NOV11" s="149"/>
      <c r="NOW11" s="150"/>
      <c r="NOX11" s="151"/>
      <c r="NOY11" s="152"/>
      <c r="NOZ11" s="153"/>
      <c r="NPA11" s="154"/>
      <c r="NPB11" s="146"/>
      <c r="NPC11" s="147"/>
      <c r="NPD11" s="148"/>
      <c r="NPE11" s="149"/>
      <c r="NPF11" s="150"/>
      <c r="NPG11" s="151"/>
      <c r="NPH11" s="152"/>
      <c r="NPI11" s="153"/>
      <c r="NPJ11" s="154"/>
      <c r="NPK11" s="146"/>
      <c r="NPL11" s="147"/>
      <c r="NPM11" s="148"/>
      <c r="NPN11" s="149"/>
      <c r="NPO11" s="150"/>
      <c r="NPP11" s="151"/>
      <c r="NPQ11" s="152"/>
      <c r="NPR11" s="153"/>
      <c r="NPS11" s="154"/>
      <c r="NPT11" s="146"/>
      <c r="NPU11" s="147"/>
      <c r="NPV11" s="148"/>
      <c r="NPW11" s="149"/>
      <c r="NPX11" s="150"/>
      <c r="NPY11" s="151"/>
      <c r="NPZ11" s="152"/>
      <c r="NQA11" s="153"/>
      <c r="NQB11" s="154"/>
      <c r="NQC11" s="146"/>
      <c r="NQD11" s="147"/>
      <c r="NQE11" s="148"/>
      <c r="NQF11" s="149"/>
      <c r="NQG11" s="150"/>
      <c r="NQH11" s="151"/>
      <c r="NQI11" s="152"/>
      <c r="NQJ11" s="153"/>
      <c r="NQK11" s="154"/>
      <c r="NQL11" s="146"/>
      <c r="NQM11" s="147"/>
      <c r="NQN11" s="148"/>
      <c r="NQO11" s="149"/>
      <c r="NQP11" s="150"/>
      <c r="NQQ11" s="151"/>
      <c r="NQR11" s="152"/>
      <c r="NQS11" s="153"/>
      <c r="NQT11" s="154"/>
      <c r="NQU11" s="146"/>
      <c r="NQV11" s="147"/>
      <c r="NQW11" s="148"/>
      <c r="NQX11" s="149"/>
      <c r="NQY11" s="150"/>
      <c r="NQZ11" s="151"/>
      <c r="NRA11" s="152"/>
      <c r="NRB11" s="153"/>
      <c r="NRC11" s="154"/>
      <c r="NRD11" s="146"/>
      <c r="NRE11" s="147"/>
      <c r="NRF11" s="148"/>
      <c r="NRG11" s="149"/>
      <c r="NRH11" s="150"/>
      <c r="NRI11" s="151"/>
      <c r="NRJ11" s="152"/>
      <c r="NRK11" s="153"/>
      <c r="NRL11" s="154"/>
      <c r="NRM11" s="146"/>
      <c r="NRN11" s="147"/>
      <c r="NRO11" s="148"/>
      <c r="NRP11" s="149"/>
      <c r="NRQ11" s="150"/>
      <c r="NRR11" s="151"/>
      <c r="NRS11" s="152"/>
      <c r="NRT11" s="153"/>
      <c r="NRU11" s="154"/>
      <c r="NRV11" s="146"/>
      <c r="NRW11" s="147"/>
      <c r="NRX11" s="148"/>
      <c r="NRY11" s="149"/>
      <c r="NRZ11" s="150"/>
      <c r="NSA11" s="151"/>
      <c r="NSB11" s="152"/>
      <c r="NSC11" s="153"/>
      <c r="NSD11" s="154"/>
      <c r="NSE11" s="146"/>
      <c r="NSF11" s="147"/>
      <c r="NSG11" s="148"/>
      <c r="NSH11" s="149"/>
      <c r="NSI11" s="150"/>
      <c r="NSJ11" s="151"/>
      <c r="NSK11" s="152"/>
      <c r="NSL11" s="153"/>
      <c r="NSM11" s="154"/>
      <c r="NSN11" s="146"/>
      <c r="NSO11" s="147"/>
      <c r="NSP11" s="148"/>
      <c r="NSQ11" s="149"/>
      <c r="NSR11" s="150"/>
      <c r="NSS11" s="151"/>
      <c r="NST11" s="152"/>
      <c r="NSU11" s="153"/>
      <c r="NSV11" s="154"/>
      <c r="NSW11" s="146"/>
      <c r="NSX11" s="147"/>
      <c r="NSY11" s="148"/>
      <c r="NSZ11" s="149"/>
      <c r="NTA11" s="150"/>
      <c r="NTB11" s="151"/>
      <c r="NTC11" s="152"/>
      <c r="NTD11" s="153"/>
      <c r="NTE11" s="154"/>
      <c r="NTF11" s="146"/>
      <c r="NTG11" s="147"/>
      <c r="NTH11" s="148"/>
      <c r="NTI11" s="149"/>
      <c r="NTJ11" s="150"/>
      <c r="NTK11" s="151"/>
      <c r="NTL11" s="152"/>
      <c r="NTM11" s="153"/>
      <c r="NTN11" s="154"/>
      <c r="NTO11" s="146"/>
      <c r="NTP11" s="147"/>
      <c r="NTQ11" s="148"/>
      <c r="NTR11" s="149"/>
      <c r="NTS11" s="150"/>
      <c r="NTT11" s="151"/>
      <c r="NTU11" s="152"/>
      <c r="NTV11" s="153"/>
      <c r="NTW11" s="154"/>
      <c r="NTX11" s="146"/>
      <c r="NTY11" s="147"/>
      <c r="NTZ11" s="148"/>
      <c r="NUA11" s="149"/>
      <c r="NUB11" s="150"/>
      <c r="NUC11" s="151"/>
      <c r="NUD11" s="152"/>
      <c r="NUE11" s="153"/>
      <c r="NUF11" s="154"/>
      <c r="NUG11" s="146"/>
      <c r="NUH11" s="147"/>
      <c r="NUI11" s="148"/>
      <c r="NUJ11" s="149"/>
      <c r="NUK11" s="150"/>
      <c r="NUL11" s="151"/>
      <c r="NUM11" s="152"/>
      <c r="NUN11" s="153"/>
      <c r="NUO11" s="154"/>
      <c r="NUP11" s="146"/>
      <c r="NUQ11" s="147"/>
      <c r="NUR11" s="148"/>
      <c r="NUS11" s="149"/>
      <c r="NUT11" s="150"/>
      <c r="NUU11" s="151"/>
      <c r="NUV11" s="152"/>
      <c r="NUW11" s="153"/>
      <c r="NUX11" s="154"/>
      <c r="NUY11" s="146"/>
      <c r="NUZ11" s="147"/>
      <c r="NVA11" s="148"/>
      <c r="NVB11" s="149"/>
      <c r="NVC11" s="150"/>
      <c r="NVD11" s="151"/>
      <c r="NVE11" s="152"/>
      <c r="NVF11" s="153"/>
      <c r="NVG11" s="154"/>
      <c r="NVH11" s="146"/>
      <c r="NVI11" s="147"/>
      <c r="NVJ11" s="148"/>
      <c r="NVK11" s="149"/>
      <c r="NVL11" s="150"/>
      <c r="NVM11" s="151"/>
      <c r="NVN11" s="152"/>
      <c r="NVO11" s="153"/>
      <c r="NVP11" s="154"/>
      <c r="NVQ11" s="146"/>
      <c r="NVR11" s="147"/>
      <c r="NVS11" s="148"/>
      <c r="NVT11" s="149"/>
      <c r="NVU11" s="150"/>
      <c r="NVV11" s="151"/>
      <c r="NVW11" s="152"/>
      <c r="NVX11" s="153"/>
      <c r="NVY11" s="154"/>
      <c r="NVZ11" s="146"/>
      <c r="NWA11" s="147"/>
      <c r="NWB11" s="148"/>
      <c r="NWC11" s="149"/>
      <c r="NWD11" s="150"/>
      <c r="NWE11" s="151"/>
      <c r="NWF11" s="152"/>
      <c r="NWG11" s="153"/>
      <c r="NWH11" s="154"/>
      <c r="NWI11" s="146"/>
      <c r="NWJ11" s="147"/>
      <c r="NWK11" s="148"/>
      <c r="NWL11" s="149"/>
      <c r="NWM11" s="150"/>
      <c r="NWN11" s="151"/>
      <c r="NWO11" s="152"/>
      <c r="NWP11" s="153"/>
      <c r="NWQ11" s="154"/>
      <c r="NWR11" s="146"/>
      <c r="NWS11" s="147"/>
      <c r="NWT11" s="148"/>
      <c r="NWU11" s="149"/>
      <c r="NWV11" s="150"/>
      <c r="NWW11" s="151"/>
      <c r="NWX11" s="152"/>
      <c r="NWY11" s="153"/>
      <c r="NWZ11" s="154"/>
      <c r="NXA11" s="146"/>
      <c r="NXB11" s="147"/>
      <c r="NXC11" s="148"/>
      <c r="NXD11" s="149"/>
      <c r="NXE11" s="150"/>
      <c r="NXF11" s="151"/>
      <c r="NXG11" s="152"/>
      <c r="NXH11" s="153"/>
      <c r="NXI11" s="154"/>
      <c r="NXJ11" s="146"/>
      <c r="NXK11" s="147"/>
      <c r="NXL11" s="148"/>
      <c r="NXM11" s="149"/>
      <c r="NXN11" s="150"/>
      <c r="NXO11" s="151"/>
      <c r="NXP11" s="152"/>
      <c r="NXQ11" s="153"/>
      <c r="NXR11" s="154"/>
      <c r="NXS11" s="146"/>
      <c r="NXT11" s="147"/>
      <c r="NXU11" s="148"/>
      <c r="NXV11" s="149"/>
      <c r="NXW11" s="150"/>
      <c r="NXX11" s="151"/>
      <c r="NXY11" s="152"/>
      <c r="NXZ11" s="153"/>
      <c r="NYA11" s="154"/>
      <c r="NYB11" s="146"/>
      <c r="NYC11" s="147"/>
      <c r="NYD11" s="148"/>
      <c r="NYE11" s="149"/>
      <c r="NYF11" s="150"/>
      <c r="NYG11" s="151"/>
      <c r="NYH11" s="152"/>
      <c r="NYI11" s="153"/>
      <c r="NYJ11" s="154"/>
      <c r="NYK11" s="146"/>
      <c r="NYL11" s="147"/>
      <c r="NYM11" s="148"/>
      <c r="NYN11" s="149"/>
      <c r="NYO11" s="150"/>
      <c r="NYP11" s="151"/>
      <c r="NYQ11" s="152"/>
      <c r="NYR11" s="153"/>
      <c r="NYS11" s="154"/>
      <c r="NYT11" s="146"/>
      <c r="NYU11" s="147"/>
      <c r="NYV11" s="148"/>
      <c r="NYW11" s="149"/>
      <c r="NYX11" s="150"/>
      <c r="NYY11" s="151"/>
      <c r="NYZ11" s="152"/>
      <c r="NZA11" s="153"/>
      <c r="NZB11" s="154"/>
      <c r="NZC11" s="146"/>
      <c r="NZD11" s="147"/>
      <c r="NZE11" s="148"/>
      <c r="NZF11" s="149"/>
      <c r="NZG11" s="150"/>
      <c r="NZH11" s="151"/>
      <c r="NZI11" s="152"/>
      <c r="NZJ11" s="153"/>
      <c r="NZK11" s="154"/>
      <c r="NZL11" s="146"/>
      <c r="NZM11" s="147"/>
      <c r="NZN11" s="148"/>
      <c r="NZO11" s="149"/>
      <c r="NZP11" s="150"/>
      <c r="NZQ11" s="151"/>
      <c r="NZR11" s="152"/>
      <c r="NZS11" s="153"/>
      <c r="NZT11" s="154"/>
      <c r="NZU11" s="146"/>
      <c r="NZV11" s="147"/>
      <c r="NZW11" s="148"/>
      <c r="NZX11" s="149"/>
      <c r="NZY11" s="150"/>
      <c r="NZZ11" s="151"/>
      <c r="OAA11" s="152"/>
      <c r="OAB11" s="153"/>
      <c r="OAC11" s="154"/>
      <c r="OAD11" s="146"/>
      <c r="OAE11" s="147"/>
      <c r="OAF11" s="148"/>
      <c r="OAG11" s="149"/>
      <c r="OAH11" s="150"/>
      <c r="OAI11" s="151"/>
      <c r="OAJ11" s="152"/>
      <c r="OAK11" s="153"/>
      <c r="OAL11" s="154"/>
      <c r="OAM11" s="146"/>
      <c r="OAN11" s="147"/>
      <c r="OAO11" s="148"/>
      <c r="OAP11" s="149"/>
      <c r="OAQ11" s="150"/>
      <c r="OAR11" s="151"/>
      <c r="OAS11" s="152"/>
      <c r="OAT11" s="153"/>
      <c r="OAU11" s="154"/>
      <c r="OAV11" s="146"/>
      <c r="OAW11" s="147"/>
      <c r="OAX11" s="148"/>
      <c r="OAY11" s="149"/>
      <c r="OAZ11" s="150"/>
      <c r="OBA11" s="151"/>
      <c r="OBB11" s="152"/>
      <c r="OBC11" s="153"/>
      <c r="OBD11" s="154"/>
      <c r="OBE11" s="146"/>
      <c r="OBF11" s="147"/>
      <c r="OBG11" s="148"/>
      <c r="OBH11" s="149"/>
      <c r="OBI11" s="150"/>
      <c r="OBJ11" s="151"/>
      <c r="OBK11" s="152"/>
      <c r="OBL11" s="153"/>
      <c r="OBM11" s="154"/>
      <c r="OBN11" s="146"/>
      <c r="OBO11" s="147"/>
      <c r="OBP11" s="148"/>
      <c r="OBQ11" s="149"/>
      <c r="OBR11" s="150"/>
      <c r="OBS11" s="151"/>
      <c r="OBT11" s="152"/>
      <c r="OBU11" s="153"/>
      <c r="OBV11" s="154"/>
      <c r="OBW11" s="146"/>
      <c r="OBX11" s="147"/>
      <c r="OBY11" s="148"/>
      <c r="OBZ11" s="149"/>
      <c r="OCA11" s="150"/>
      <c r="OCB11" s="151"/>
      <c r="OCC11" s="152"/>
      <c r="OCD11" s="153"/>
      <c r="OCE11" s="154"/>
      <c r="OCF11" s="146"/>
      <c r="OCG11" s="147"/>
      <c r="OCH11" s="148"/>
      <c r="OCI11" s="149"/>
      <c r="OCJ11" s="150"/>
      <c r="OCK11" s="151"/>
      <c r="OCL11" s="152"/>
      <c r="OCM11" s="153"/>
      <c r="OCN11" s="154"/>
      <c r="OCO11" s="146"/>
      <c r="OCP11" s="147"/>
      <c r="OCQ11" s="148"/>
      <c r="OCR11" s="149"/>
      <c r="OCS11" s="150"/>
      <c r="OCT11" s="151"/>
      <c r="OCU11" s="152"/>
      <c r="OCV11" s="153"/>
      <c r="OCW11" s="154"/>
      <c r="OCX11" s="146"/>
      <c r="OCY11" s="147"/>
      <c r="OCZ11" s="148"/>
      <c r="ODA11" s="149"/>
      <c r="ODB11" s="150"/>
      <c r="ODC11" s="151"/>
      <c r="ODD11" s="152"/>
      <c r="ODE11" s="153"/>
      <c r="ODF11" s="154"/>
      <c r="ODG11" s="146"/>
      <c r="ODH11" s="147"/>
      <c r="ODI11" s="148"/>
      <c r="ODJ11" s="149"/>
      <c r="ODK11" s="150"/>
      <c r="ODL11" s="151"/>
      <c r="ODM11" s="152"/>
      <c r="ODN11" s="153"/>
      <c r="ODO11" s="154"/>
      <c r="ODP11" s="146"/>
      <c r="ODQ11" s="147"/>
      <c r="ODR11" s="148"/>
      <c r="ODS11" s="149"/>
      <c r="ODT11" s="150"/>
      <c r="ODU11" s="151"/>
      <c r="ODV11" s="152"/>
      <c r="ODW11" s="153"/>
      <c r="ODX11" s="154"/>
      <c r="ODY11" s="146"/>
      <c r="ODZ11" s="147"/>
      <c r="OEA11" s="148"/>
      <c r="OEB11" s="149"/>
      <c r="OEC11" s="150"/>
      <c r="OED11" s="151"/>
      <c r="OEE11" s="152"/>
      <c r="OEF11" s="153"/>
      <c r="OEG11" s="154"/>
      <c r="OEH11" s="146"/>
      <c r="OEI11" s="147"/>
      <c r="OEJ11" s="148"/>
      <c r="OEK11" s="149"/>
      <c r="OEL11" s="150"/>
      <c r="OEM11" s="151"/>
      <c r="OEN11" s="152"/>
      <c r="OEO11" s="153"/>
      <c r="OEP11" s="154"/>
      <c r="OEQ11" s="146"/>
      <c r="OER11" s="147"/>
      <c r="OES11" s="148"/>
      <c r="OET11" s="149"/>
      <c r="OEU11" s="150"/>
      <c r="OEV11" s="151"/>
      <c r="OEW11" s="152"/>
      <c r="OEX11" s="153"/>
      <c r="OEY11" s="154"/>
      <c r="OEZ11" s="146"/>
      <c r="OFA11" s="147"/>
      <c r="OFB11" s="148"/>
      <c r="OFC11" s="149"/>
      <c r="OFD11" s="150"/>
      <c r="OFE11" s="151"/>
      <c r="OFF11" s="152"/>
      <c r="OFG11" s="153"/>
      <c r="OFH11" s="154"/>
      <c r="OFI11" s="146"/>
      <c r="OFJ11" s="147"/>
      <c r="OFK11" s="148"/>
      <c r="OFL11" s="149"/>
      <c r="OFM11" s="150"/>
      <c r="OFN11" s="151"/>
      <c r="OFO11" s="152"/>
      <c r="OFP11" s="153"/>
      <c r="OFQ11" s="154"/>
      <c r="OFR11" s="146"/>
      <c r="OFS11" s="147"/>
      <c r="OFT11" s="148"/>
      <c r="OFU11" s="149"/>
      <c r="OFV11" s="150"/>
      <c r="OFW11" s="151"/>
      <c r="OFX11" s="152"/>
      <c r="OFY11" s="153"/>
      <c r="OFZ11" s="154"/>
      <c r="OGA11" s="146"/>
      <c r="OGB11" s="147"/>
      <c r="OGC11" s="148"/>
      <c r="OGD11" s="149"/>
      <c r="OGE11" s="150"/>
      <c r="OGF11" s="151"/>
      <c r="OGG11" s="152"/>
      <c r="OGH11" s="153"/>
      <c r="OGI11" s="154"/>
      <c r="OGJ11" s="146"/>
      <c r="OGK11" s="147"/>
      <c r="OGL11" s="148"/>
      <c r="OGM11" s="149"/>
      <c r="OGN11" s="150"/>
      <c r="OGO11" s="151"/>
      <c r="OGP11" s="152"/>
      <c r="OGQ11" s="153"/>
      <c r="OGR11" s="154"/>
      <c r="OGS11" s="146"/>
      <c r="OGT11" s="147"/>
      <c r="OGU11" s="148"/>
      <c r="OGV11" s="149"/>
      <c r="OGW11" s="150"/>
      <c r="OGX11" s="151"/>
      <c r="OGY11" s="152"/>
      <c r="OGZ11" s="153"/>
      <c r="OHA11" s="154"/>
      <c r="OHB11" s="146"/>
      <c r="OHC11" s="147"/>
      <c r="OHD11" s="148"/>
      <c r="OHE11" s="149"/>
      <c r="OHF11" s="150"/>
      <c r="OHG11" s="151"/>
      <c r="OHH11" s="152"/>
      <c r="OHI11" s="153"/>
      <c r="OHJ11" s="154"/>
      <c r="OHK11" s="146"/>
      <c r="OHL11" s="147"/>
      <c r="OHM11" s="148"/>
      <c r="OHN11" s="149"/>
      <c r="OHO11" s="150"/>
      <c r="OHP11" s="151"/>
      <c r="OHQ11" s="152"/>
      <c r="OHR11" s="153"/>
      <c r="OHS11" s="154"/>
      <c r="OHT11" s="146"/>
      <c r="OHU11" s="147"/>
      <c r="OHV11" s="148"/>
      <c r="OHW11" s="149"/>
      <c r="OHX11" s="150"/>
      <c r="OHY11" s="151"/>
      <c r="OHZ11" s="152"/>
      <c r="OIA11" s="153"/>
      <c r="OIB11" s="154"/>
      <c r="OIC11" s="146"/>
      <c r="OID11" s="147"/>
      <c r="OIE11" s="148"/>
      <c r="OIF11" s="149"/>
      <c r="OIG11" s="150"/>
      <c r="OIH11" s="151"/>
      <c r="OII11" s="152"/>
      <c r="OIJ11" s="153"/>
      <c r="OIK11" s="154"/>
      <c r="OIL11" s="146"/>
      <c r="OIM11" s="147"/>
      <c r="OIN11" s="148"/>
      <c r="OIO11" s="149"/>
      <c r="OIP11" s="150"/>
      <c r="OIQ11" s="151"/>
      <c r="OIR11" s="152"/>
      <c r="OIS11" s="153"/>
      <c r="OIT11" s="154"/>
      <c r="OIU11" s="146"/>
      <c r="OIV11" s="147"/>
      <c r="OIW11" s="148"/>
      <c r="OIX11" s="149"/>
      <c r="OIY11" s="150"/>
      <c r="OIZ11" s="151"/>
      <c r="OJA11" s="152"/>
      <c r="OJB11" s="153"/>
      <c r="OJC11" s="154"/>
      <c r="OJD11" s="146"/>
      <c r="OJE11" s="147"/>
      <c r="OJF11" s="148"/>
      <c r="OJG11" s="149"/>
      <c r="OJH11" s="150"/>
      <c r="OJI11" s="151"/>
      <c r="OJJ11" s="152"/>
      <c r="OJK11" s="153"/>
      <c r="OJL11" s="154"/>
      <c r="OJM11" s="146"/>
      <c r="OJN11" s="147"/>
      <c r="OJO11" s="148"/>
      <c r="OJP11" s="149"/>
      <c r="OJQ11" s="150"/>
      <c r="OJR11" s="151"/>
      <c r="OJS11" s="152"/>
      <c r="OJT11" s="153"/>
      <c r="OJU11" s="154"/>
      <c r="OJV11" s="146"/>
      <c r="OJW11" s="147"/>
      <c r="OJX11" s="148"/>
      <c r="OJY11" s="149"/>
      <c r="OJZ11" s="150"/>
      <c r="OKA11" s="151"/>
      <c r="OKB11" s="152"/>
      <c r="OKC11" s="153"/>
      <c r="OKD11" s="154"/>
      <c r="OKE11" s="146"/>
      <c r="OKF11" s="147"/>
      <c r="OKG11" s="148"/>
      <c r="OKH11" s="149"/>
      <c r="OKI11" s="150"/>
      <c r="OKJ11" s="151"/>
      <c r="OKK11" s="152"/>
      <c r="OKL11" s="153"/>
      <c r="OKM11" s="154"/>
      <c r="OKN11" s="146"/>
      <c r="OKO11" s="147"/>
      <c r="OKP11" s="148"/>
      <c r="OKQ11" s="149"/>
      <c r="OKR11" s="150"/>
      <c r="OKS11" s="151"/>
      <c r="OKT11" s="152"/>
      <c r="OKU11" s="153"/>
      <c r="OKV11" s="154"/>
      <c r="OKW11" s="146"/>
      <c r="OKX11" s="147"/>
      <c r="OKY11" s="148"/>
      <c r="OKZ11" s="149"/>
      <c r="OLA11" s="150"/>
      <c r="OLB11" s="151"/>
      <c r="OLC11" s="152"/>
      <c r="OLD11" s="153"/>
      <c r="OLE11" s="154"/>
      <c r="OLF11" s="146"/>
      <c r="OLG11" s="147"/>
      <c r="OLH11" s="148"/>
      <c r="OLI11" s="149"/>
      <c r="OLJ11" s="150"/>
      <c r="OLK11" s="151"/>
      <c r="OLL11" s="152"/>
      <c r="OLM11" s="153"/>
      <c r="OLN11" s="154"/>
      <c r="OLO11" s="146"/>
      <c r="OLP11" s="147"/>
      <c r="OLQ11" s="148"/>
      <c r="OLR11" s="149"/>
      <c r="OLS11" s="150"/>
      <c r="OLT11" s="151"/>
      <c r="OLU11" s="152"/>
      <c r="OLV11" s="153"/>
      <c r="OLW11" s="154"/>
      <c r="OLX11" s="146"/>
      <c r="OLY11" s="147"/>
      <c r="OLZ11" s="148"/>
      <c r="OMA11" s="149"/>
      <c r="OMB11" s="150"/>
      <c r="OMC11" s="151"/>
      <c r="OMD11" s="152"/>
      <c r="OME11" s="153"/>
      <c r="OMF11" s="154"/>
      <c r="OMG11" s="146"/>
      <c r="OMH11" s="147"/>
      <c r="OMI11" s="148"/>
      <c r="OMJ11" s="149"/>
      <c r="OMK11" s="150"/>
      <c r="OML11" s="151"/>
      <c r="OMM11" s="152"/>
      <c r="OMN11" s="153"/>
      <c r="OMO11" s="154"/>
      <c r="OMP11" s="146"/>
      <c r="OMQ11" s="147"/>
      <c r="OMR11" s="148"/>
      <c r="OMS11" s="149"/>
      <c r="OMT11" s="150"/>
      <c r="OMU11" s="151"/>
      <c r="OMV11" s="152"/>
      <c r="OMW11" s="153"/>
      <c r="OMX11" s="154"/>
      <c r="OMY11" s="146"/>
      <c r="OMZ11" s="147"/>
      <c r="ONA11" s="148"/>
      <c r="ONB11" s="149"/>
      <c r="ONC11" s="150"/>
      <c r="OND11" s="151"/>
      <c r="ONE11" s="152"/>
      <c r="ONF11" s="153"/>
      <c r="ONG11" s="154"/>
      <c r="ONH11" s="146"/>
      <c r="ONI11" s="147"/>
      <c r="ONJ11" s="148"/>
      <c r="ONK11" s="149"/>
      <c r="ONL11" s="150"/>
      <c r="ONM11" s="151"/>
      <c r="ONN11" s="152"/>
      <c r="ONO11" s="153"/>
      <c r="ONP11" s="154"/>
      <c r="ONQ11" s="146"/>
      <c r="ONR11" s="147"/>
      <c r="ONS11" s="148"/>
      <c r="ONT11" s="149"/>
      <c r="ONU11" s="150"/>
      <c r="ONV11" s="151"/>
      <c r="ONW11" s="152"/>
      <c r="ONX11" s="153"/>
      <c r="ONY11" s="154"/>
      <c r="ONZ11" s="146"/>
      <c r="OOA11" s="147"/>
      <c r="OOB11" s="148"/>
      <c r="OOC11" s="149"/>
      <c r="OOD11" s="150"/>
      <c r="OOE11" s="151"/>
      <c r="OOF11" s="152"/>
      <c r="OOG11" s="153"/>
      <c r="OOH11" s="154"/>
      <c r="OOI11" s="146"/>
      <c r="OOJ11" s="147"/>
      <c r="OOK11" s="148"/>
      <c r="OOL11" s="149"/>
      <c r="OOM11" s="150"/>
      <c r="OON11" s="151"/>
      <c r="OOO11" s="152"/>
      <c r="OOP11" s="153"/>
      <c r="OOQ11" s="154"/>
      <c r="OOR11" s="146"/>
      <c r="OOS11" s="147"/>
      <c r="OOT11" s="148"/>
      <c r="OOU11" s="149"/>
      <c r="OOV11" s="150"/>
      <c r="OOW11" s="151"/>
      <c r="OOX11" s="152"/>
      <c r="OOY11" s="153"/>
      <c r="OOZ11" s="154"/>
      <c r="OPA11" s="146"/>
      <c r="OPB11" s="147"/>
      <c r="OPC11" s="148"/>
      <c r="OPD11" s="149"/>
      <c r="OPE11" s="150"/>
      <c r="OPF11" s="151"/>
      <c r="OPG11" s="152"/>
      <c r="OPH11" s="153"/>
      <c r="OPI11" s="154"/>
      <c r="OPJ11" s="146"/>
      <c r="OPK11" s="147"/>
      <c r="OPL11" s="148"/>
      <c r="OPM11" s="149"/>
      <c r="OPN11" s="150"/>
      <c r="OPO11" s="151"/>
      <c r="OPP11" s="152"/>
      <c r="OPQ11" s="153"/>
      <c r="OPR11" s="154"/>
      <c r="OPS11" s="146"/>
      <c r="OPT11" s="147"/>
      <c r="OPU11" s="148"/>
      <c r="OPV11" s="149"/>
      <c r="OPW11" s="150"/>
      <c r="OPX11" s="151"/>
      <c r="OPY11" s="152"/>
      <c r="OPZ11" s="153"/>
      <c r="OQA11" s="154"/>
      <c r="OQB11" s="146"/>
      <c r="OQC11" s="147"/>
      <c r="OQD11" s="148"/>
      <c r="OQE11" s="149"/>
      <c r="OQF11" s="150"/>
      <c r="OQG11" s="151"/>
      <c r="OQH11" s="152"/>
      <c r="OQI11" s="153"/>
      <c r="OQJ11" s="154"/>
      <c r="OQK11" s="146"/>
      <c r="OQL11" s="147"/>
      <c r="OQM11" s="148"/>
      <c r="OQN11" s="149"/>
      <c r="OQO11" s="150"/>
      <c r="OQP11" s="151"/>
      <c r="OQQ11" s="152"/>
      <c r="OQR11" s="153"/>
      <c r="OQS11" s="154"/>
      <c r="OQT11" s="146"/>
      <c r="OQU11" s="147"/>
      <c r="OQV11" s="148"/>
      <c r="OQW11" s="149"/>
      <c r="OQX11" s="150"/>
      <c r="OQY11" s="151"/>
      <c r="OQZ11" s="152"/>
      <c r="ORA11" s="153"/>
      <c r="ORB11" s="154"/>
      <c r="ORC11" s="146"/>
      <c r="ORD11" s="147"/>
      <c r="ORE11" s="148"/>
      <c r="ORF11" s="149"/>
      <c r="ORG11" s="150"/>
      <c r="ORH11" s="151"/>
      <c r="ORI11" s="152"/>
      <c r="ORJ11" s="153"/>
      <c r="ORK11" s="154"/>
      <c r="ORL11" s="146"/>
      <c r="ORM11" s="147"/>
      <c r="ORN11" s="148"/>
      <c r="ORO11" s="149"/>
      <c r="ORP11" s="150"/>
      <c r="ORQ11" s="151"/>
      <c r="ORR11" s="152"/>
      <c r="ORS11" s="153"/>
      <c r="ORT11" s="154"/>
      <c r="ORU11" s="146"/>
      <c r="ORV11" s="147"/>
      <c r="ORW11" s="148"/>
      <c r="ORX11" s="149"/>
      <c r="ORY11" s="150"/>
      <c r="ORZ11" s="151"/>
      <c r="OSA11" s="152"/>
      <c r="OSB11" s="153"/>
      <c r="OSC11" s="154"/>
      <c r="OSD11" s="146"/>
      <c r="OSE11" s="147"/>
      <c r="OSF11" s="148"/>
      <c r="OSG11" s="149"/>
      <c r="OSH11" s="150"/>
      <c r="OSI11" s="151"/>
      <c r="OSJ11" s="152"/>
      <c r="OSK11" s="153"/>
      <c r="OSL11" s="154"/>
      <c r="OSM11" s="146"/>
      <c r="OSN11" s="147"/>
      <c r="OSO11" s="148"/>
      <c r="OSP11" s="149"/>
      <c r="OSQ11" s="150"/>
      <c r="OSR11" s="151"/>
      <c r="OSS11" s="152"/>
      <c r="OST11" s="153"/>
      <c r="OSU11" s="154"/>
      <c r="OSV11" s="146"/>
      <c r="OSW11" s="147"/>
      <c r="OSX11" s="148"/>
      <c r="OSY11" s="149"/>
      <c r="OSZ11" s="150"/>
      <c r="OTA11" s="151"/>
      <c r="OTB11" s="152"/>
      <c r="OTC11" s="153"/>
      <c r="OTD11" s="154"/>
      <c r="OTE11" s="146"/>
      <c r="OTF11" s="147"/>
      <c r="OTG11" s="148"/>
      <c r="OTH11" s="149"/>
      <c r="OTI11" s="150"/>
      <c r="OTJ11" s="151"/>
      <c r="OTK11" s="152"/>
      <c r="OTL11" s="153"/>
      <c r="OTM11" s="154"/>
      <c r="OTN11" s="146"/>
      <c r="OTO11" s="147"/>
      <c r="OTP11" s="148"/>
      <c r="OTQ11" s="149"/>
      <c r="OTR11" s="150"/>
      <c r="OTS11" s="151"/>
      <c r="OTT11" s="152"/>
      <c r="OTU11" s="153"/>
      <c r="OTV11" s="154"/>
      <c r="OTW11" s="146"/>
      <c r="OTX11" s="147"/>
      <c r="OTY11" s="148"/>
      <c r="OTZ11" s="149"/>
      <c r="OUA11" s="150"/>
      <c r="OUB11" s="151"/>
      <c r="OUC11" s="152"/>
      <c r="OUD11" s="153"/>
      <c r="OUE11" s="154"/>
      <c r="OUF11" s="146"/>
      <c r="OUG11" s="147"/>
      <c r="OUH11" s="148"/>
      <c r="OUI11" s="149"/>
      <c r="OUJ11" s="150"/>
      <c r="OUK11" s="151"/>
      <c r="OUL11" s="152"/>
      <c r="OUM11" s="153"/>
      <c r="OUN11" s="154"/>
      <c r="OUO11" s="146"/>
      <c r="OUP11" s="147"/>
      <c r="OUQ11" s="148"/>
      <c r="OUR11" s="149"/>
      <c r="OUS11" s="150"/>
      <c r="OUT11" s="151"/>
      <c r="OUU11" s="152"/>
      <c r="OUV11" s="153"/>
      <c r="OUW11" s="154"/>
      <c r="OUX11" s="146"/>
      <c r="OUY11" s="147"/>
      <c r="OUZ11" s="148"/>
      <c r="OVA11" s="149"/>
      <c r="OVB11" s="150"/>
      <c r="OVC11" s="151"/>
      <c r="OVD11" s="152"/>
      <c r="OVE11" s="153"/>
      <c r="OVF11" s="154"/>
      <c r="OVG11" s="146"/>
      <c r="OVH11" s="147"/>
      <c r="OVI11" s="148"/>
      <c r="OVJ11" s="149"/>
      <c r="OVK11" s="150"/>
      <c r="OVL11" s="151"/>
      <c r="OVM11" s="152"/>
      <c r="OVN11" s="153"/>
      <c r="OVO11" s="154"/>
      <c r="OVP11" s="146"/>
      <c r="OVQ11" s="147"/>
      <c r="OVR11" s="148"/>
      <c r="OVS11" s="149"/>
      <c r="OVT11" s="150"/>
      <c r="OVU11" s="151"/>
      <c r="OVV11" s="152"/>
      <c r="OVW11" s="153"/>
      <c r="OVX11" s="154"/>
      <c r="OVY11" s="146"/>
      <c r="OVZ11" s="147"/>
      <c r="OWA11" s="148"/>
      <c r="OWB11" s="149"/>
      <c r="OWC11" s="150"/>
      <c r="OWD11" s="151"/>
      <c r="OWE11" s="152"/>
      <c r="OWF11" s="153"/>
      <c r="OWG11" s="154"/>
      <c r="OWH11" s="146"/>
      <c r="OWI11" s="147"/>
      <c r="OWJ11" s="148"/>
      <c r="OWK11" s="149"/>
      <c r="OWL11" s="150"/>
      <c r="OWM11" s="151"/>
      <c r="OWN11" s="152"/>
      <c r="OWO11" s="153"/>
      <c r="OWP11" s="154"/>
      <c r="OWQ11" s="146"/>
      <c r="OWR11" s="147"/>
      <c r="OWS11" s="148"/>
      <c r="OWT11" s="149"/>
      <c r="OWU11" s="150"/>
      <c r="OWV11" s="151"/>
      <c r="OWW11" s="152"/>
      <c r="OWX11" s="153"/>
      <c r="OWY11" s="154"/>
      <c r="OWZ11" s="146"/>
      <c r="OXA11" s="147"/>
      <c r="OXB11" s="148"/>
      <c r="OXC11" s="149"/>
      <c r="OXD11" s="150"/>
      <c r="OXE11" s="151"/>
      <c r="OXF11" s="152"/>
      <c r="OXG11" s="153"/>
      <c r="OXH11" s="154"/>
      <c r="OXI11" s="146"/>
      <c r="OXJ11" s="147"/>
      <c r="OXK11" s="148"/>
      <c r="OXL11" s="149"/>
      <c r="OXM11" s="150"/>
      <c r="OXN11" s="151"/>
      <c r="OXO11" s="152"/>
      <c r="OXP11" s="153"/>
      <c r="OXQ11" s="154"/>
      <c r="OXR11" s="146"/>
      <c r="OXS11" s="147"/>
      <c r="OXT11" s="148"/>
      <c r="OXU11" s="149"/>
      <c r="OXV11" s="150"/>
      <c r="OXW11" s="151"/>
      <c r="OXX11" s="152"/>
      <c r="OXY11" s="153"/>
      <c r="OXZ11" s="154"/>
      <c r="OYA11" s="146"/>
      <c r="OYB11" s="147"/>
      <c r="OYC11" s="148"/>
      <c r="OYD11" s="149"/>
      <c r="OYE11" s="150"/>
      <c r="OYF11" s="151"/>
      <c r="OYG11" s="152"/>
      <c r="OYH11" s="153"/>
      <c r="OYI11" s="154"/>
      <c r="OYJ11" s="146"/>
      <c r="OYK11" s="147"/>
      <c r="OYL11" s="148"/>
      <c r="OYM11" s="149"/>
      <c r="OYN11" s="150"/>
      <c r="OYO11" s="151"/>
      <c r="OYP11" s="152"/>
      <c r="OYQ11" s="153"/>
      <c r="OYR11" s="154"/>
      <c r="OYS11" s="146"/>
      <c r="OYT11" s="147"/>
      <c r="OYU11" s="148"/>
      <c r="OYV11" s="149"/>
      <c r="OYW11" s="150"/>
      <c r="OYX11" s="151"/>
      <c r="OYY11" s="152"/>
      <c r="OYZ11" s="153"/>
      <c r="OZA11" s="154"/>
      <c r="OZB11" s="146"/>
      <c r="OZC11" s="147"/>
      <c r="OZD11" s="148"/>
      <c r="OZE11" s="149"/>
      <c r="OZF11" s="150"/>
      <c r="OZG11" s="151"/>
      <c r="OZH11" s="152"/>
      <c r="OZI11" s="153"/>
      <c r="OZJ11" s="154"/>
      <c r="OZK11" s="146"/>
      <c r="OZL11" s="147"/>
      <c r="OZM11" s="148"/>
      <c r="OZN11" s="149"/>
      <c r="OZO11" s="150"/>
      <c r="OZP11" s="151"/>
      <c r="OZQ11" s="152"/>
      <c r="OZR11" s="153"/>
      <c r="OZS11" s="154"/>
      <c r="OZT11" s="146"/>
      <c r="OZU11" s="147"/>
      <c r="OZV11" s="148"/>
      <c r="OZW11" s="149"/>
      <c r="OZX11" s="150"/>
      <c r="OZY11" s="151"/>
      <c r="OZZ11" s="152"/>
      <c r="PAA11" s="153"/>
      <c r="PAB11" s="154"/>
      <c r="PAC11" s="146"/>
      <c r="PAD11" s="147"/>
      <c r="PAE11" s="148"/>
      <c r="PAF11" s="149"/>
      <c r="PAG11" s="150"/>
      <c r="PAH11" s="151"/>
      <c r="PAI11" s="152"/>
      <c r="PAJ11" s="153"/>
      <c r="PAK11" s="154"/>
      <c r="PAL11" s="146"/>
      <c r="PAM11" s="147"/>
      <c r="PAN11" s="148"/>
      <c r="PAO11" s="149"/>
      <c r="PAP11" s="150"/>
      <c r="PAQ11" s="151"/>
      <c r="PAR11" s="152"/>
      <c r="PAS11" s="153"/>
      <c r="PAT11" s="154"/>
      <c r="PAU11" s="146"/>
      <c r="PAV11" s="147"/>
      <c r="PAW11" s="148"/>
      <c r="PAX11" s="149"/>
      <c r="PAY11" s="150"/>
      <c r="PAZ11" s="151"/>
      <c r="PBA11" s="152"/>
      <c r="PBB11" s="153"/>
      <c r="PBC11" s="154"/>
      <c r="PBD11" s="146"/>
      <c r="PBE11" s="147"/>
      <c r="PBF11" s="148"/>
      <c r="PBG11" s="149"/>
      <c r="PBH11" s="150"/>
      <c r="PBI11" s="151"/>
      <c r="PBJ11" s="152"/>
      <c r="PBK11" s="153"/>
      <c r="PBL11" s="154"/>
      <c r="PBM11" s="146"/>
      <c r="PBN11" s="147"/>
      <c r="PBO11" s="148"/>
      <c r="PBP11" s="149"/>
      <c r="PBQ11" s="150"/>
      <c r="PBR11" s="151"/>
      <c r="PBS11" s="152"/>
      <c r="PBT11" s="153"/>
      <c r="PBU11" s="154"/>
      <c r="PBV11" s="146"/>
      <c r="PBW11" s="147"/>
      <c r="PBX11" s="148"/>
      <c r="PBY11" s="149"/>
      <c r="PBZ11" s="150"/>
      <c r="PCA11" s="151"/>
      <c r="PCB11" s="152"/>
      <c r="PCC11" s="153"/>
      <c r="PCD11" s="154"/>
      <c r="PCE11" s="146"/>
      <c r="PCF11" s="147"/>
      <c r="PCG11" s="148"/>
      <c r="PCH11" s="149"/>
      <c r="PCI11" s="150"/>
      <c r="PCJ11" s="151"/>
      <c r="PCK11" s="152"/>
      <c r="PCL11" s="153"/>
      <c r="PCM11" s="154"/>
      <c r="PCN11" s="146"/>
      <c r="PCO11" s="147"/>
      <c r="PCP11" s="148"/>
      <c r="PCQ11" s="149"/>
      <c r="PCR11" s="150"/>
      <c r="PCS11" s="151"/>
      <c r="PCT11" s="152"/>
      <c r="PCU11" s="153"/>
      <c r="PCV11" s="154"/>
      <c r="PCW11" s="146"/>
      <c r="PCX11" s="147"/>
      <c r="PCY11" s="148"/>
      <c r="PCZ11" s="149"/>
      <c r="PDA11" s="150"/>
      <c r="PDB11" s="151"/>
      <c r="PDC11" s="152"/>
      <c r="PDD11" s="153"/>
      <c r="PDE11" s="154"/>
      <c r="PDF11" s="146"/>
      <c r="PDG11" s="147"/>
      <c r="PDH11" s="148"/>
      <c r="PDI11" s="149"/>
      <c r="PDJ11" s="150"/>
      <c r="PDK11" s="151"/>
      <c r="PDL11" s="152"/>
      <c r="PDM11" s="153"/>
      <c r="PDN11" s="154"/>
      <c r="PDO11" s="146"/>
      <c r="PDP11" s="147"/>
      <c r="PDQ11" s="148"/>
      <c r="PDR11" s="149"/>
      <c r="PDS11" s="150"/>
      <c r="PDT11" s="151"/>
      <c r="PDU11" s="152"/>
      <c r="PDV11" s="153"/>
      <c r="PDW11" s="154"/>
      <c r="PDX11" s="146"/>
      <c r="PDY11" s="147"/>
      <c r="PDZ11" s="148"/>
      <c r="PEA11" s="149"/>
      <c r="PEB11" s="150"/>
      <c r="PEC11" s="151"/>
      <c r="PED11" s="152"/>
      <c r="PEE11" s="153"/>
      <c r="PEF11" s="154"/>
      <c r="PEG11" s="146"/>
      <c r="PEH11" s="147"/>
      <c r="PEI11" s="148"/>
      <c r="PEJ11" s="149"/>
      <c r="PEK11" s="150"/>
      <c r="PEL11" s="151"/>
      <c r="PEM11" s="152"/>
      <c r="PEN11" s="153"/>
      <c r="PEO11" s="154"/>
      <c r="PEP11" s="146"/>
      <c r="PEQ11" s="147"/>
      <c r="PER11" s="148"/>
      <c r="PES11" s="149"/>
      <c r="PET11" s="150"/>
      <c r="PEU11" s="151"/>
      <c r="PEV11" s="152"/>
      <c r="PEW11" s="153"/>
      <c r="PEX11" s="154"/>
      <c r="PEY11" s="146"/>
      <c r="PEZ11" s="147"/>
      <c r="PFA11" s="148"/>
      <c r="PFB11" s="149"/>
      <c r="PFC11" s="150"/>
      <c r="PFD11" s="151"/>
      <c r="PFE11" s="152"/>
      <c r="PFF11" s="153"/>
      <c r="PFG11" s="154"/>
      <c r="PFH11" s="146"/>
      <c r="PFI11" s="147"/>
      <c r="PFJ11" s="148"/>
      <c r="PFK11" s="149"/>
      <c r="PFL11" s="150"/>
      <c r="PFM11" s="151"/>
      <c r="PFN11" s="152"/>
      <c r="PFO11" s="153"/>
      <c r="PFP11" s="154"/>
      <c r="PFQ11" s="146"/>
      <c r="PFR11" s="147"/>
      <c r="PFS11" s="148"/>
      <c r="PFT11" s="149"/>
      <c r="PFU11" s="150"/>
      <c r="PFV11" s="151"/>
      <c r="PFW11" s="152"/>
      <c r="PFX11" s="153"/>
      <c r="PFY11" s="154"/>
      <c r="PFZ11" s="146"/>
      <c r="PGA11" s="147"/>
      <c r="PGB11" s="148"/>
      <c r="PGC11" s="149"/>
      <c r="PGD11" s="150"/>
      <c r="PGE11" s="151"/>
      <c r="PGF11" s="152"/>
      <c r="PGG11" s="153"/>
      <c r="PGH11" s="154"/>
      <c r="PGI11" s="146"/>
      <c r="PGJ11" s="147"/>
      <c r="PGK11" s="148"/>
      <c r="PGL11" s="149"/>
      <c r="PGM11" s="150"/>
      <c r="PGN11" s="151"/>
      <c r="PGO11" s="152"/>
      <c r="PGP11" s="153"/>
      <c r="PGQ11" s="154"/>
      <c r="PGR11" s="146"/>
      <c r="PGS11" s="147"/>
      <c r="PGT11" s="148"/>
      <c r="PGU11" s="149"/>
      <c r="PGV11" s="150"/>
      <c r="PGW11" s="151"/>
      <c r="PGX11" s="152"/>
      <c r="PGY11" s="153"/>
      <c r="PGZ11" s="154"/>
      <c r="PHA11" s="146"/>
      <c r="PHB11" s="147"/>
      <c r="PHC11" s="148"/>
      <c r="PHD11" s="149"/>
      <c r="PHE11" s="150"/>
      <c r="PHF11" s="151"/>
      <c r="PHG11" s="152"/>
      <c r="PHH11" s="153"/>
      <c r="PHI11" s="154"/>
      <c r="PHJ11" s="146"/>
      <c r="PHK11" s="147"/>
      <c r="PHL11" s="148"/>
      <c r="PHM11" s="149"/>
      <c r="PHN11" s="150"/>
      <c r="PHO11" s="151"/>
      <c r="PHP11" s="152"/>
      <c r="PHQ11" s="153"/>
      <c r="PHR11" s="154"/>
      <c r="PHS11" s="146"/>
      <c r="PHT11" s="147"/>
      <c r="PHU11" s="148"/>
      <c r="PHV11" s="149"/>
      <c r="PHW11" s="150"/>
      <c r="PHX11" s="151"/>
      <c r="PHY11" s="152"/>
      <c r="PHZ11" s="153"/>
      <c r="PIA11" s="154"/>
      <c r="PIB11" s="146"/>
      <c r="PIC11" s="147"/>
      <c r="PID11" s="148"/>
      <c r="PIE11" s="149"/>
      <c r="PIF11" s="150"/>
      <c r="PIG11" s="151"/>
      <c r="PIH11" s="152"/>
      <c r="PII11" s="153"/>
      <c r="PIJ11" s="154"/>
      <c r="PIK11" s="146"/>
      <c r="PIL11" s="147"/>
      <c r="PIM11" s="148"/>
      <c r="PIN11" s="149"/>
      <c r="PIO11" s="150"/>
      <c r="PIP11" s="151"/>
      <c r="PIQ11" s="152"/>
      <c r="PIR11" s="153"/>
      <c r="PIS11" s="154"/>
      <c r="PIT11" s="146"/>
      <c r="PIU11" s="147"/>
      <c r="PIV11" s="148"/>
      <c r="PIW11" s="149"/>
      <c r="PIX11" s="150"/>
      <c r="PIY11" s="151"/>
      <c r="PIZ11" s="152"/>
      <c r="PJA11" s="153"/>
      <c r="PJB11" s="154"/>
      <c r="PJC11" s="146"/>
      <c r="PJD11" s="147"/>
      <c r="PJE11" s="148"/>
      <c r="PJF11" s="149"/>
      <c r="PJG11" s="150"/>
      <c r="PJH11" s="151"/>
      <c r="PJI11" s="152"/>
      <c r="PJJ11" s="153"/>
      <c r="PJK11" s="154"/>
      <c r="PJL11" s="146"/>
      <c r="PJM11" s="147"/>
      <c r="PJN11" s="148"/>
      <c r="PJO11" s="149"/>
      <c r="PJP11" s="150"/>
      <c r="PJQ11" s="151"/>
      <c r="PJR11" s="152"/>
      <c r="PJS11" s="153"/>
      <c r="PJT11" s="154"/>
      <c r="PJU11" s="146"/>
      <c r="PJV11" s="147"/>
      <c r="PJW11" s="148"/>
      <c r="PJX11" s="149"/>
      <c r="PJY11" s="150"/>
      <c r="PJZ11" s="151"/>
      <c r="PKA11" s="152"/>
      <c r="PKB11" s="153"/>
      <c r="PKC11" s="154"/>
      <c r="PKD11" s="146"/>
      <c r="PKE11" s="147"/>
      <c r="PKF11" s="148"/>
      <c r="PKG11" s="149"/>
      <c r="PKH11" s="150"/>
      <c r="PKI11" s="151"/>
      <c r="PKJ11" s="152"/>
      <c r="PKK11" s="153"/>
      <c r="PKL11" s="154"/>
      <c r="PKM11" s="146"/>
      <c r="PKN11" s="147"/>
      <c r="PKO11" s="148"/>
      <c r="PKP11" s="149"/>
      <c r="PKQ11" s="150"/>
      <c r="PKR11" s="151"/>
      <c r="PKS11" s="152"/>
      <c r="PKT11" s="153"/>
      <c r="PKU11" s="154"/>
      <c r="PKV11" s="146"/>
      <c r="PKW11" s="147"/>
      <c r="PKX11" s="148"/>
      <c r="PKY11" s="149"/>
      <c r="PKZ11" s="150"/>
      <c r="PLA11" s="151"/>
      <c r="PLB11" s="152"/>
      <c r="PLC11" s="153"/>
      <c r="PLD11" s="154"/>
      <c r="PLE11" s="146"/>
      <c r="PLF11" s="147"/>
      <c r="PLG11" s="148"/>
      <c r="PLH11" s="149"/>
      <c r="PLI11" s="150"/>
      <c r="PLJ11" s="151"/>
      <c r="PLK11" s="152"/>
      <c r="PLL11" s="153"/>
      <c r="PLM11" s="154"/>
      <c r="PLN11" s="146"/>
      <c r="PLO11" s="147"/>
      <c r="PLP11" s="148"/>
      <c r="PLQ11" s="149"/>
      <c r="PLR11" s="150"/>
      <c r="PLS11" s="151"/>
      <c r="PLT11" s="152"/>
      <c r="PLU11" s="153"/>
      <c r="PLV11" s="154"/>
      <c r="PLW11" s="146"/>
      <c r="PLX11" s="147"/>
      <c r="PLY11" s="148"/>
      <c r="PLZ11" s="149"/>
      <c r="PMA11" s="150"/>
      <c r="PMB11" s="151"/>
      <c r="PMC11" s="152"/>
      <c r="PMD11" s="153"/>
      <c r="PME11" s="154"/>
      <c r="PMF11" s="146"/>
      <c r="PMG11" s="147"/>
      <c r="PMH11" s="148"/>
      <c r="PMI11" s="149"/>
      <c r="PMJ11" s="150"/>
      <c r="PMK11" s="151"/>
      <c r="PML11" s="152"/>
      <c r="PMM11" s="153"/>
      <c r="PMN11" s="154"/>
      <c r="PMO11" s="146"/>
      <c r="PMP11" s="147"/>
      <c r="PMQ11" s="148"/>
      <c r="PMR11" s="149"/>
      <c r="PMS11" s="150"/>
      <c r="PMT11" s="151"/>
      <c r="PMU11" s="152"/>
      <c r="PMV11" s="153"/>
      <c r="PMW11" s="154"/>
      <c r="PMX11" s="146"/>
      <c r="PMY11" s="147"/>
      <c r="PMZ11" s="148"/>
      <c r="PNA11" s="149"/>
      <c r="PNB11" s="150"/>
      <c r="PNC11" s="151"/>
      <c r="PND11" s="152"/>
      <c r="PNE11" s="153"/>
      <c r="PNF11" s="154"/>
      <c r="PNG11" s="146"/>
      <c r="PNH11" s="147"/>
      <c r="PNI11" s="148"/>
      <c r="PNJ11" s="149"/>
      <c r="PNK11" s="150"/>
      <c r="PNL11" s="151"/>
      <c r="PNM11" s="152"/>
      <c r="PNN11" s="153"/>
      <c r="PNO11" s="154"/>
      <c r="PNP11" s="146"/>
      <c r="PNQ11" s="147"/>
      <c r="PNR11" s="148"/>
      <c r="PNS11" s="149"/>
      <c r="PNT11" s="150"/>
      <c r="PNU11" s="151"/>
      <c r="PNV11" s="152"/>
      <c r="PNW11" s="153"/>
      <c r="PNX11" s="154"/>
      <c r="PNY11" s="146"/>
      <c r="PNZ11" s="147"/>
      <c r="POA11" s="148"/>
      <c r="POB11" s="149"/>
      <c r="POC11" s="150"/>
      <c r="POD11" s="151"/>
      <c r="POE11" s="152"/>
      <c r="POF11" s="153"/>
      <c r="POG11" s="154"/>
      <c r="POH11" s="146"/>
      <c r="POI11" s="147"/>
      <c r="POJ11" s="148"/>
      <c r="POK11" s="149"/>
      <c r="POL11" s="150"/>
      <c r="POM11" s="151"/>
      <c r="PON11" s="152"/>
      <c r="POO11" s="153"/>
      <c r="POP11" s="154"/>
      <c r="POQ11" s="146"/>
      <c r="POR11" s="147"/>
      <c r="POS11" s="148"/>
      <c r="POT11" s="149"/>
      <c r="POU11" s="150"/>
      <c r="POV11" s="151"/>
      <c r="POW11" s="152"/>
      <c r="POX11" s="153"/>
      <c r="POY11" s="154"/>
      <c r="POZ11" s="146"/>
      <c r="PPA11" s="147"/>
      <c r="PPB11" s="148"/>
      <c r="PPC11" s="149"/>
      <c r="PPD11" s="150"/>
      <c r="PPE11" s="151"/>
      <c r="PPF11" s="152"/>
      <c r="PPG11" s="153"/>
      <c r="PPH11" s="154"/>
      <c r="PPI11" s="146"/>
      <c r="PPJ11" s="147"/>
      <c r="PPK11" s="148"/>
      <c r="PPL11" s="149"/>
      <c r="PPM11" s="150"/>
      <c r="PPN11" s="151"/>
      <c r="PPO11" s="152"/>
      <c r="PPP11" s="153"/>
      <c r="PPQ11" s="154"/>
      <c r="PPR11" s="146"/>
      <c r="PPS11" s="147"/>
      <c r="PPT11" s="148"/>
      <c r="PPU11" s="149"/>
      <c r="PPV11" s="150"/>
      <c r="PPW11" s="151"/>
      <c r="PPX11" s="152"/>
      <c r="PPY11" s="153"/>
      <c r="PPZ11" s="154"/>
      <c r="PQA11" s="146"/>
      <c r="PQB11" s="147"/>
      <c r="PQC11" s="148"/>
      <c r="PQD11" s="149"/>
      <c r="PQE11" s="150"/>
      <c r="PQF11" s="151"/>
      <c r="PQG11" s="152"/>
      <c r="PQH11" s="153"/>
      <c r="PQI11" s="154"/>
      <c r="PQJ11" s="146"/>
      <c r="PQK11" s="147"/>
      <c r="PQL11" s="148"/>
      <c r="PQM11" s="149"/>
      <c r="PQN11" s="150"/>
      <c r="PQO11" s="151"/>
      <c r="PQP11" s="152"/>
      <c r="PQQ11" s="153"/>
      <c r="PQR11" s="154"/>
      <c r="PQS11" s="146"/>
      <c r="PQT11" s="147"/>
      <c r="PQU11" s="148"/>
      <c r="PQV11" s="149"/>
      <c r="PQW11" s="150"/>
      <c r="PQX11" s="151"/>
      <c r="PQY11" s="152"/>
      <c r="PQZ11" s="153"/>
      <c r="PRA11" s="154"/>
      <c r="PRB11" s="146"/>
      <c r="PRC11" s="147"/>
      <c r="PRD11" s="148"/>
      <c r="PRE11" s="149"/>
      <c r="PRF11" s="150"/>
      <c r="PRG11" s="151"/>
      <c r="PRH11" s="152"/>
      <c r="PRI11" s="153"/>
      <c r="PRJ11" s="154"/>
      <c r="PRK11" s="146"/>
      <c r="PRL11" s="147"/>
      <c r="PRM11" s="148"/>
      <c r="PRN11" s="149"/>
      <c r="PRO11" s="150"/>
      <c r="PRP11" s="151"/>
      <c r="PRQ11" s="152"/>
      <c r="PRR11" s="153"/>
      <c r="PRS11" s="154"/>
      <c r="PRT11" s="146"/>
      <c r="PRU11" s="147"/>
      <c r="PRV11" s="148"/>
      <c r="PRW11" s="149"/>
      <c r="PRX11" s="150"/>
      <c r="PRY11" s="151"/>
      <c r="PRZ11" s="152"/>
      <c r="PSA11" s="153"/>
      <c r="PSB11" s="154"/>
      <c r="PSC11" s="146"/>
      <c r="PSD11" s="147"/>
      <c r="PSE11" s="148"/>
      <c r="PSF11" s="149"/>
      <c r="PSG11" s="150"/>
      <c r="PSH11" s="151"/>
      <c r="PSI11" s="152"/>
      <c r="PSJ11" s="153"/>
      <c r="PSK11" s="154"/>
      <c r="PSL11" s="146"/>
      <c r="PSM11" s="147"/>
      <c r="PSN11" s="148"/>
      <c r="PSO11" s="149"/>
      <c r="PSP11" s="150"/>
      <c r="PSQ11" s="151"/>
      <c r="PSR11" s="152"/>
      <c r="PSS11" s="153"/>
      <c r="PST11" s="154"/>
      <c r="PSU11" s="146"/>
      <c r="PSV11" s="147"/>
      <c r="PSW11" s="148"/>
      <c r="PSX11" s="149"/>
      <c r="PSY11" s="150"/>
      <c r="PSZ11" s="151"/>
      <c r="PTA11" s="152"/>
      <c r="PTB11" s="153"/>
      <c r="PTC11" s="154"/>
      <c r="PTD11" s="146"/>
      <c r="PTE11" s="147"/>
      <c r="PTF11" s="148"/>
      <c r="PTG11" s="149"/>
      <c r="PTH11" s="150"/>
      <c r="PTI11" s="151"/>
      <c r="PTJ11" s="152"/>
      <c r="PTK11" s="153"/>
      <c r="PTL11" s="154"/>
      <c r="PTM11" s="146"/>
      <c r="PTN11" s="147"/>
      <c r="PTO11" s="148"/>
      <c r="PTP11" s="149"/>
      <c r="PTQ11" s="150"/>
      <c r="PTR11" s="151"/>
      <c r="PTS11" s="152"/>
      <c r="PTT11" s="153"/>
      <c r="PTU11" s="154"/>
      <c r="PTV11" s="146"/>
      <c r="PTW11" s="147"/>
      <c r="PTX11" s="148"/>
      <c r="PTY11" s="149"/>
      <c r="PTZ11" s="150"/>
      <c r="PUA11" s="151"/>
      <c r="PUB11" s="152"/>
      <c r="PUC11" s="153"/>
      <c r="PUD11" s="154"/>
      <c r="PUE11" s="146"/>
      <c r="PUF11" s="147"/>
      <c r="PUG11" s="148"/>
      <c r="PUH11" s="149"/>
      <c r="PUI11" s="150"/>
      <c r="PUJ11" s="151"/>
      <c r="PUK11" s="152"/>
      <c r="PUL11" s="153"/>
      <c r="PUM11" s="154"/>
      <c r="PUN11" s="146"/>
      <c r="PUO11" s="147"/>
      <c r="PUP11" s="148"/>
      <c r="PUQ11" s="149"/>
      <c r="PUR11" s="150"/>
      <c r="PUS11" s="151"/>
      <c r="PUT11" s="152"/>
      <c r="PUU11" s="153"/>
      <c r="PUV11" s="154"/>
      <c r="PUW11" s="146"/>
      <c r="PUX11" s="147"/>
      <c r="PUY11" s="148"/>
      <c r="PUZ11" s="149"/>
      <c r="PVA11" s="150"/>
      <c r="PVB11" s="151"/>
      <c r="PVC11" s="152"/>
      <c r="PVD11" s="153"/>
      <c r="PVE11" s="154"/>
      <c r="PVF11" s="146"/>
      <c r="PVG11" s="147"/>
      <c r="PVH11" s="148"/>
      <c r="PVI11" s="149"/>
      <c r="PVJ11" s="150"/>
      <c r="PVK11" s="151"/>
      <c r="PVL11" s="152"/>
      <c r="PVM11" s="153"/>
      <c r="PVN11" s="154"/>
      <c r="PVO11" s="146"/>
      <c r="PVP11" s="147"/>
      <c r="PVQ11" s="148"/>
      <c r="PVR11" s="149"/>
      <c r="PVS11" s="150"/>
      <c r="PVT11" s="151"/>
      <c r="PVU11" s="152"/>
      <c r="PVV11" s="153"/>
      <c r="PVW11" s="154"/>
      <c r="PVX11" s="146"/>
      <c r="PVY11" s="147"/>
      <c r="PVZ11" s="148"/>
      <c r="PWA11" s="149"/>
      <c r="PWB11" s="150"/>
      <c r="PWC11" s="151"/>
      <c r="PWD11" s="152"/>
      <c r="PWE11" s="153"/>
      <c r="PWF11" s="154"/>
      <c r="PWG11" s="146"/>
      <c r="PWH11" s="147"/>
      <c r="PWI11" s="148"/>
      <c r="PWJ11" s="149"/>
      <c r="PWK11" s="150"/>
      <c r="PWL11" s="151"/>
      <c r="PWM11" s="152"/>
      <c r="PWN11" s="153"/>
      <c r="PWO11" s="154"/>
      <c r="PWP11" s="146"/>
      <c r="PWQ11" s="147"/>
      <c r="PWR11" s="148"/>
      <c r="PWS11" s="149"/>
      <c r="PWT11" s="150"/>
      <c r="PWU11" s="151"/>
      <c r="PWV11" s="152"/>
      <c r="PWW11" s="153"/>
      <c r="PWX11" s="154"/>
      <c r="PWY11" s="146"/>
      <c r="PWZ11" s="147"/>
      <c r="PXA11" s="148"/>
      <c r="PXB11" s="149"/>
      <c r="PXC11" s="150"/>
      <c r="PXD11" s="151"/>
      <c r="PXE11" s="152"/>
      <c r="PXF11" s="153"/>
      <c r="PXG11" s="154"/>
      <c r="PXH11" s="146"/>
      <c r="PXI11" s="147"/>
      <c r="PXJ11" s="148"/>
      <c r="PXK11" s="149"/>
      <c r="PXL11" s="150"/>
      <c r="PXM11" s="151"/>
      <c r="PXN11" s="152"/>
      <c r="PXO11" s="153"/>
      <c r="PXP11" s="154"/>
      <c r="PXQ11" s="146"/>
      <c r="PXR11" s="147"/>
      <c r="PXS11" s="148"/>
      <c r="PXT11" s="149"/>
      <c r="PXU11" s="150"/>
      <c r="PXV11" s="151"/>
      <c r="PXW11" s="152"/>
      <c r="PXX11" s="153"/>
      <c r="PXY11" s="154"/>
      <c r="PXZ11" s="146"/>
      <c r="PYA11" s="147"/>
      <c r="PYB11" s="148"/>
      <c r="PYC11" s="149"/>
      <c r="PYD11" s="150"/>
      <c r="PYE11" s="151"/>
      <c r="PYF11" s="152"/>
      <c r="PYG11" s="153"/>
      <c r="PYH11" s="154"/>
      <c r="PYI11" s="146"/>
      <c r="PYJ11" s="147"/>
      <c r="PYK11" s="148"/>
      <c r="PYL11" s="149"/>
      <c r="PYM11" s="150"/>
      <c r="PYN11" s="151"/>
      <c r="PYO11" s="152"/>
      <c r="PYP11" s="153"/>
      <c r="PYQ11" s="154"/>
      <c r="PYR11" s="146"/>
      <c r="PYS11" s="147"/>
      <c r="PYT11" s="148"/>
      <c r="PYU11" s="149"/>
      <c r="PYV11" s="150"/>
      <c r="PYW11" s="151"/>
      <c r="PYX11" s="152"/>
      <c r="PYY11" s="153"/>
      <c r="PYZ11" s="154"/>
      <c r="PZA11" s="146"/>
      <c r="PZB11" s="147"/>
      <c r="PZC11" s="148"/>
      <c r="PZD11" s="149"/>
      <c r="PZE11" s="150"/>
      <c r="PZF11" s="151"/>
      <c r="PZG11" s="152"/>
      <c r="PZH11" s="153"/>
      <c r="PZI11" s="154"/>
      <c r="PZJ11" s="146"/>
      <c r="PZK11" s="147"/>
      <c r="PZL11" s="148"/>
      <c r="PZM11" s="149"/>
      <c r="PZN11" s="150"/>
      <c r="PZO11" s="151"/>
      <c r="PZP11" s="152"/>
      <c r="PZQ11" s="153"/>
      <c r="PZR11" s="154"/>
      <c r="PZS11" s="146"/>
      <c r="PZT11" s="147"/>
      <c r="PZU11" s="148"/>
      <c r="PZV11" s="149"/>
      <c r="PZW11" s="150"/>
      <c r="PZX11" s="151"/>
      <c r="PZY11" s="152"/>
      <c r="PZZ11" s="153"/>
      <c r="QAA11" s="154"/>
      <c r="QAB11" s="146"/>
      <c r="QAC11" s="147"/>
      <c r="QAD11" s="148"/>
      <c r="QAE11" s="149"/>
      <c r="QAF11" s="150"/>
      <c r="QAG11" s="151"/>
      <c r="QAH11" s="152"/>
      <c r="QAI11" s="153"/>
      <c r="QAJ11" s="154"/>
      <c r="QAK11" s="146"/>
      <c r="QAL11" s="147"/>
      <c r="QAM11" s="148"/>
      <c r="QAN11" s="149"/>
      <c r="QAO11" s="150"/>
      <c r="QAP11" s="151"/>
      <c r="QAQ11" s="152"/>
      <c r="QAR11" s="153"/>
      <c r="QAS11" s="154"/>
      <c r="QAT11" s="146"/>
      <c r="QAU11" s="147"/>
      <c r="QAV11" s="148"/>
      <c r="QAW11" s="149"/>
      <c r="QAX11" s="150"/>
      <c r="QAY11" s="151"/>
      <c r="QAZ11" s="152"/>
      <c r="QBA11" s="153"/>
      <c r="QBB11" s="154"/>
      <c r="QBC11" s="146"/>
      <c r="QBD11" s="147"/>
      <c r="QBE11" s="148"/>
      <c r="QBF11" s="149"/>
      <c r="QBG11" s="150"/>
      <c r="QBH11" s="151"/>
      <c r="QBI11" s="152"/>
      <c r="QBJ11" s="153"/>
      <c r="QBK11" s="154"/>
      <c r="QBL11" s="146"/>
      <c r="QBM11" s="147"/>
      <c r="QBN11" s="148"/>
      <c r="QBO11" s="149"/>
      <c r="QBP11" s="150"/>
      <c r="QBQ11" s="151"/>
      <c r="QBR11" s="152"/>
      <c r="QBS11" s="153"/>
      <c r="QBT11" s="154"/>
      <c r="QBU11" s="146"/>
      <c r="QBV11" s="147"/>
      <c r="QBW11" s="148"/>
      <c r="QBX11" s="149"/>
      <c r="QBY11" s="150"/>
      <c r="QBZ11" s="151"/>
      <c r="QCA11" s="152"/>
      <c r="QCB11" s="153"/>
      <c r="QCC11" s="154"/>
      <c r="QCD11" s="146"/>
      <c r="QCE11" s="147"/>
      <c r="QCF11" s="148"/>
      <c r="QCG11" s="149"/>
      <c r="QCH11" s="150"/>
      <c r="QCI11" s="151"/>
      <c r="QCJ11" s="152"/>
      <c r="QCK11" s="153"/>
      <c r="QCL11" s="154"/>
      <c r="QCM11" s="146"/>
      <c r="QCN11" s="147"/>
      <c r="QCO11" s="148"/>
      <c r="QCP11" s="149"/>
      <c r="QCQ11" s="150"/>
      <c r="QCR11" s="151"/>
      <c r="QCS11" s="152"/>
      <c r="QCT11" s="153"/>
      <c r="QCU11" s="154"/>
      <c r="QCV11" s="146"/>
      <c r="QCW11" s="147"/>
      <c r="QCX11" s="148"/>
      <c r="QCY11" s="149"/>
      <c r="QCZ11" s="150"/>
      <c r="QDA11" s="151"/>
      <c r="QDB11" s="152"/>
      <c r="QDC11" s="153"/>
      <c r="QDD11" s="154"/>
      <c r="QDE11" s="146"/>
      <c r="QDF11" s="147"/>
      <c r="QDG11" s="148"/>
      <c r="QDH11" s="149"/>
      <c r="QDI11" s="150"/>
      <c r="QDJ11" s="151"/>
      <c r="QDK11" s="152"/>
      <c r="QDL11" s="153"/>
      <c r="QDM11" s="154"/>
      <c r="QDN11" s="146"/>
      <c r="QDO11" s="147"/>
      <c r="QDP11" s="148"/>
      <c r="QDQ11" s="149"/>
      <c r="QDR11" s="150"/>
      <c r="QDS11" s="151"/>
      <c r="QDT11" s="152"/>
      <c r="QDU11" s="153"/>
      <c r="QDV11" s="154"/>
      <c r="QDW11" s="146"/>
      <c r="QDX11" s="147"/>
      <c r="QDY11" s="148"/>
      <c r="QDZ11" s="149"/>
      <c r="QEA11" s="150"/>
      <c r="QEB11" s="151"/>
      <c r="QEC11" s="152"/>
      <c r="QED11" s="153"/>
      <c r="QEE11" s="154"/>
      <c r="QEF11" s="146"/>
      <c r="QEG11" s="147"/>
      <c r="QEH11" s="148"/>
      <c r="QEI11" s="149"/>
      <c r="QEJ11" s="150"/>
      <c r="QEK11" s="151"/>
      <c r="QEL11" s="152"/>
      <c r="QEM11" s="153"/>
      <c r="QEN11" s="154"/>
      <c r="QEO11" s="146"/>
      <c r="QEP11" s="147"/>
      <c r="QEQ11" s="148"/>
      <c r="QER11" s="149"/>
      <c r="QES11" s="150"/>
      <c r="QET11" s="151"/>
      <c r="QEU11" s="152"/>
      <c r="QEV11" s="153"/>
      <c r="QEW11" s="154"/>
      <c r="QEX11" s="146"/>
      <c r="QEY11" s="147"/>
      <c r="QEZ11" s="148"/>
      <c r="QFA11" s="149"/>
      <c r="QFB11" s="150"/>
      <c r="QFC11" s="151"/>
      <c r="QFD11" s="152"/>
      <c r="QFE11" s="153"/>
      <c r="QFF11" s="154"/>
      <c r="QFG11" s="146"/>
      <c r="QFH11" s="147"/>
      <c r="QFI11" s="148"/>
      <c r="QFJ11" s="149"/>
      <c r="QFK11" s="150"/>
      <c r="QFL11" s="151"/>
      <c r="QFM11" s="152"/>
      <c r="QFN11" s="153"/>
      <c r="QFO11" s="154"/>
      <c r="QFP11" s="146"/>
      <c r="QFQ11" s="147"/>
      <c r="QFR11" s="148"/>
      <c r="QFS11" s="149"/>
      <c r="QFT11" s="150"/>
      <c r="QFU11" s="151"/>
      <c r="QFV11" s="152"/>
      <c r="QFW11" s="153"/>
      <c r="QFX11" s="154"/>
      <c r="QFY11" s="146"/>
      <c r="QFZ11" s="147"/>
      <c r="QGA11" s="148"/>
      <c r="QGB11" s="149"/>
      <c r="QGC11" s="150"/>
      <c r="QGD11" s="151"/>
      <c r="QGE11" s="152"/>
      <c r="QGF11" s="153"/>
      <c r="QGG11" s="154"/>
      <c r="QGH11" s="146"/>
      <c r="QGI11" s="147"/>
      <c r="QGJ11" s="148"/>
      <c r="QGK11" s="149"/>
      <c r="QGL11" s="150"/>
      <c r="QGM11" s="151"/>
      <c r="QGN11" s="152"/>
      <c r="QGO11" s="153"/>
      <c r="QGP11" s="154"/>
      <c r="QGQ11" s="146"/>
      <c r="QGR11" s="147"/>
      <c r="QGS11" s="148"/>
      <c r="QGT11" s="149"/>
      <c r="QGU11" s="150"/>
      <c r="QGV11" s="151"/>
      <c r="QGW11" s="152"/>
      <c r="QGX11" s="153"/>
      <c r="QGY11" s="154"/>
      <c r="QGZ11" s="146"/>
      <c r="QHA11" s="147"/>
      <c r="QHB11" s="148"/>
      <c r="QHC11" s="149"/>
      <c r="QHD11" s="150"/>
      <c r="QHE11" s="151"/>
      <c r="QHF11" s="152"/>
      <c r="QHG11" s="153"/>
      <c r="QHH11" s="154"/>
      <c r="QHI11" s="146"/>
      <c r="QHJ11" s="147"/>
      <c r="QHK11" s="148"/>
      <c r="QHL11" s="149"/>
      <c r="QHM11" s="150"/>
      <c r="QHN11" s="151"/>
      <c r="QHO11" s="152"/>
      <c r="QHP11" s="153"/>
      <c r="QHQ11" s="154"/>
      <c r="QHR11" s="146"/>
      <c r="QHS11" s="147"/>
      <c r="QHT11" s="148"/>
      <c r="QHU11" s="149"/>
      <c r="QHV11" s="150"/>
      <c r="QHW11" s="151"/>
      <c r="QHX11" s="152"/>
      <c r="QHY11" s="153"/>
      <c r="QHZ11" s="154"/>
      <c r="QIA11" s="146"/>
      <c r="QIB11" s="147"/>
      <c r="QIC11" s="148"/>
      <c r="QID11" s="149"/>
      <c r="QIE11" s="150"/>
      <c r="QIF11" s="151"/>
      <c r="QIG11" s="152"/>
      <c r="QIH11" s="153"/>
      <c r="QII11" s="154"/>
      <c r="QIJ11" s="146"/>
      <c r="QIK11" s="147"/>
      <c r="QIL11" s="148"/>
      <c r="QIM11" s="149"/>
      <c r="QIN11" s="150"/>
      <c r="QIO11" s="151"/>
      <c r="QIP11" s="152"/>
      <c r="QIQ11" s="153"/>
      <c r="QIR11" s="154"/>
      <c r="QIS11" s="146"/>
      <c r="QIT11" s="147"/>
      <c r="QIU11" s="148"/>
      <c r="QIV11" s="149"/>
      <c r="QIW11" s="150"/>
      <c r="QIX11" s="151"/>
      <c r="QIY11" s="152"/>
      <c r="QIZ11" s="153"/>
      <c r="QJA11" s="154"/>
      <c r="QJB11" s="146"/>
      <c r="QJC11" s="147"/>
      <c r="QJD11" s="148"/>
      <c r="QJE11" s="149"/>
      <c r="QJF11" s="150"/>
      <c r="QJG11" s="151"/>
      <c r="QJH11" s="152"/>
      <c r="QJI11" s="153"/>
      <c r="QJJ11" s="154"/>
      <c r="QJK11" s="146"/>
      <c r="QJL11" s="147"/>
      <c r="QJM11" s="148"/>
      <c r="QJN11" s="149"/>
      <c r="QJO11" s="150"/>
      <c r="QJP11" s="151"/>
      <c r="QJQ11" s="152"/>
      <c r="QJR11" s="153"/>
      <c r="QJS11" s="154"/>
      <c r="QJT11" s="146"/>
      <c r="QJU11" s="147"/>
      <c r="QJV11" s="148"/>
      <c r="QJW11" s="149"/>
      <c r="QJX11" s="150"/>
      <c r="QJY11" s="151"/>
      <c r="QJZ11" s="152"/>
      <c r="QKA11" s="153"/>
      <c r="QKB11" s="154"/>
      <c r="QKC11" s="146"/>
      <c r="QKD11" s="147"/>
      <c r="QKE11" s="148"/>
      <c r="QKF11" s="149"/>
      <c r="QKG11" s="150"/>
      <c r="QKH11" s="151"/>
      <c r="QKI11" s="152"/>
      <c r="QKJ11" s="153"/>
      <c r="QKK11" s="154"/>
      <c r="QKL11" s="146"/>
      <c r="QKM11" s="147"/>
      <c r="QKN11" s="148"/>
      <c r="QKO11" s="149"/>
      <c r="QKP11" s="150"/>
      <c r="QKQ11" s="151"/>
      <c r="QKR11" s="152"/>
      <c r="QKS11" s="153"/>
      <c r="QKT11" s="154"/>
      <c r="QKU11" s="146"/>
      <c r="QKV11" s="147"/>
      <c r="QKW11" s="148"/>
      <c r="QKX11" s="149"/>
      <c r="QKY11" s="150"/>
      <c r="QKZ11" s="151"/>
      <c r="QLA11" s="152"/>
      <c r="QLB11" s="153"/>
      <c r="QLC11" s="154"/>
      <c r="QLD11" s="146"/>
      <c r="QLE11" s="147"/>
      <c r="QLF11" s="148"/>
      <c r="QLG11" s="149"/>
      <c r="QLH11" s="150"/>
      <c r="QLI11" s="151"/>
      <c r="QLJ11" s="152"/>
      <c r="QLK11" s="153"/>
      <c r="QLL11" s="154"/>
      <c r="QLM11" s="146"/>
      <c r="QLN11" s="147"/>
      <c r="QLO11" s="148"/>
      <c r="QLP11" s="149"/>
      <c r="QLQ11" s="150"/>
      <c r="QLR11" s="151"/>
      <c r="QLS11" s="152"/>
      <c r="QLT11" s="153"/>
      <c r="QLU11" s="154"/>
      <c r="QLV11" s="146"/>
      <c r="QLW11" s="147"/>
      <c r="QLX11" s="148"/>
      <c r="QLY11" s="149"/>
      <c r="QLZ11" s="150"/>
      <c r="QMA11" s="151"/>
      <c r="QMB11" s="152"/>
      <c r="QMC11" s="153"/>
      <c r="QMD11" s="154"/>
      <c r="QME11" s="146"/>
      <c r="QMF11" s="147"/>
      <c r="QMG11" s="148"/>
      <c r="QMH11" s="149"/>
      <c r="QMI11" s="150"/>
      <c r="QMJ11" s="151"/>
      <c r="QMK11" s="152"/>
      <c r="QML11" s="153"/>
      <c r="QMM11" s="154"/>
      <c r="QMN11" s="146"/>
      <c r="QMO11" s="147"/>
      <c r="QMP11" s="148"/>
      <c r="QMQ11" s="149"/>
      <c r="QMR11" s="150"/>
      <c r="QMS11" s="151"/>
      <c r="QMT11" s="152"/>
      <c r="QMU11" s="153"/>
      <c r="QMV11" s="154"/>
      <c r="QMW11" s="146"/>
      <c r="QMX11" s="147"/>
      <c r="QMY11" s="148"/>
      <c r="QMZ11" s="149"/>
      <c r="QNA11" s="150"/>
      <c r="QNB11" s="151"/>
      <c r="QNC11" s="152"/>
      <c r="QND11" s="153"/>
      <c r="QNE11" s="154"/>
      <c r="QNF11" s="146"/>
      <c r="QNG11" s="147"/>
      <c r="QNH11" s="148"/>
      <c r="QNI11" s="149"/>
      <c r="QNJ11" s="150"/>
      <c r="QNK11" s="151"/>
      <c r="QNL11" s="152"/>
      <c r="QNM11" s="153"/>
      <c r="QNN11" s="154"/>
      <c r="QNO11" s="146"/>
      <c r="QNP11" s="147"/>
      <c r="QNQ11" s="148"/>
      <c r="QNR11" s="149"/>
      <c r="QNS11" s="150"/>
      <c r="QNT11" s="151"/>
      <c r="QNU11" s="152"/>
      <c r="QNV11" s="153"/>
      <c r="QNW11" s="154"/>
      <c r="QNX11" s="146"/>
      <c r="QNY11" s="147"/>
      <c r="QNZ11" s="148"/>
      <c r="QOA11" s="149"/>
      <c r="QOB11" s="150"/>
      <c r="QOC11" s="151"/>
      <c r="QOD11" s="152"/>
      <c r="QOE11" s="153"/>
      <c r="QOF11" s="154"/>
      <c r="QOG11" s="146"/>
      <c r="QOH11" s="147"/>
      <c r="QOI11" s="148"/>
      <c r="QOJ11" s="149"/>
      <c r="QOK11" s="150"/>
      <c r="QOL11" s="151"/>
      <c r="QOM11" s="152"/>
      <c r="QON11" s="153"/>
      <c r="QOO11" s="154"/>
      <c r="QOP11" s="146"/>
      <c r="QOQ11" s="147"/>
      <c r="QOR11" s="148"/>
      <c r="QOS11" s="149"/>
      <c r="QOT11" s="150"/>
      <c r="QOU11" s="151"/>
      <c r="QOV11" s="152"/>
      <c r="QOW11" s="153"/>
      <c r="QOX11" s="154"/>
      <c r="QOY11" s="146"/>
      <c r="QOZ11" s="147"/>
      <c r="QPA11" s="148"/>
      <c r="QPB11" s="149"/>
      <c r="QPC11" s="150"/>
      <c r="QPD11" s="151"/>
      <c r="QPE11" s="152"/>
      <c r="QPF11" s="153"/>
      <c r="QPG11" s="154"/>
      <c r="QPH11" s="146"/>
      <c r="QPI11" s="147"/>
      <c r="QPJ11" s="148"/>
      <c r="QPK11" s="149"/>
      <c r="QPL11" s="150"/>
      <c r="QPM11" s="151"/>
      <c r="QPN11" s="152"/>
      <c r="QPO11" s="153"/>
      <c r="QPP11" s="154"/>
      <c r="QPQ11" s="146"/>
      <c r="QPR11" s="147"/>
      <c r="QPS11" s="148"/>
      <c r="QPT11" s="149"/>
      <c r="QPU11" s="150"/>
      <c r="QPV11" s="151"/>
      <c r="QPW11" s="152"/>
      <c r="QPX11" s="153"/>
      <c r="QPY11" s="154"/>
      <c r="QPZ11" s="146"/>
      <c r="QQA11" s="147"/>
      <c r="QQB11" s="148"/>
      <c r="QQC11" s="149"/>
      <c r="QQD11" s="150"/>
      <c r="QQE11" s="151"/>
      <c r="QQF11" s="152"/>
      <c r="QQG11" s="153"/>
      <c r="QQH11" s="154"/>
      <c r="QQI11" s="146"/>
      <c r="QQJ11" s="147"/>
      <c r="QQK11" s="148"/>
      <c r="QQL11" s="149"/>
      <c r="QQM11" s="150"/>
      <c r="QQN11" s="151"/>
      <c r="QQO11" s="152"/>
      <c r="QQP11" s="153"/>
      <c r="QQQ11" s="154"/>
      <c r="QQR11" s="146"/>
      <c r="QQS11" s="147"/>
      <c r="QQT11" s="148"/>
      <c r="QQU11" s="149"/>
      <c r="QQV11" s="150"/>
      <c r="QQW11" s="151"/>
      <c r="QQX11" s="152"/>
      <c r="QQY11" s="153"/>
      <c r="QQZ11" s="154"/>
      <c r="QRA11" s="146"/>
      <c r="QRB11" s="147"/>
      <c r="QRC11" s="148"/>
      <c r="QRD11" s="149"/>
      <c r="QRE11" s="150"/>
      <c r="QRF11" s="151"/>
      <c r="QRG11" s="152"/>
      <c r="QRH11" s="153"/>
      <c r="QRI11" s="154"/>
      <c r="QRJ11" s="146"/>
      <c r="QRK11" s="147"/>
      <c r="QRL11" s="148"/>
      <c r="QRM11" s="149"/>
      <c r="QRN11" s="150"/>
      <c r="QRO11" s="151"/>
      <c r="QRP11" s="152"/>
      <c r="QRQ11" s="153"/>
      <c r="QRR11" s="154"/>
      <c r="QRS11" s="146"/>
      <c r="QRT11" s="147"/>
      <c r="QRU11" s="148"/>
      <c r="QRV11" s="149"/>
      <c r="QRW11" s="150"/>
      <c r="QRX11" s="151"/>
      <c r="QRY11" s="152"/>
      <c r="QRZ11" s="153"/>
      <c r="QSA11" s="154"/>
      <c r="QSB11" s="146"/>
      <c r="QSC11" s="147"/>
      <c r="QSD11" s="148"/>
      <c r="QSE11" s="149"/>
      <c r="QSF11" s="150"/>
      <c r="QSG11" s="151"/>
      <c r="QSH11" s="152"/>
      <c r="QSI11" s="153"/>
      <c r="QSJ11" s="154"/>
      <c r="QSK11" s="146"/>
      <c r="QSL11" s="147"/>
      <c r="QSM11" s="148"/>
      <c r="QSN11" s="149"/>
      <c r="QSO11" s="150"/>
      <c r="QSP11" s="151"/>
      <c r="QSQ11" s="152"/>
      <c r="QSR11" s="153"/>
      <c r="QSS11" s="154"/>
      <c r="QST11" s="146"/>
      <c r="QSU11" s="147"/>
      <c r="QSV11" s="148"/>
      <c r="QSW11" s="149"/>
      <c r="QSX11" s="150"/>
      <c r="QSY11" s="151"/>
      <c r="QSZ11" s="152"/>
      <c r="QTA11" s="153"/>
      <c r="QTB11" s="154"/>
      <c r="QTC11" s="146"/>
      <c r="QTD11" s="147"/>
      <c r="QTE11" s="148"/>
      <c r="QTF11" s="149"/>
      <c r="QTG11" s="150"/>
      <c r="QTH11" s="151"/>
      <c r="QTI11" s="152"/>
      <c r="QTJ11" s="153"/>
      <c r="QTK11" s="154"/>
      <c r="QTL11" s="146"/>
      <c r="QTM11" s="147"/>
      <c r="QTN11" s="148"/>
      <c r="QTO11" s="149"/>
      <c r="QTP11" s="150"/>
      <c r="QTQ11" s="151"/>
      <c r="QTR11" s="152"/>
      <c r="QTS11" s="153"/>
      <c r="QTT11" s="154"/>
      <c r="QTU11" s="146"/>
      <c r="QTV11" s="147"/>
      <c r="QTW11" s="148"/>
      <c r="QTX11" s="149"/>
      <c r="QTY11" s="150"/>
      <c r="QTZ11" s="151"/>
      <c r="QUA11" s="152"/>
      <c r="QUB11" s="153"/>
      <c r="QUC11" s="154"/>
      <c r="QUD11" s="146"/>
      <c r="QUE11" s="147"/>
      <c r="QUF11" s="148"/>
      <c r="QUG11" s="149"/>
      <c r="QUH11" s="150"/>
      <c r="QUI11" s="151"/>
      <c r="QUJ11" s="152"/>
      <c r="QUK11" s="153"/>
      <c r="QUL11" s="154"/>
      <c r="QUM11" s="146"/>
      <c r="QUN11" s="147"/>
      <c r="QUO11" s="148"/>
      <c r="QUP11" s="149"/>
      <c r="QUQ11" s="150"/>
      <c r="QUR11" s="151"/>
      <c r="QUS11" s="152"/>
      <c r="QUT11" s="153"/>
      <c r="QUU11" s="154"/>
      <c r="QUV11" s="146"/>
      <c r="QUW11" s="147"/>
      <c r="QUX11" s="148"/>
      <c r="QUY11" s="149"/>
      <c r="QUZ11" s="150"/>
      <c r="QVA11" s="151"/>
      <c r="QVB11" s="152"/>
      <c r="QVC11" s="153"/>
      <c r="QVD11" s="154"/>
      <c r="QVE11" s="146"/>
      <c r="QVF11" s="147"/>
      <c r="QVG11" s="148"/>
      <c r="QVH11" s="149"/>
      <c r="QVI11" s="150"/>
      <c r="QVJ11" s="151"/>
      <c r="QVK11" s="152"/>
      <c r="QVL11" s="153"/>
      <c r="QVM11" s="154"/>
      <c r="QVN11" s="146"/>
      <c r="QVO11" s="147"/>
      <c r="QVP11" s="148"/>
      <c r="QVQ11" s="149"/>
      <c r="QVR11" s="150"/>
      <c r="QVS11" s="151"/>
      <c r="QVT11" s="152"/>
      <c r="QVU11" s="153"/>
      <c r="QVV11" s="154"/>
      <c r="QVW11" s="146"/>
      <c r="QVX11" s="147"/>
      <c r="QVY11" s="148"/>
      <c r="QVZ11" s="149"/>
      <c r="QWA11" s="150"/>
      <c r="QWB11" s="151"/>
      <c r="QWC11" s="152"/>
      <c r="QWD11" s="153"/>
      <c r="QWE11" s="154"/>
      <c r="QWF11" s="146"/>
      <c r="QWG11" s="147"/>
      <c r="QWH11" s="148"/>
      <c r="QWI11" s="149"/>
      <c r="QWJ11" s="150"/>
      <c r="QWK11" s="151"/>
      <c r="QWL11" s="152"/>
      <c r="QWM11" s="153"/>
      <c r="QWN11" s="154"/>
      <c r="QWO11" s="146"/>
      <c r="QWP11" s="147"/>
      <c r="QWQ11" s="148"/>
      <c r="QWR11" s="149"/>
      <c r="QWS11" s="150"/>
      <c r="QWT11" s="151"/>
      <c r="QWU11" s="152"/>
      <c r="QWV11" s="153"/>
      <c r="QWW11" s="154"/>
      <c r="QWX11" s="146"/>
      <c r="QWY11" s="147"/>
      <c r="QWZ11" s="148"/>
      <c r="QXA11" s="149"/>
      <c r="QXB11" s="150"/>
      <c r="QXC11" s="151"/>
      <c r="QXD11" s="152"/>
      <c r="QXE11" s="153"/>
      <c r="QXF11" s="154"/>
      <c r="QXG11" s="146"/>
      <c r="QXH11" s="147"/>
      <c r="QXI11" s="148"/>
      <c r="QXJ11" s="149"/>
      <c r="QXK11" s="150"/>
      <c r="QXL11" s="151"/>
      <c r="QXM11" s="152"/>
      <c r="QXN11" s="153"/>
      <c r="QXO11" s="154"/>
      <c r="QXP11" s="146"/>
      <c r="QXQ11" s="147"/>
      <c r="QXR11" s="148"/>
      <c r="QXS11" s="149"/>
      <c r="QXT11" s="150"/>
      <c r="QXU11" s="151"/>
      <c r="QXV11" s="152"/>
      <c r="QXW11" s="153"/>
      <c r="QXX11" s="154"/>
      <c r="QXY11" s="146"/>
      <c r="QXZ11" s="147"/>
      <c r="QYA11" s="148"/>
      <c r="QYB11" s="149"/>
      <c r="QYC11" s="150"/>
      <c r="QYD11" s="151"/>
      <c r="QYE11" s="152"/>
      <c r="QYF11" s="153"/>
      <c r="QYG11" s="154"/>
      <c r="QYH11" s="146"/>
      <c r="QYI11" s="147"/>
      <c r="QYJ11" s="148"/>
      <c r="QYK11" s="149"/>
      <c r="QYL11" s="150"/>
      <c r="QYM11" s="151"/>
      <c r="QYN11" s="152"/>
      <c r="QYO11" s="153"/>
      <c r="QYP11" s="154"/>
      <c r="QYQ11" s="146"/>
      <c r="QYR11" s="147"/>
      <c r="QYS11" s="148"/>
      <c r="QYT11" s="149"/>
      <c r="QYU11" s="150"/>
      <c r="QYV11" s="151"/>
      <c r="QYW11" s="152"/>
      <c r="QYX11" s="153"/>
      <c r="QYY11" s="154"/>
      <c r="QYZ11" s="146"/>
      <c r="QZA11" s="147"/>
      <c r="QZB11" s="148"/>
      <c r="QZC11" s="149"/>
      <c r="QZD11" s="150"/>
      <c r="QZE11" s="151"/>
      <c r="QZF11" s="152"/>
      <c r="QZG11" s="153"/>
      <c r="QZH11" s="154"/>
      <c r="QZI11" s="146"/>
      <c r="QZJ11" s="147"/>
      <c r="QZK11" s="148"/>
      <c r="QZL11" s="149"/>
      <c r="QZM11" s="150"/>
      <c r="QZN11" s="151"/>
      <c r="QZO11" s="152"/>
      <c r="QZP11" s="153"/>
      <c r="QZQ11" s="154"/>
      <c r="QZR11" s="146"/>
      <c r="QZS11" s="147"/>
      <c r="QZT11" s="148"/>
      <c r="QZU11" s="149"/>
      <c r="QZV11" s="150"/>
      <c r="QZW11" s="151"/>
      <c r="QZX11" s="152"/>
      <c r="QZY11" s="153"/>
      <c r="QZZ11" s="154"/>
      <c r="RAA11" s="146"/>
      <c r="RAB11" s="147"/>
      <c r="RAC11" s="148"/>
      <c r="RAD11" s="149"/>
      <c r="RAE11" s="150"/>
      <c r="RAF11" s="151"/>
      <c r="RAG11" s="152"/>
      <c r="RAH11" s="153"/>
      <c r="RAI11" s="154"/>
      <c r="RAJ11" s="146"/>
      <c r="RAK11" s="147"/>
      <c r="RAL11" s="148"/>
      <c r="RAM11" s="149"/>
      <c r="RAN11" s="150"/>
      <c r="RAO11" s="151"/>
      <c r="RAP11" s="152"/>
      <c r="RAQ11" s="153"/>
      <c r="RAR11" s="154"/>
      <c r="RAS11" s="146"/>
      <c r="RAT11" s="147"/>
      <c r="RAU11" s="148"/>
      <c r="RAV11" s="149"/>
      <c r="RAW11" s="150"/>
      <c r="RAX11" s="151"/>
      <c r="RAY11" s="152"/>
      <c r="RAZ11" s="153"/>
      <c r="RBA11" s="154"/>
      <c r="RBB11" s="146"/>
      <c r="RBC11" s="147"/>
      <c r="RBD11" s="148"/>
      <c r="RBE11" s="149"/>
      <c r="RBF11" s="150"/>
      <c r="RBG11" s="151"/>
      <c r="RBH11" s="152"/>
      <c r="RBI11" s="153"/>
      <c r="RBJ11" s="154"/>
      <c r="RBK11" s="146"/>
      <c r="RBL11" s="147"/>
      <c r="RBM11" s="148"/>
      <c r="RBN11" s="149"/>
      <c r="RBO11" s="150"/>
      <c r="RBP11" s="151"/>
      <c r="RBQ11" s="152"/>
      <c r="RBR11" s="153"/>
      <c r="RBS11" s="154"/>
      <c r="RBT11" s="146"/>
      <c r="RBU11" s="147"/>
      <c r="RBV11" s="148"/>
      <c r="RBW11" s="149"/>
      <c r="RBX11" s="150"/>
      <c r="RBY11" s="151"/>
      <c r="RBZ11" s="152"/>
      <c r="RCA11" s="153"/>
      <c r="RCB11" s="154"/>
      <c r="RCC11" s="146"/>
      <c r="RCD11" s="147"/>
      <c r="RCE11" s="148"/>
      <c r="RCF11" s="149"/>
      <c r="RCG11" s="150"/>
      <c r="RCH11" s="151"/>
      <c r="RCI11" s="152"/>
      <c r="RCJ11" s="153"/>
      <c r="RCK11" s="154"/>
      <c r="RCL11" s="146"/>
      <c r="RCM11" s="147"/>
      <c r="RCN11" s="148"/>
      <c r="RCO11" s="149"/>
      <c r="RCP11" s="150"/>
      <c r="RCQ11" s="151"/>
      <c r="RCR11" s="152"/>
      <c r="RCS11" s="153"/>
      <c r="RCT11" s="154"/>
      <c r="RCU11" s="146"/>
      <c r="RCV11" s="147"/>
      <c r="RCW11" s="148"/>
      <c r="RCX11" s="149"/>
      <c r="RCY11" s="150"/>
      <c r="RCZ11" s="151"/>
      <c r="RDA11" s="152"/>
      <c r="RDB11" s="153"/>
      <c r="RDC11" s="154"/>
      <c r="RDD11" s="146"/>
      <c r="RDE11" s="147"/>
      <c r="RDF11" s="148"/>
      <c r="RDG11" s="149"/>
      <c r="RDH11" s="150"/>
      <c r="RDI11" s="151"/>
      <c r="RDJ11" s="152"/>
      <c r="RDK11" s="153"/>
      <c r="RDL11" s="154"/>
      <c r="RDM11" s="146"/>
      <c r="RDN11" s="147"/>
      <c r="RDO11" s="148"/>
      <c r="RDP11" s="149"/>
      <c r="RDQ11" s="150"/>
      <c r="RDR11" s="151"/>
      <c r="RDS11" s="152"/>
      <c r="RDT11" s="153"/>
      <c r="RDU11" s="154"/>
      <c r="RDV11" s="146"/>
      <c r="RDW11" s="147"/>
      <c r="RDX11" s="148"/>
      <c r="RDY11" s="149"/>
      <c r="RDZ11" s="150"/>
      <c r="REA11" s="151"/>
      <c r="REB11" s="152"/>
      <c r="REC11" s="153"/>
      <c r="RED11" s="154"/>
      <c r="REE11" s="146"/>
      <c r="REF11" s="147"/>
      <c r="REG11" s="148"/>
      <c r="REH11" s="149"/>
      <c r="REI11" s="150"/>
      <c r="REJ11" s="151"/>
      <c r="REK11" s="152"/>
      <c r="REL11" s="153"/>
      <c r="REM11" s="154"/>
      <c r="REN11" s="146"/>
      <c r="REO11" s="147"/>
      <c r="REP11" s="148"/>
      <c r="REQ11" s="149"/>
      <c r="RER11" s="150"/>
      <c r="RES11" s="151"/>
      <c r="RET11" s="152"/>
      <c r="REU11" s="153"/>
      <c r="REV11" s="154"/>
      <c r="REW11" s="146"/>
      <c r="REX11" s="147"/>
      <c r="REY11" s="148"/>
      <c r="REZ11" s="149"/>
      <c r="RFA11" s="150"/>
      <c r="RFB11" s="151"/>
      <c r="RFC11" s="152"/>
      <c r="RFD11" s="153"/>
      <c r="RFE11" s="154"/>
      <c r="RFF11" s="146"/>
      <c r="RFG11" s="147"/>
      <c r="RFH11" s="148"/>
      <c r="RFI11" s="149"/>
      <c r="RFJ11" s="150"/>
      <c r="RFK11" s="151"/>
      <c r="RFL11" s="152"/>
      <c r="RFM11" s="153"/>
      <c r="RFN11" s="154"/>
      <c r="RFO11" s="146"/>
      <c r="RFP11" s="147"/>
      <c r="RFQ11" s="148"/>
      <c r="RFR11" s="149"/>
      <c r="RFS11" s="150"/>
      <c r="RFT11" s="151"/>
      <c r="RFU11" s="152"/>
      <c r="RFV11" s="153"/>
      <c r="RFW11" s="154"/>
      <c r="RFX11" s="146"/>
      <c r="RFY11" s="147"/>
      <c r="RFZ11" s="148"/>
      <c r="RGA11" s="149"/>
      <c r="RGB11" s="150"/>
      <c r="RGC11" s="151"/>
      <c r="RGD11" s="152"/>
      <c r="RGE11" s="153"/>
      <c r="RGF11" s="154"/>
      <c r="RGG11" s="146"/>
      <c r="RGH11" s="147"/>
      <c r="RGI11" s="148"/>
      <c r="RGJ11" s="149"/>
      <c r="RGK11" s="150"/>
      <c r="RGL11" s="151"/>
      <c r="RGM11" s="152"/>
      <c r="RGN11" s="153"/>
      <c r="RGO11" s="154"/>
      <c r="RGP11" s="146"/>
      <c r="RGQ11" s="147"/>
      <c r="RGR11" s="148"/>
      <c r="RGS11" s="149"/>
      <c r="RGT11" s="150"/>
      <c r="RGU11" s="151"/>
      <c r="RGV11" s="152"/>
      <c r="RGW11" s="153"/>
      <c r="RGX11" s="154"/>
      <c r="RGY11" s="146"/>
      <c r="RGZ11" s="147"/>
      <c r="RHA11" s="148"/>
      <c r="RHB11" s="149"/>
      <c r="RHC11" s="150"/>
      <c r="RHD11" s="151"/>
      <c r="RHE11" s="152"/>
      <c r="RHF11" s="153"/>
      <c r="RHG11" s="154"/>
      <c r="RHH11" s="146"/>
      <c r="RHI11" s="147"/>
      <c r="RHJ11" s="148"/>
      <c r="RHK11" s="149"/>
      <c r="RHL11" s="150"/>
      <c r="RHM11" s="151"/>
      <c r="RHN11" s="152"/>
      <c r="RHO11" s="153"/>
      <c r="RHP11" s="154"/>
      <c r="RHQ11" s="146"/>
      <c r="RHR11" s="147"/>
      <c r="RHS11" s="148"/>
      <c r="RHT11" s="149"/>
      <c r="RHU11" s="150"/>
      <c r="RHV11" s="151"/>
      <c r="RHW11" s="152"/>
      <c r="RHX11" s="153"/>
      <c r="RHY11" s="154"/>
      <c r="RHZ11" s="146"/>
      <c r="RIA11" s="147"/>
      <c r="RIB11" s="148"/>
      <c r="RIC11" s="149"/>
      <c r="RID11" s="150"/>
      <c r="RIE11" s="151"/>
      <c r="RIF11" s="152"/>
      <c r="RIG11" s="153"/>
      <c r="RIH11" s="154"/>
      <c r="RII11" s="146"/>
      <c r="RIJ11" s="147"/>
      <c r="RIK11" s="148"/>
      <c r="RIL11" s="149"/>
      <c r="RIM11" s="150"/>
      <c r="RIN11" s="151"/>
      <c r="RIO11" s="152"/>
      <c r="RIP11" s="153"/>
      <c r="RIQ11" s="154"/>
      <c r="RIR11" s="146"/>
      <c r="RIS11" s="147"/>
      <c r="RIT11" s="148"/>
      <c r="RIU11" s="149"/>
      <c r="RIV11" s="150"/>
      <c r="RIW11" s="151"/>
      <c r="RIX11" s="152"/>
      <c r="RIY11" s="153"/>
      <c r="RIZ11" s="154"/>
      <c r="RJA11" s="146"/>
      <c r="RJB11" s="147"/>
      <c r="RJC11" s="148"/>
      <c r="RJD11" s="149"/>
      <c r="RJE11" s="150"/>
      <c r="RJF11" s="151"/>
      <c r="RJG11" s="152"/>
      <c r="RJH11" s="153"/>
      <c r="RJI11" s="154"/>
      <c r="RJJ11" s="146"/>
      <c r="RJK11" s="147"/>
      <c r="RJL11" s="148"/>
      <c r="RJM11" s="149"/>
      <c r="RJN11" s="150"/>
      <c r="RJO11" s="151"/>
      <c r="RJP11" s="152"/>
      <c r="RJQ11" s="153"/>
      <c r="RJR11" s="154"/>
      <c r="RJS11" s="146"/>
      <c r="RJT11" s="147"/>
      <c r="RJU11" s="148"/>
      <c r="RJV11" s="149"/>
      <c r="RJW11" s="150"/>
      <c r="RJX11" s="151"/>
      <c r="RJY11" s="152"/>
      <c r="RJZ11" s="153"/>
      <c r="RKA11" s="154"/>
      <c r="RKB11" s="146"/>
      <c r="RKC11" s="147"/>
      <c r="RKD11" s="148"/>
      <c r="RKE11" s="149"/>
      <c r="RKF11" s="150"/>
      <c r="RKG11" s="151"/>
      <c r="RKH11" s="152"/>
      <c r="RKI11" s="153"/>
      <c r="RKJ11" s="154"/>
      <c r="RKK11" s="146"/>
      <c r="RKL11" s="147"/>
      <c r="RKM11" s="148"/>
      <c r="RKN11" s="149"/>
      <c r="RKO11" s="150"/>
      <c r="RKP11" s="151"/>
      <c r="RKQ11" s="152"/>
      <c r="RKR11" s="153"/>
      <c r="RKS11" s="154"/>
      <c r="RKT11" s="146"/>
      <c r="RKU11" s="147"/>
      <c r="RKV11" s="148"/>
      <c r="RKW11" s="149"/>
      <c r="RKX11" s="150"/>
      <c r="RKY11" s="151"/>
      <c r="RKZ11" s="152"/>
      <c r="RLA11" s="153"/>
      <c r="RLB11" s="154"/>
      <c r="RLC11" s="146"/>
      <c r="RLD11" s="147"/>
      <c r="RLE11" s="148"/>
      <c r="RLF11" s="149"/>
      <c r="RLG11" s="150"/>
      <c r="RLH11" s="151"/>
      <c r="RLI11" s="152"/>
      <c r="RLJ11" s="153"/>
      <c r="RLK11" s="154"/>
      <c r="RLL11" s="146"/>
      <c r="RLM11" s="147"/>
      <c r="RLN11" s="148"/>
      <c r="RLO11" s="149"/>
      <c r="RLP11" s="150"/>
      <c r="RLQ11" s="151"/>
      <c r="RLR11" s="152"/>
      <c r="RLS11" s="153"/>
      <c r="RLT11" s="154"/>
      <c r="RLU11" s="146"/>
      <c r="RLV11" s="147"/>
      <c r="RLW11" s="148"/>
      <c r="RLX11" s="149"/>
      <c r="RLY11" s="150"/>
      <c r="RLZ11" s="151"/>
      <c r="RMA11" s="152"/>
      <c r="RMB11" s="153"/>
      <c r="RMC11" s="154"/>
      <c r="RMD11" s="146"/>
      <c r="RME11" s="147"/>
      <c r="RMF11" s="148"/>
      <c r="RMG11" s="149"/>
      <c r="RMH11" s="150"/>
      <c r="RMI11" s="151"/>
      <c r="RMJ11" s="152"/>
      <c r="RMK11" s="153"/>
      <c r="RML11" s="154"/>
      <c r="RMM11" s="146"/>
      <c r="RMN11" s="147"/>
      <c r="RMO11" s="148"/>
      <c r="RMP11" s="149"/>
      <c r="RMQ11" s="150"/>
      <c r="RMR11" s="151"/>
      <c r="RMS11" s="152"/>
      <c r="RMT11" s="153"/>
      <c r="RMU11" s="154"/>
      <c r="RMV11" s="146"/>
      <c r="RMW11" s="147"/>
      <c r="RMX11" s="148"/>
      <c r="RMY11" s="149"/>
      <c r="RMZ11" s="150"/>
      <c r="RNA11" s="151"/>
      <c r="RNB11" s="152"/>
      <c r="RNC11" s="153"/>
      <c r="RND11" s="154"/>
      <c r="RNE11" s="146"/>
      <c r="RNF11" s="147"/>
      <c r="RNG11" s="148"/>
      <c r="RNH11" s="149"/>
      <c r="RNI11" s="150"/>
      <c r="RNJ11" s="151"/>
      <c r="RNK11" s="152"/>
      <c r="RNL11" s="153"/>
      <c r="RNM11" s="154"/>
      <c r="RNN11" s="146"/>
      <c r="RNO11" s="147"/>
      <c r="RNP11" s="148"/>
      <c r="RNQ11" s="149"/>
      <c r="RNR11" s="150"/>
      <c r="RNS11" s="151"/>
      <c r="RNT11" s="152"/>
      <c r="RNU11" s="153"/>
      <c r="RNV11" s="154"/>
      <c r="RNW11" s="146"/>
      <c r="RNX11" s="147"/>
      <c r="RNY11" s="148"/>
      <c r="RNZ11" s="149"/>
      <c r="ROA11" s="150"/>
      <c r="ROB11" s="151"/>
      <c r="ROC11" s="152"/>
      <c r="ROD11" s="153"/>
      <c r="ROE11" s="154"/>
      <c r="ROF11" s="146"/>
      <c r="ROG11" s="147"/>
      <c r="ROH11" s="148"/>
      <c r="ROI11" s="149"/>
      <c r="ROJ11" s="150"/>
      <c r="ROK11" s="151"/>
      <c r="ROL11" s="152"/>
      <c r="ROM11" s="153"/>
      <c r="RON11" s="154"/>
      <c r="ROO11" s="146"/>
      <c r="ROP11" s="147"/>
      <c r="ROQ11" s="148"/>
      <c r="ROR11" s="149"/>
      <c r="ROS11" s="150"/>
      <c r="ROT11" s="151"/>
      <c r="ROU11" s="152"/>
      <c r="ROV11" s="153"/>
      <c r="ROW11" s="154"/>
      <c r="ROX11" s="146"/>
      <c r="ROY11" s="147"/>
      <c r="ROZ11" s="148"/>
      <c r="RPA11" s="149"/>
      <c r="RPB11" s="150"/>
      <c r="RPC11" s="151"/>
      <c r="RPD11" s="152"/>
      <c r="RPE11" s="153"/>
      <c r="RPF11" s="154"/>
      <c r="RPG11" s="146"/>
      <c r="RPH11" s="147"/>
      <c r="RPI11" s="148"/>
      <c r="RPJ11" s="149"/>
      <c r="RPK11" s="150"/>
      <c r="RPL11" s="151"/>
      <c r="RPM11" s="152"/>
      <c r="RPN11" s="153"/>
      <c r="RPO11" s="154"/>
      <c r="RPP11" s="146"/>
      <c r="RPQ11" s="147"/>
      <c r="RPR11" s="148"/>
      <c r="RPS11" s="149"/>
      <c r="RPT11" s="150"/>
      <c r="RPU11" s="151"/>
      <c r="RPV11" s="152"/>
      <c r="RPW11" s="153"/>
      <c r="RPX11" s="154"/>
      <c r="RPY11" s="146"/>
      <c r="RPZ11" s="147"/>
      <c r="RQA11" s="148"/>
      <c r="RQB11" s="149"/>
      <c r="RQC11" s="150"/>
      <c r="RQD11" s="151"/>
      <c r="RQE11" s="152"/>
      <c r="RQF11" s="153"/>
      <c r="RQG11" s="154"/>
      <c r="RQH11" s="146"/>
      <c r="RQI11" s="147"/>
      <c r="RQJ11" s="148"/>
      <c r="RQK11" s="149"/>
      <c r="RQL11" s="150"/>
      <c r="RQM11" s="151"/>
      <c r="RQN11" s="152"/>
      <c r="RQO11" s="153"/>
      <c r="RQP11" s="154"/>
      <c r="RQQ11" s="146"/>
      <c r="RQR11" s="147"/>
      <c r="RQS11" s="148"/>
      <c r="RQT11" s="149"/>
      <c r="RQU11" s="150"/>
      <c r="RQV11" s="151"/>
      <c r="RQW11" s="152"/>
      <c r="RQX11" s="153"/>
      <c r="RQY11" s="154"/>
      <c r="RQZ11" s="146"/>
      <c r="RRA11" s="147"/>
      <c r="RRB11" s="148"/>
      <c r="RRC11" s="149"/>
      <c r="RRD11" s="150"/>
      <c r="RRE11" s="151"/>
      <c r="RRF11" s="152"/>
      <c r="RRG11" s="153"/>
      <c r="RRH11" s="154"/>
      <c r="RRI11" s="146"/>
      <c r="RRJ11" s="147"/>
      <c r="RRK11" s="148"/>
      <c r="RRL11" s="149"/>
      <c r="RRM11" s="150"/>
      <c r="RRN11" s="151"/>
      <c r="RRO11" s="152"/>
      <c r="RRP11" s="153"/>
      <c r="RRQ11" s="154"/>
      <c r="RRR11" s="146"/>
      <c r="RRS11" s="147"/>
      <c r="RRT11" s="148"/>
      <c r="RRU11" s="149"/>
      <c r="RRV11" s="150"/>
      <c r="RRW11" s="151"/>
      <c r="RRX11" s="152"/>
      <c r="RRY11" s="153"/>
      <c r="RRZ11" s="154"/>
      <c r="RSA11" s="146"/>
      <c r="RSB11" s="147"/>
      <c r="RSC11" s="148"/>
      <c r="RSD11" s="149"/>
      <c r="RSE11" s="150"/>
      <c r="RSF11" s="151"/>
      <c r="RSG11" s="152"/>
      <c r="RSH11" s="153"/>
      <c r="RSI11" s="154"/>
      <c r="RSJ11" s="146"/>
      <c r="RSK11" s="147"/>
      <c r="RSL11" s="148"/>
      <c r="RSM11" s="149"/>
      <c r="RSN11" s="150"/>
      <c r="RSO11" s="151"/>
      <c r="RSP11" s="152"/>
      <c r="RSQ11" s="153"/>
      <c r="RSR11" s="154"/>
      <c r="RSS11" s="146"/>
      <c r="RST11" s="147"/>
      <c r="RSU11" s="148"/>
      <c r="RSV11" s="149"/>
      <c r="RSW11" s="150"/>
      <c r="RSX11" s="151"/>
      <c r="RSY11" s="152"/>
      <c r="RSZ11" s="153"/>
      <c r="RTA11" s="154"/>
      <c r="RTB11" s="146"/>
      <c r="RTC11" s="147"/>
      <c r="RTD11" s="148"/>
      <c r="RTE11" s="149"/>
      <c r="RTF11" s="150"/>
      <c r="RTG11" s="151"/>
      <c r="RTH11" s="152"/>
      <c r="RTI11" s="153"/>
      <c r="RTJ11" s="154"/>
      <c r="RTK11" s="146"/>
      <c r="RTL11" s="147"/>
      <c r="RTM11" s="148"/>
      <c r="RTN11" s="149"/>
      <c r="RTO11" s="150"/>
      <c r="RTP11" s="151"/>
      <c r="RTQ11" s="152"/>
      <c r="RTR11" s="153"/>
      <c r="RTS11" s="154"/>
      <c r="RTT11" s="146"/>
      <c r="RTU11" s="147"/>
      <c r="RTV11" s="148"/>
      <c r="RTW11" s="149"/>
      <c r="RTX11" s="150"/>
      <c r="RTY11" s="151"/>
      <c r="RTZ11" s="152"/>
      <c r="RUA11" s="153"/>
      <c r="RUB11" s="154"/>
      <c r="RUC11" s="146"/>
      <c r="RUD11" s="147"/>
      <c r="RUE11" s="148"/>
      <c r="RUF11" s="149"/>
      <c r="RUG11" s="150"/>
      <c r="RUH11" s="151"/>
      <c r="RUI11" s="152"/>
      <c r="RUJ11" s="153"/>
      <c r="RUK11" s="154"/>
      <c r="RUL11" s="146"/>
      <c r="RUM11" s="147"/>
      <c r="RUN11" s="148"/>
      <c r="RUO11" s="149"/>
      <c r="RUP11" s="150"/>
      <c r="RUQ11" s="151"/>
      <c r="RUR11" s="152"/>
      <c r="RUS11" s="153"/>
      <c r="RUT11" s="154"/>
      <c r="RUU11" s="146"/>
      <c r="RUV11" s="147"/>
      <c r="RUW11" s="148"/>
      <c r="RUX11" s="149"/>
      <c r="RUY11" s="150"/>
      <c r="RUZ11" s="151"/>
      <c r="RVA11" s="152"/>
      <c r="RVB11" s="153"/>
      <c r="RVC11" s="154"/>
      <c r="RVD11" s="146"/>
      <c r="RVE11" s="147"/>
      <c r="RVF11" s="148"/>
      <c r="RVG11" s="149"/>
      <c r="RVH11" s="150"/>
      <c r="RVI11" s="151"/>
      <c r="RVJ11" s="152"/>
      <c r="RVK11" s="153"/>
      <c r="RVL11" s="154"/>
      <c r="RVM11" s="146"/>
      <c r="RVN11" s="147"/>
      <c r="RVO11" s="148"/>
      <c r="RVP11" s="149"/>
      <c r="RVQ11" s="150"/>
      <c r="RVR11" s="151"/>
      <c r="RVS11" s="152"/>
      <c r="RVT11" s="153"/>
      <c r="RVU11" s="154"/>
      <c r="RVV11" s="146"/>
      <c r="RVW11" s="147"/>
      <c r="RVX11" s="148"/>
      <c r="RVY11" s="149"/>
      <c r="RVZ11" s="150"/>
      <c r="RWA11" s="151"/>
      <c r="RWB11" s="152"/>
      <c r="RWC11" s="153"/>
      <c r="RWD11" s="154"/>
      <c r="RWE11" s="146"/>
      <c r="RWF11" s="147"/>
      <c r="RWG11" s="148"/>
      <c r="RWH11" s="149"/>
      <c r="RWI11" s="150"/>
      <c r="RWJ11" s="151"/>
      <c r="RWK11" s="152"/>
      <c r="RWL11" s="153"/>
      <c r="RWM11" s="154"/>
      <c r="RWN11" s="146"/>
      <c r="RWO11" s="147"/>
      <c r="RWP11" s="148"/>
      <c r="RWQ11" s="149"/>
      <c r="RWR11" s="150"/>
      <c r="RWS11" s="151"/>
      <c r="RWT11" s="152"/>
      <c r="RWU11" s="153"/>
      <c r="RWV11" s="154"/>
      <c r="RWW11" s="146"/>
      <c r="RWX11" s="147"/>
      <c r="RWY11" s="148"/>
      <c r="RWZ11" s="149"/>
      <c r="RXA11" s="150"/>
      <c r="RXB11" s="151"/>
      <c r="RXC11" s="152"/>
      <c r="RXD11" s="153"/>
      <c r="RXE11" s="154"/>
      <c r="RXF11" s="146"/>
      <c r="RXG11" s="147"/>
      <c r="RXH11" s="148"/>
      <c r="RXI11" s="149"/>
      <c r="RXJ11" s="150"/>
      <c r="RXK11" s="151"/>
      <c r="RXL11" s="152"/>
      <c r="RXM11" s="153"/>
      <c r="RXN11" s="154"/>
      <c r="RXO11" s="146"/>
      <c r="RXP11" s="147"/>
      <c r="RXQ11" s="148"/>
      <c r="RXR11" s="149"/>
      <c r="RXS11" s="150"/>
      <c r="RXT11" s="151"/>
      <c r="RXU11" s="152"/>
      <c r="RXV11" s="153"/>
      <c r="RXW11" s="154"/>
      <c r="RXX11" s="146"/>
      <c r="RXY11" s="147"/>
      <c r="RXZ11" s="148"/>
      <c r="RYA11" s="149"/>
      <c r="RYB11" s="150"/>
      <c r="RYC11" s="151"/>
      <c r="RYD11" s="152"/>
      <c r="RYE11" s="153"/>
      <c r="RYF11" s="154"/>
      <c r="RYG11" s="146"/>
      <c r="RYH11" s="147"/>
      <c r="RYI11" s="148"/>
      <c r="RYJ11" s="149"/>
      <c r="RYK11" s="150"/>
      <c r="RYL11" s="151"/>
      <c r="RYM11" s="152"/>
      <c r="RYN11" s="153"/>
      <c r="RYO11" s="154"/>
      <c r="RYP11" s="146"/>
      <c r="RYQ11" s="147"/>
      <c r="RYR11" s="148"/>
      <c r="RYS11" s="149"/>
      <c r="RYT11" s="150"/>
      <c r="RYU11" s="151"/>
      <c r="RYV11" s="152"/>
      <c r="RYW11" s="153"/>
      <c r="RYX11" s="154"/>
      <c r="RYY11" s="146"/>
      <c r="RYZ11" s="147"/>
      <c r="RZA11" s="148"/>
      <c r="RZB11" s="149"/>
      <c r="RZC11" s="150"/>
      <c r="RZD11" s="151"/>
      <c r="RZE11" s="152"/>
      <c r="RZF11" s="153"/>
      <c r="RZG11" s="154"/>
      <c r="RZH11" s="146"/>
      <c r="RZI11" s="147"/>
      <c r="RZJ11" s="148"/>
      <c r="RZK11" s="149"/>
      <c r="RZL11" s="150"/>
      <c r="RZM11" s="151"/>
      <c r="RZN11" s="152"/>
      <c r="RZO11" s="153"/>
      <c r="RZP11" s="154"/>
      <c r="RZQ11" s="146"/>
      <c r="RZR11" s="147"/>
      <c r="RZS11" s="148"/>
      <c r="RZT11" s="149"/>
      <c r="RZU11" s="150"/>
      <c r="RZV11" s="151"/>
      <c r="RZW11" s="152"/>
      <c r="RZX11" s="153"/>
      <c r="RZY11" s="154"/>
      <c r="RZZ11" s="146"/>
      <c r="SAA11" s="147"/>
      <c r="SAB11" s="148"/>
      <c r="SAC11" s="149"/>
      <c r="SAD11" s="150"/>
      <c r="SAE11" s="151"/>
      <c r="SAF11" s="152"/>
      <c r="SAG11" s="153"/>
      <c r="SAH11" s="154"/>
      <c r="SAI11" s="146"/>
      <c r="SAJ11" s="147"/>
      <c r="SAK11" s="148"/>
      <c r="SAL11" s="149"/>
      <c r="SAM11" s="150"/>
      <c r="SAN11" s="151"/>
      <c r="SAO11" s="152"/>
      <c r="SAP11" s="153"/>
      <c r="SAQ11" s="154"/>
      <c r="SAR11" s="146"/>
      <c r="SAS11" s="147"/>
      <c r="SAT11" s="148"/>
      <c r="SAU11" s="149"/>
      <c r="SAV11" s="150"/>
      <c r="SAW11" s="151"/>
      <c r="SAX11" s="152"/>
      <c r="SAY11" s="153"/>
      <c r="SAZ11" s="154"/>
      <c r="SBA11" s="146"/>
      <c r="SBB11" s="147"/>
      <c r="SBC11" s="148"/>
      <c r="SBD11" s="149"/>
      <c r="SBE11" s="150"/>
      <c r="SBF11" s="151"/>
      <c r="SBG11" s="152"/>
      <c r="SBH11" s="153"/>
      <c r="SBI11" s="154"/>
      <c r="SBJ11" s="146"/>
      <c r="SBK11" s="147"/>
      <c r="SBL11" s="148"/>
      <c r="SBM11" s="149"/>
      <c r="SBN11" s="150"/>
      <c r="SBO11" s="151"/>
      <c r="SBP11" s="152"/>
      <c r="SBQ11" s="153"/>
      <c r="SBR11" s="154"/>
      <c r="SBS11" s="146"/>
      <c r="SBT11" s="147"/>
      <c r="SBU11" s="148"/>
      <c r="SBV11" s="149"/>
      <c r="SBW11" s="150"/>
      <c r="SBX11" s="151"/>
      <c r="SBY11" s="152"/>
      <c r="SBZ11" s="153"/>
      <c r="SCA11" s="154"/>
      <c r="SCB11" s="146"/>
      <c r="SCC11" s="147"/>
      <c r="SCD11" s="148"/>
      <c r="SCE11" s="149"/>
      <c r="SCF11" s="150"/>
      <c r="SCG11" s="151"/>
      <c r="SCH11" s="152"/>
      <c r="SCI11" s="153"/>
      <c r="SCJ11" s="154"/>
      <c r="SCK11" s="146"/>
      <c r="SCL11" s="147"/>
      <c r="SCM11" s="148"/>
      <c r="SCN11" s="149"/>
      <c r="SCO11" s="150"/>
      <c r="SCP11" s="151"/>
      <c r="SCQ11" s="152"/>
      <c r="SCR11" s="153"/>
      <c r="SCS11" s="154"/>
      <c r="SCT11" s="146"/>
      <c r="SCU11" s="147"/>
      <c r="SCV11" s="148"/>
      <c r="SCW11" s="149"/>
      <c r="SCX11" s="150"/>
      <c r="SCY11" s="151"/>
      <c r="SCZ11" s="152"/>
      <c r="SDA11" s="153"/>
      <c r="SDB11" s="154"/>
      <c r="SDC11" s="146"/>
      <c r="SDD11" s="147"/>
      <c r="SDE11" s="148"/>
      <c r="SDF11" s="149"/>
      <c r="SDG11" s="150"/>
      <c r="SDH11" s="151"/>
      <c r="SDI11" s="152"/>
      <c r="SDJ11" s="153"/>
      <c r="SDK11" s="154"/>
      <c r="SDL11" s="146"/>
      <c r="SDM11" s="147"/>
      <c r="SDN11" s="148"/>
      <c r="SDO11" s="149"/>
      <c r="SDP11" s="150"/>
      <c r="SDQ11" s="151"/>
      <c r="SDR11" s="152"/>
      <c r="SDS11" s="153"/>
      <c r="SDT11" s="154"/>
      <c r="SDU11" s="146"/>
      <c r="SDV11" s="147"/>
      <c r="SDW11" s="148"/>
      <c r="SDX11" s="149"/>
      <c r="SDY11" s="150"/>
      <c r="SDZ11" s="151"/>
      <c r="SEA11" s="152"/>
      <c r="SEB11" s="153"/>
      <c r="SEC11" s="154"/>
      <c r="SED11" s="146"/>
      <c r="SEE11" s="147"/>
      <c r="SEF11" s="148"/>
      <c r="SEG11" s="149"/>
      <c r="SEH11" s="150"/>
      <c r="SEI11" s="151"/>
      <c r="SEJ11" s="152"/>
      <c r="SEK11" s="153"/>
      <c r="SEL11" s="154"/>
      <c r="SEM11" s="146"/>
      <c r="SEN11" s="147"/>
      <c r="SEO11" s="148"/>
      <c r="SEP11" s="149"/>
      <c r="SEQ11" s="150"/>
      <c r="SER11" s="151"/>
      <c r="SES11" s="152"/>
      <c r="SET11" s="153"/>
      <c r="SEU11" s="154"/>
      <c r="SEV11" s="146"/>
      <c r="SEW11" s="147"/>
      <c r="SEX11" s="148"/>
      <c r="SEY11" s="149"/>
      <c r="SEZ11" s="150"/>
      <c r="SFA11" s="151"/>
      <c r="SFB11" s="152"/>
      <c r="SFC11" s="153"/>
      <c r="SFD11" s="154"/>
      <c r="SFE11" s="146"/>
      <c r="SFF11" s="147"/>
      <c r="SFG11" s="148"/>
      <c r="SFH11" s="149"/>
      <c r="SFI11" s="150"/>
      <c r="SFJ11" s="151"/>
      <c r="SFK11" s="152"/>
      <c r="SFL11" s="153"/>
      <c r="SFM11" s="154"/>
      <c r="SFN11" s="146"/>
      <c r="SFO11" s="147"/>
      <c r="SFP11" s="148"/>
      <c r="SFQ11" s="149"/>
      <c r="SFR11" s="150"/>
      <c r="SFS11" s="151"/>
      <c r="SFT11" s="152"/>
      <c r="SFU11" s="153"/>
      <c r="SFV11" s="154"/>
      <c r="SFW11" s="146"/>
      <c r="SFX11" s="147"/>
      <c r="SFY11" s="148"/>
      <c r="SFZ11" s="149"/>
      <c r="SGA11" s="150"/>
      <c r="SGB11" s="151"/>
      <c r="SGC11" s="152"/>
      <c r="SGD11" s="153"/>
      <c r="SGE11" s="154"/>
      <c r="SGF11" s="146"/>
      <c r="SGG11" s="147"/>
      <c r="SGH11" s="148"/>
      <c r="SGI11" s="149"/>
      <c r="SGJ11" s="150"/>
      <c r="SGK11" s="151"/>
      <c r="SGL11" s="152"/>
      <c r="SGM11" s="153"/>
      <c r="SGN11" s="154"/>
      <c r="SGO11" s="146"/>
      <c r="SGP11" s="147"/>
      <c r="SGQ11" s="148"/>
      <c r="SGR11" s="149"/>
      <c r="SGS11" s="150"/>
      <c r="SGT11" s="151"/>
      <c r="SGU11" s="152"/>
      <c r="SGV11" s="153"/>
      <c r="SGW11" s="154"/>
      <c r="SGX11" s="146"/>
      <c r="SGY11" s="147"/>
      <c r="SGZ11" s="148"/>
      <c r="SHA11" s="149"/>
      <c r="SHB11" s="150"/>
      <c r="SHC11" s="151"/>
      <c r="SHD11" s="152"/>
      <c r="SHE11" s="153"/>
      <c r="SHF11" s="154"/>
      <c r="SHG11" s="146"/>
      <c r="SHH11" s="147"/>
      <c r="SHI11" s="148"/>
      <c r="SHJ11" s="149"/>
      <c r="SHK11" s="150"/>
      <c r="SHL11" s="151"/>
      <c r="SHM11" s="152"/>
      <c r="SHN11" s="153"/>
      <c r="SHO11" s="154"/>
      <c r="SHP11" s="146"/>
      <c r="SHQ11" s="147"/>
      <c r="SHR11" s="148"/>
      <c r="SHS11" s="149"/>
      <c r="SHT11" s="150"/>
      <c r="SHU11" s="151"/>
      <c r="SHV11" s="152"/>
      <c r="SHW11" s="153"/>
      <c r="SHX11" s="154"/>
      <c r="SHY11" s="146"/>
      <c r="SHZ11" s="147"/>
      <c r="SIA11" s="148"/>
      <c r="SIB11" s="149"/>
      <c r="SIC11" s="150"/>
      <c r="SID11" s="151"/>
      <c r="SIE11" s="152"/>
      <c r="SIF11" s="153"/>
      <c r="SIG11" s="154"/>
      <c r="SIH11" s="146"/>
      <c r="SII11" s="147"/>
      <c r="SIJ11" s="148"/>
      <c r="SIK11" s="149"/>
      <c r="SIL11" s="150"/>
      <c r="SIM11" s="151"/>
      <c r="SIN11" s="152"/>
      <c r="SIO11" s="153"/>
      <c r="SIP11" s="154"/>
      <c r="SIQ11" s="146"/>
      <c r="SIR11" s="147"/>
      <c r="SIS11" s="148"/>
      <c r="SIT11" s="149"/>
      <c r="SIU11" s="150"/>
      <c r="SIV11" s="151"/>
      <c r="SIW11" s="152"/>
      <c r="SIX11" s="153"/>
      <c r="SIY11" s="154"/>
      <c r="SIZ11" s="146"/>
      <c r="SJA11" s="147"/>
      <c r="SJB11" s="148"/>
      <c r="SJC11" s="149"/>
      <c r="SJD11" s="150"/>
      <c r="SJE11" s="151"/>
      <c r="SJF11" s="152"/>
      <c r="SJG11" s="153"/>
      <c r="SJH11" s="154"/>
      <c r="SJI11" s="146"/>
      <c r="SJJ11" s="147"/>
      <c r="SJK11" s="148"/>
      <c r="SJL11" s="149"/>
      <c r="SJM11" s="150"/>
      <c r="SJN11" s="151"/>
      <c r="SJO11" s="152"/>
      <c r="SJP11" s="153"/>
      <c r="SJQ11" s="154"/>
      <c r="SJR11" s="146"/>
      <c r="SJS11" s="147"/>
      <c r="SJT11" s="148"/>
      <c r="SJU11" s="149"/>
      <c r="SJV11" s="150"/>
      <c r="SJW11" s="151"/>
      <c r="SJX11" s="152"/>
      <c r="SJY11" s="153"/>
      <c r="SJZ11" s="154"/>
      <c r="SKA11" s="146"/>
      <c r="SKB11" s="147"/>
      <c r="SKC11" s="148"/>
      <c r="SKD11" s="149"/>
      <c r="SKE11" s="150"/>
      <c r="SKF11" s="151"/>
      <c r="SKG11" s="152"/>
      <c r="SKH11" s="153"/>
      <c r="SKI11" s="154"/>
      <c r="SKJ11" s="146"/>
      <c r="SKK11" s="147"/>
      <c r="SKL11" s="148"/>
      <c r="SKM11" s="149"/>
      <c r="SKN11" s="150"/>
      <c r="SKO11" s="151"/>
      <c r="SKP11" s="152"/>
      <c r="SKQ11" s="153"/>
      <c r="SKR11" s="154"/>
      <c r="SKS11" s="146"/>
      <c r="SKT11" s="147"/>
      <c r="SKU11" s="148"/>
      <c r="SKV11" s="149"/>
      <c r="SKW11" s="150"/>
      <c r="SKX11" s="151"/>
      <c r="SKY11" s="152"/>
      <c r="SKZ11" s="153"/>
      <c r="SLA11" s="154"/>
      <c r="SLB11" s="146"/>
      <c r="SLC11" s="147"/>
      <c r="SLD11" s="148"/>
      <c r="SLE11" s="149"/>
      <c r="SLF11" s="150"/>
      <c r="SLG11" s="151"/>
      <c r="SLH11" s="152"/>
      <c r="SLI11" s="153"/>
      <c r="SLJ11" s="154"/>
      <c r="SLK11" s="146"/>
      <c r="SLL11" s="147"/>
      <c r="SLM11" s="148"/>
      <c r="SLN11" s="149"/>
      <c r="SLO11" s="150"/>
      <c r="SLP11" s="151"/>
      <c r="SLQ11" s="152"/>
      <c r="SLR11" s="153"/>
      <c r="SLS11" s="154"/>
      <c r="SLT11" s="146"/>
      <c r="SLU11" s="147"/>
      <c r="SLV11" s="148"/>
      <c r="SLW11" s="149"/>
      <c r="SLX11" s="150"/>
      <c r="SLY11" s="151"/>
      <c r="SLZ11" s="152"/>
      <c r="SMA11" s="153"/>
      <c r="SMB11" s="154"/>
      <c r="SMC11" s="146"/>
      <c r="SMD11" s="147"/>
      <c r="SME11" s="148"/>
      <c r="SMF11" s="149"/>
      <c r="SMG11" s="150"/>
      <c r="SMH11" s="151"/>
      <c r="SMI11" s="152"/>
      <c r="SMJ11" s="153"/>
      <c r="SMK11" s="154"/>
      <c r="SML11" s="146"/>
      <c r="SMM11" s="147"/>
      <c r="SMN11" s="148"/>
      <c r="SMO11" s="149"/>
      <c r="SMP11" s="150"/>
      <c r="SMQ11" s="151"/>
      <c r="SMR11" s="152"/>
      <c r="SMS11" s="153"/>
      <c r="SMT11" s="154"/>
      <c r="SMU11" s="146"/>
      <c r="SMV11" s="147"/>
      <c r="SMW11" s="148"/>
      <c r="SMX11" s="149"/>
      <c r="SMY11" s="150"/>
      <c r="SMZ11" s="151"/>
      <c r="SNA11" s="152"/>
      <c r="SNB11" s="153"/>
      <c r="SNC11" s="154"/>
      <c r="SND11" s="146"/>
      <c r="SNE11" s="147"/>
      <c r="SNF11" s="148"/>
      <c r="SNG11" s="149"/>
      <c r="SNH11" s="150"/>
      <c r="SNI11" s="151"/>
      <c r="SNJ11" s="152"/>
      <c r="SNK11" s="153"/>
      <c r="SNL11" s="154"/>
      <c r="SNM11" s="146"/>
      <c r="SNN11" s="147"/>
      <c r="SNO11" s="148"/>
      <c r="SNP11" s="149"/>
      <c r="SNQ11" s="150"/>
      <c r="SNR11" s="151"/>
      <c r="SNS11" s="152"/>
      <c r="SNT11" s="153"/>
      <c r="SNU11" s="154"/>
      <c r="SNV11" s="146"/>
      <c r="SNW11" s="147"/>
      <c r="SNX11" s="148"/>
      <c r="SNY11" s="149"/>
      <c r="SNZ11" s="150"/>
      <c r="SOA11" s="151"/>
      <c r="SOB11" s="152"/>
      <c r="SOC11" s="153"/>
      <c r="SOD11" s="154"/>
      <c r="SOE11" s="146"/>
      <c r="SOF11" s="147"/>
      <c r="SOG11" s="148"/>
      <c r="SOH11" s="149"/>
      <c r="SOI11" s="150"/>
      <c r="SOJ11" s="151"/>
      <c r="SOK11" s="152"/>
      <c r="SOL11" s="153"/>
      <c r="SOM11" s="154"/>
      <c r="SON11" s="146"/>
      <c r="SOO11" s="147"/>
      <c r="SOP11" s="148"/>
      <c r="SOQ11" s="149"/>
      <c r="SOR11" s="150"/>
      <c r="SOS11" s="151"/>
      <c r="SOT11" s="152"/>
      <c r="SOU11" s="153"/>
      <c r="SOV11" s="154"/>
      <c r="SOW11" s="146"/>
      <c r="SOX11" s="147"/>
      <c r="SOY11" s="148"/>
      <c r="SOZ11" s="149"/>
      <c r="SPA11" s="150"/>
      <c r="SPB11" s="151"/>
      <c r="SPC11" s="152"/>
      <c r="SPD11" s="153"/>
      <c r="SPE11" s="154"/>
      <c r="SPF11" s="146"/>
      <c r="SPG11" s="147"/>
      <c r="SPH11" s="148"/>
      <c r="SPI11" s="149"/>
      <c r="SPJ11" s="150"/>
      <c r="SPK11" s="151"/>
      <c r="SPL11" s="152"/>
      <c r="SPM11" s="153"/>
      <c r="SPN11" s="154"/>
      <c r="SPO11" s="146"/>
      <c r="SPP11" s="147"/>
      <c r="SPQ11" s="148"/>
      <c r="SPR11" s="149"/>
      <c r="SPS11" s="150"/>
      <c r="SPT11" s="151"/>
      <c r="SPU11" s="152"/>
      <c r="SPV11" s="153"/>
      <c r="SPW11" s="154"/>
      <c r="SPX11" s="146"/>
      <c r="SPY11" s="147"/>
      <c r="SPZ11" s="148"/>
      <c r="SQA11" s="149"/>
      <c r="SQB11" s="150"/>
      <c r="SQC11" s="151"/>
      <c r="SQD11" s="152"/>
      <c r="SQE11" s="153"/>
      <c r="SQF11" s="154"/>
      <c r="SQG11" s="146"/>
      <c r="SQH11" s="147"/>
      <c r="SQI11" s="148"/>
      <c r="SQJ11" s="149"/>
      <c r="SQK11" s="150"/>
      <c r="SQL11" s="151"/>
      <c r="SQM11" s="152"/>
      <c r="SQN11" s="153"/>
      <c r="SQO11" s="154"/>
      <c r="SQP11" s="146"/>
      <c r="SQQ11" s="147"/>
      <c r="SQR11" s="148"/>
      <c r="SQS11" s="149"/>
      <c r="SQT11" s="150"/>
      <c r="SQU11" s="151"/>
      <c r="SQV11" s="152"/>
      <c r="SQW11" s="153"/>
      <c r="SQX11" s="154"/>
      <c r="SQY11" s="146"/>
      <c r="SQZ11" s="147"/>
      <c r="SRA11" s="148"/>
      <c r="SRB11" s="149"/>
      <c r="SRC11" s="150"/>
      <c r="SRD11" s="151"/>
      <c r="SRE11" s="152"/>
      <c r="SRF11" s="153"/>
      <c r="SRG11" s="154"/>
      <c r="SRH11" s="146"/>
      <c r="SRI11" s="147"/>
      <c r="SRJ11" s="148"/>
      <c r="SRK11" s="149"/>
      <c r="SRL11" s="150"/>
      <c r="SRM11" s="151"/>
      <c r="SRN11" s="152"/>
      <c r="SRO11" s="153"/>
      <c r="SRP11" s="154"/>
      <c r="SRQ11" s="146"/>
      <c r="SRR11" s="147"/>
      <c r="SRS11" s="148"/>
      <c r="SRT11" s="149"/>
      <c r="SRU11" s="150"/>
      <c r="SRV11" s="151"/>
      <c r="SRW11" s="152"/>
      <c r="SRX11" s="153"/>
      <c r="SRY11" s="154"/>
      <c r="SRZ11" s="146"/>
      <c r="SSA11" s="147"/>
      <c r="SSB11" s="148"/>
      <c r="SSC11" s="149"/>
      <c r="SSD11" s="150"/>
      <c r="SSE11" s="151"/>
      <c r="SSF11" s="152"/>
      <c r="SSG11" s="153"/>
      <c r="SSH11" s="154"/>
      <c r="SSI11" s="146"/>
      <c r="SSJ11" s="147"/>
      <c r="SSK11" s="148"/>
      <c r="SSL11" s="149"/>
      <c r="SSM11" s="150"/>
      <c r="SSN11" s="151"/>
      <c r="SSO11" s="152"/>
      <c r="SSP11" s="153"/>
      <c r="SSQ11" s="154"/>
      <c r="SSR11" s="146"/>
      <c r="SSS11" s="147"/>
      <c r="SST11" s="148"/>
      <c r="SSU11" s="149"/>
      <c r="SSV11" s="150"/>
      <c r="SSW11" s="151"/>
      <c r="SSX11" s="152"/>
      <c r="SSY11" s="153"/>
      <c r="SSZ11" s="154"/>
      <c r="STA11" s="146"/>
      <c r="STB11" s="147"/>
      <c r="STC11" s="148"/>
      <c r="STD11" s="149"/>
      <c r="STE11" s="150"/>
      <c r="STF11" s="151"/>
      <c r="STG11" s="152"/>
      <c r="STH11" s="153"/>
      <c r="STI11" s="154"/>
      <c r="STJ11" s="146"/>
      <c r="STK11" s="147"/>
      <c r="STL11" s="148"/>
      <c r="STM11" s="149"/>
      <c r="STN11" s="150"/>
      <c r="STO11" s="151"/>
      <c r="STP11" s="152"/>
      <c r="STQ11" s="153"/>
      <c r="STR11" s="154"/>
      <c r="STS11" s="146"/>
      <c r="STT11" s="147"/>
      <c r="STU11" s="148"/>
      <c r="STV11" s="149"/>
      <c r="STW11" s="150"/>
      <c r="STX11" s="151"/>
      <c r="STY11" s="152"/>
      <c r="STZ11" s="153"/>
      <c r="SUA11" s="154"/>
      <c r="SUB11" s="146"/>
      <c r="SUC11" s="147"/>
      <c r="SUD11" s="148"/>
      <c r="SUE11" s="149"/>
      <c r="SUF11" s="150"/>
      <c r="SUG11" s="151"/>
      <c r="SUH11" s="152"/>
      <c r="SUI11" s="153"/>
      <c r="SUJ11" s="154"/>
      <c r="SUK11" s="146"/>
      <c r="SUL11" s="147"/>
      <c r="SUM11" s="148"/>
      <c r="SUN11" s="149"/>
      <c r="SUO11" s="150"/>
      <c r="SUP11" s="151"/>
      <c r="SUQ11" s="152"/>
      <c r="SUR11" s="153"/>
      <c r="SUS11" s="154"/>
      <c r="SUT11" s="146"/>
      <c r="SUU11" s="147"/>
      <c r="SUV11" s="148"/>
      <c r="SUW11" s="149"/>
      <c r="SUX11" s="150"/>
      <c r="SUY11" s="151"/>
      <c r="SUZ11" s="152"/>
      <c r="SVA11" s="153"/>
      <c r="SVB11" s="154"/>
      <c r="SVC11" s="146"/>
      <c r="SVD11" s="147"/>
      <c r="SVE11" s="148"/>
      <c r="SVF11" s="149"/>
      <c r="SVG11" s="150"/>
      <c r="SVH11" s="151"/>
      <c r="SVI11" s="152"/>
      <c r="SVJ11" s="153"/>
      <c r="SVK11" s="154"/>
      <c r="SVL11" s="146"/>
      <c r="SVM11" s="147"/>
      <c r="SVN11" s="148"/>
      <c r="SVO11" s="149"/>
      <c r="SVP11" s="150"/>
      <c r="SVQ11" s="151"/>
      <c r="SVR11" s="152"/>
      <c r="SVS11" s="153"/>
      <c r="SVT11" s="154"/>
      <c r="SVU11" s="146"/>
      <c r="SVV11" s="147"/>
      <c r="SVW11" s="148"/>
      <c r="SVX11" s="149"/>
      <c r="SVY11" s="150"/>
      <c r="SVZ11" s="151"/>
      <c r="SWA11" s="152"/>
      <c r="SWB11" s="153"/>
      <c r="SWC11" s="154"/>
      <c r="SWD11" s="146"/>
      <c r="SWE11" s="147"/>
      <c r="SWF11" s="148"/>
      <c r="SWG11" s="149"/>
      <c r="SWH11" s="150"/>
      <c r="SWI11" s="151"/>
      <c r="SWJ11" s="152"/>
      <c r="SWK11" s="153"/>
      <c r="SWL11" s="154"/>
      <c r="SWM11" s="146"/>
      <c r="SWN11" s="147"/>
      <c r="SWO11" s="148"/>
      <c r="SWP11" s="149"/>
      <c r="SWQ11" s="150"/>
      <c r="SWR11" s="151"/>
      <c r="SWS11" s="152"/>
      <c r="SWT11" s="153"/>
      <c r="SWU11" s="154"/>
      <c r="SWV11" s="146"/>
      <c r="SWW11" s="147"/>
      <c r="SWX11" s="148"/>
      <c r="SWY11" s="149"/>
      <c r="SWZ11" s="150"/>
      <c r="SXA11" s="151"/>
      <c r="SXB11" s="152"/>
      <c r="SXC11" s="153"/>
      <c r="SXD11" s="154"/>
      <c r="SXE11" s="146"/>
      <c r="SXF11" s="147"/>
      <c r="SXG11" s="148"/>
      <c r="SXH11" s="149"/>
      <c r="SXI11" s="150"/>
      <c r="SXJ11" s="151"/>
      <c r="SXK11" s="152"/>
      <c r="SXL11" s="153"/>
      <c r="SXM11" s="154"/>
      <c r="SXN11" s="146"/>
      <c r="SXO11" s="147"/>
      <c r="SXP11" s="148"/>
      <c r="SXQ11" s="149"/>
      <c r="SXR11" s="150"/>
      <c r="SXS11" s="151"/>
      <c r="SXT11" s="152"/>
      <c r="SXU11" s="153"/>
      <c r="SXV11" s="154"/>
      <c r="SXW11" s="146"/>
      <c r="SXX11" s="147"/>
      <c r="SXY11" s="148"/>
      <c r="SXZ11" s="149"/>
      <c r="SYA11" s="150"/>
      <c r="SYB11" s="151"/>
      <c r="SYC11" s="152"/>
      <c r="SYD11" s="153"/>
      <c r="SYE11" s="154"/>
      <c r="SYF11" s="146"/>
      <c r="SYG11" s="147"/>
      <c r="SYH11" s="148"/>
      <c r="SYI11" s="149"/>
      <c r="SYJ11" s="150"/>
      <c r="SYK11" s="151"/>
      <c r="SYL11" s="152"/>
      <c r="SYM11" s="153"/>
      <c r="SYN11" s="154"/>
      <c r="SYO11" s="146"/>
      <c r="SYP11" s="147"/>
      <c r="SYQ11" s="148"/>
      <c r="SYR11" s="149"/>
      <c r="SYS11" s="150"/>
      <c r="SYT11" s="151"/>
      <c r="SYU11" s="152"/>
      <c r="SYV11" s="153"/>
      <c r="SYW11" s="154"/>
      <c r="SYX11" s="146"/>
      <c r="SYY11" s="147"/>
      <c r="SYZ11" s="148"/>
      <c r="SZA11" s="149"/>
      <c r="SZB11" s="150"/>
      <c r="SZC11" s="151"/>
      <c r="SZD11" s="152"/>
      <c r="SZE11" s="153"/>
      <c r="SZF11" s="154"/>
      <c r="SZG11" s="146"/>
      <c r="SZH11" s="147"/>
      <c r="SZI11" s="148"/>
      <c r="SZJ11" s="149"/>
      <c r="SZK11" s="150"/>
      <c r="SZL11" s="151"/>
      <c r="SZM11" s="152"/>
      <c r="SZN11" s="153"/>
      <c r="SZO11" s="154"/>
      <c r="SZP11" s="146"/>
      <c r="SZQ11" s="147"/>
      <c r="SZR11" s="148"/>
      <c r="SZS11" s="149"/>
      <c r="SZT11" s="150"/>
      <c r="SZU11" s="151"/>
      <c r="SZV11" s="152"/>
      <c r="SZW11" s="153"/>
      <c r="SZX11" s="154"/>
      <c r="SZY11" s="146"/>
      <c r="SZZ11" s="147"/>
      <c r="TAA11" s="148"/>
      <c r="TAB11" s="149"/>
      <c r="TAC11" s="150"/>
      <c r="TAD11" s="151"/>
      <c r="TAE11" s="152"/>
      <c r="TAF11" s="153"/>
      <c r="TAG11" s="154"/>
      <c r="TAH11" s="146"/>
      <c r="TAI11" s="147"/>
      <c r="TAJ11" s="148"/>
      <c r="TAK11" s="149"/>
      <c r="TAL11" s="150"/>
      <c r="TAM11" s="151"/>
      <c r="TAN11" s="152"/>
      <c r="TAO11" s="153"/>
      <c r="TAP11" s="154"/>
      <c r="TAQ11" s="146"/>
      <c r="TAR11" s="147"/>
      <c r="TAS11" s="148"/>
      <c r="TAT11" s="149"/>
      <c r="TAU11" s="150"/>
      <c r="TAV11" s="151"/>
      <c r="TAW11" s="152"/>
      <c r="TAX11" s="153"/>
      <c r="TAY11" s="154"/>
      <c r="TAZ11" s="146"/>
      <c r="TBA11" s="147"/>
      <c r="TBB11" s="148"/>
      <c r="TBC11" s="149"/>
      <c r="TBD11" s="150"/>
      <c r="TBE11" s="151"/>
      <c r="TBF11" s="152"/>
      <c r="TBG11" s="153"/>
      <c r="TBH11" s="154"/>
      <c r="TBI11" s="146"/>
      <c r="TBJ11" s="147"/>
      <c r="TBK11" s="148"/>
      <c r="TBL11" s="149"/>
      <c r="TBM11" s="150"/>
      <c r="TBN11" s="151"/>
      <c r="TBO11" s="152"/>
      <c r="TBP11" s="153"/>
      <c r="TBQ11" s="154"/>
      <c r="TBR11" s="146"/>
      <c r="TBS11" s="147"/>
      <c r="TBT11" s="148"/>
      <c r="TBU11" s="149"/>
      <c r="TBV11" s="150"/>
      <c r="TBW11" s="151"/>
      <c r="TBX11" s="152"/>
      <c r="TBY11" s="153"/>
      <c r="TBZ11" s="154"/>
      <c r="TCA11" s="146"/>
      <c r="TCB11" s="147"/>
      <c r="TCC11" s="148"/>
      <c r="TCD11" s="149"/>
      <c r="TCE11" s="150"/>
      <c r="TCF11" s="151"/>
      <c r="TCG11" s="152"/>
      <c r="TCH11" s="153"/>
      <c r="TCI11" s="154"/>
      <c r="TCJ11" s="146"/>
      <c r="TCK11" s="147"/>
      <c r="TCL11" s="148"/>
      <c r="TCM11" s="149"/>
      <c r="TCN11" s="150"/>
      <c r="TCO11" s="151"/>
      <c r="TCP11" s="152"/>
      <c r="TCQ11" s="153"/>
      <c r="TCR11" s="154"/>
      <c r="TCS11" s="146"/>
      <c r="TCT11" s="147"/>
      <c r="TCU11" s="148"/>
      <c r="TCV11" s="149"/>
      <c r="TCW11" s="150"/>
      <c r="TCX11" s="151"/>
      <c r="TCY11" s="152"/>
      <c r="TCZ11" s="153"/>
      <c r="TDA11" s="154"/>
      <c r="TDB11" s="146"/>
      <c r="TDC11" s="147"/>
      <c r="TDD11" s="148"/>
      <c r="TDE11" s="149"/>
      <c r="TDF11" s="150"/>
      <c r="TDG11" s="151"/>
      <c r="TDH11" s="152"/>
      <c r="TDI11" s="153"/>
      <c r="TDJ11" s="154"/>
      <c r="TDK11" s="146"/>
      <c r="TDL11" s="147"/>
      <c r="TDM11" s="148"/>
      <c r="TDN11" s="149"/>
      <c r="TDO11" s="150"/>
      <c r="TDP11" s="151"/>
      <c r="TDQ11" s="152"/>
      <c r="TDR11" s="153"/>
      <c r="TDS11" s="154"/>
      <c r="TDT11" s="146"/>
      <c r="TDU11" s="147"/>
      <c r="TDV11" s="148"/>
      <c r="TDW11" s="149"/>
      <c r="TDX11" s="150"/>
      <c r="TDY11" s="151"/>
      <c r="TDZ11" s="152"/>
      <c r="TEA11" s="153"/>
      <c r="TEB11" s="154"/>
      <c r="TEC11" s="146"/>
      <c r="TED11" s="147"/>
      <c r="TEE11" s="148"/>
      <c r="TEF11" s="149"/>
      <c r="TEG11" s="150"/>
      <c r="TEH11" s="151"/>
      <c r="TEI11" s="152"/>
      <c r="TEJ11" s="153"/>
      <c r="TEK11" s="154"/>
      <c r="TEL11" s="146"/>
      <c r="TEM11" s="147"/>
      <c r="TEN11" s="148"/>
      <c r="TEO11" s="149"/>
      <c r="TEP11" s="150"/>
      <c r="TEQ11" s="151"/>
      <c r="TER11" s="152"/>
      <c r="TES11" s="153"/>
      <c r="TET11" s="154"/>
      <c r="TEU11" s="146"/>
      <c r="TEV11" s="147"/>
      <c r="TEW11" s="148"/>
      <c r="TEX11" s="149"/>
      <c r="TEY11" s="150"/>
      <c r="TEZ11" s="151"/>
      <c r="TFA11" s="152"/>
      <c r="TFB11" s="153"/>
      <c r="TFC11" s="154"/>
      <c r="TFD11" s="146"/>
      <c r="TFE11" s="147"/>
      <c r="TFF11" s="148"/>
      <c r="TFG11" s="149"/>
      <c r="TFH11" s="150"/>
      <c r="TFI11" s="151"/>
      <c r="TFJ11" s="152"/>
      <c r="TFK11" s="153"/>
      <c r="TFL11" s="154"/>
      <c r="TFM11" s="146"/>
      <c r="TFN11" s="147"/>
      <c r="TFO11" s="148"/>
      <c r="TFP11" s="149"/>
      <c r="TFQ11" s="150"/>
      <c r="TFR11" s="151"/>
      <c r="TFS11" s="152"/>
      <c r="TFT11" s="153"/>
      <c r="TFU11" s="154"/>
      <c r="TFV11" s="146"/>
      <c r="TFW11" s="147"/>
      <c r="TFX11" s="148"/>
      <c r="TFY11" s="149"/>
      <c r="TFZ11" s="150"/>
      <c r="TGA11" s="151"/>
      <c r="TGB11" s="152"/>
      <c r="TGC11" s="153"/>
      <c r="TGD11" s="154"/>
      <c r="TGE11" s="146"/>
      <c r="TGF11" s="147"/>
      <c r="TGG11" s="148"/>
      <c r="TGH11" s="149"/>
      <c r="TGI11" s="150"/>
      <c r="TGJ11" s="151"/>
      <c r="TGK11" s="152"/>
      <c r="TGL11" s="153"/>
      <c r="TGM11" s="154"/>
      <c r="TGN11" s="146"/>
      <c r="TGO11" s="147"/>
      <c r="TGP11" s="148"/>
      <c r="TGQ11" s="149"/>
      <c r="TGR11" s="150"/>
      <c r="TGS11" s="151"/>
      <c r="TGT11" s="152"/>
      <c r="TGU11" s="153"/>
      <c r="TGV11" s="154"/>
      <c r="TGW11" s="146"/>
      <c r="TGX11" s="147"/>
      <c r="TGY11" s="148"/>
      <c r="TGZ11" s="149"/>
      <c r="THA11" s="150"/>
      <c r="THB11" s="151"/>
      <c r="THC11" s="152"/>
      <c r="THD11" s="153"/>
      <c r="THE11" s="154"/>
      <c r="THF11" s="146"/>
      <c r="THG11" s="147"/>
      <c r="THH11" s="148"/>
      <c r="THI11" s="149"/>
      <c r="THJ11" s="150"/>
      <c r="THK11" s="151"/>
      <c r="THL11" s="152"/>
      <c r="THM11" s="153"/>
      <c r="THN11" s="154"/>
      <c r="THO11" s="146"/>
      <c r="THP11" s="147"/>
      <c r="THQ11" s="148"/>
      <c r="THR11" s="149"/>
      <c r="THS11" s="150"/>
      <c r="THT11" s="151"/>
      <c r="THU11" s="152"/>
      <c r="THV11" s="153"/>
      <c r="THW11" s="154"/>
      <c r="THX11" s="146"/>
      <c r="THY11" s="147"/>
      <c r="THZ11" s="148"/>
      <c r="TIA11" s="149"/>
      <c r="TIB11" s="150"/>
      <c r="TIC11" s="151"/>
      <c r="TID11" s="152"/>
      <c r="TIE11" s="153"/>
      <c r="TIF11" s="154"/>
      <c r="TIG11" s="146"/>
      <c r="TIH11" s="147"/>
      <c r="TII11" s="148"/>
      <c r="TIJ11" s="149"/>
      <c r="TIK11" s="150"/>
      <c r="TIL11" s="151"/>
      <c r="TIM11" s="152"/>
      <c r="TIN11" s="153"/>
      <c r="TIO11" s="154"/>
      <c r="TIP11" s="146"/>
      <c r="TIQ11" s="147"/>
      <c r="TIR11" s="148"/>
      <c r="TIS11" s="149"/>
      <c r="TIT11" s="150"/>
      <c r="TIU11" s="151"/>
      <c r="TIV11" s="152"/>
      <c r="TIW11" s="153"/>
      <c r="TIX11" s="154"/>
      <c r="TIY11" s="146"/>
      <c r="TIZ11" s="147"/>
      <c r="TJA11" s="148"/>
      <c r="TJB11" s="149"/>
      <c r="TJC11" s="150"/>
      <c r="TJD11" s="151"/>
      <c r="TJE11" s="152"/>
      <c r="TJF11" s="153"/>
      <c r="TJG11" s="154"/>
      <c r="TJH11" s="146"/>
      <c r="TJI11" s="147"/>
      <c r="TJJ11" s="148"/>
      <c r="TJK11" s="149"/>
      <c r="TJL11" s="150"/>
      <c r="TJM11" s="151"/>
      <c r="TJN11" s="152"/>
      <c r="TJO11" s="153"/>
      <c r="TJP11" s="154"/>
      <c r="TJQ11" s="146"/>
      <c r="TJR11" s="147"/>
      <c r="TJS11" s="148"/>
      <c r="TJT11" s="149"/>
      <c r="TJU11" s="150"/>
      <c r="TJV11" s="151"/>
      <c r="TJW11" s="152"/>
      <c r="TJX11" s="153"/>
      <c r="TJY11" s="154"/>
      <c r="TJZ11" s="146"/>
      <c r="TKA11" s="147"/>
      <c r="TKB11" s="148"/>
      <c r="TKC11" s="149"/>
      <c r="TKD11" s="150"/>
      <c r="TKE11" s="151"/>
      <c r="TKF11" s="152"/>
      <c r="TKG11" s="153"/>
      <c r="TKH11" s="154"/>
      <c r="TKI11" s="146"/>
      <c r="TKJ11" s="147"/>
      <c r="TKK11" s="148"/>
      <c r="TKL11" s="149"/>
      <c r="TKM11" s="150"/>
      <c r="TKN11" s="151"/>
      <c r="TKO11" s="152"/>
      <c r="TKP11" s="153"/>
      <c r="TKQ11" s="154"/>
      <c r="TKR11" s="146"/>
      <c r="TKS11" s="147"/>
      <c r="TKT11" s="148"/>
      <c r="TKU11" s="149"/>
      <c r="TKV11" s="150"/>
      <c r="TKW11" s="151"/>
      <c r="TKX11" s="152"/>
      <c r="TKY11" s="153"/>
      <c r="TKZ11" s="154"/>
      <c r="TLA11" s="146"/>
      <c r="TLB11" s="147"/>
      <c r="TLC11" s="148"/>
      <c r="TLD11" s="149"/>
      <c r="TLE11" s="150"/>
      <c r="TLF11" s="151"/>
      <c r="TLG11" s="152"/>
      <c r="TLH11" s="153"/>
      <c r="TLI11" s="154"/>
      <c r="TLJ11" s="146"/>
      <c r="TLK11" s="147"/>
      <c r="TLL11" s="148"/>
      <c r="TLM11" s="149"/>
      <c r="TLN11" s="150"/>
      <c r="TLO11" s="151"/>
      <c r="TLP11" s="152"/>
      <c r="TLQ11" s="153"/>
      <c r="TLR11" s="154"/>
      <c r="TLS11" s="146"/>
      <c r="TLT11" s="147"/>
      <c r="TLU11" s="148"/>
      <c r="TLV11" s="149"/>
      <c r="TLW11" s="150"/>
      <c r="TLX11" s="151"/>
      <c r="TLY11" s="152"/>
      <c r="TLZ11" s="153"/>
      <c r="TMA11" s="154"/>
      <c r="TMB11" s="146"/>
      <c r="TMC11" s="147"/>
      <c r="TMD11" s="148"/>
      <c r="TME11" s="149"/>
      <c r="TMF11" s="150"/>
      <c r="TMG11" s="151"/>
      <c r="TMH11" s="152"/>
      <c r="TMI11" s="153"/>
      <c r="TMJ11" s="154"/>
      <c r="TMK11" s="146"/>
      <c r="TML11" s="147"/>
      <c r="TMM11" s="148"/>
      <c r="TMN11" s="149"/>
      <c r="TMO11" s="150"/>
      <c r="TMP11" s="151"/>
      <c r="TMQ11" s="152"/>
      <c r="TMR11" s="153"/>
      <c r="TMS11" s="154"/>
      <c r="TMT11" s="146"/>
      <c r="TMU11" s="147"/>
      <c r="TMV11" s="148"/>
      <c r="TMW11" s="149"/>
      <c r="TMX11" s="150"/>
      <c r="TMY11" s="151"/>
      <c r="TMZ11" s="152"/>
      <c r="TNA11" s="153"/>
      <c r="TNB11" s="154"/>
      <c r="TNC11" s="146"/>
      <c r="TND11" s="147"/>
      <c r="TNE11" s="148"/>
      <c r="TNF11" s="149"/>
      <c r="TNG11" s="150"/>
      <c r="TNH11" s="151"/>
      <c r="TNI11" s="152"/>
      <c r="TNJ11" s="153"/>
      <c r="TNK11" s="154"/>
      <c r="TNL11" s="146"/>
      <c r="TNM11" s="147"/>
      <c r="TNN11" s="148"/>
      <c r="TNO11" s="149"/>
      <c r="TNP11" s="150"/>
      <c r="TNQ11" s="151"/>
      <c r="TNR11" s="152"/>
      <c r="TNS11" s="153"/>
      <c r="TNT11" s="154"/>
      <c r="TNU11" s="146"/>
      <c r="TNV11" s="147"/>
      <c r="TNW11" s="148"/>
      <c r="TNX11" s="149"/>
      <c r="TNY11" s="150"/>
      <c r="TNZ11" s="151"/>
      <c r="TOA11" s="152"/>
      <c r="TOB11" s="153"/>
      <c r="TOC11" s="154"/>
      <c r="TOD11" s="146"/>
      <c r="TOE11" s="147"/>
      <c r="TOF11" s="148"/>
      <c r="TOG11" s="149"/>
      <c r="TOH11" s="150"/>
      <c r="TOI11" s="151"/>
      <c r="TOJ11" s="152"/>
      <c r="TOK11" s="153"/>
      <c r="TOL11" s="154"/>
      <c r="TOM11" s="146"/>
      <c r="TON11" s="147"/>
      <c r="TOO11" s="148"/>
      <c r="TOP11" s="149"/>
      <c r="TOQ11" s="150"/>
      <c r="TOR11" s="151"/>
      <c r="TOS11" s="152"/>
      <c r="TOT11" s="153"/>
      <c r="TOU11" s="154"/>
      <c r="TOV11" s="146"/>
      <c r="TOW11" s="147"/>
      <c r="TOX11" s="148"/>
      <c r="TOY11" s="149"/>
      <c r="TOZ11" s="150"/>
      <c r="TPA11" s="151"/>
      <c r="TPB11" s="152"/>
      <c r="TPC11" s="153"/>
      <c r="TPD11" s="154"/>
      <c r="TPE11" s="146"/>
      <c r="TPF11" s="147"/>
      <c r="TPG11" s="148"/>
      <c r="TPH11" s="149"/>
      <c r="TPI11" s="150"/>
      <c r="TPJ11" s="151"/>
      <c r="TPK11" s="152"/>
      <c r="TPL11" s="153"/>
      <c r="TPM11" s="154"/>
      <c r="TPN11" s="146"/>
      <c r="TPO11" s="147"/>
      <c r="TPP11" s="148"/>
      <c r="TPQ11" s="149"/>
      <c r="TPR11" s="150"/>
      <c r="TPS11" s="151"/>
      <c r="TPT11" s="152"/>
      <c r="TPU11" s="153"/>
      <c r="TPV11" s="154"/>
      <c r="TPW11" s="146"/>
      <c r="TPX11" s="147"/>
      <c r="TPY11" s="148"/>
      <c r="TPZ11" s="149"/>
      <c r="TQA11" s="150"/>
      <c r="TQB11" s="151"/>
      <c r="TQC11" s="152"/>
      <c r="TQD11" s="153"/>
      <c r="TQE11" s="154"/>
      <c r="TQF11" s="146"/>
      <c r="TQG11" s="147"/>
      <c r="TQH11" s="148"/>
      <c r="TQI11" s="149"/>
      <c r="TQJ11" s="150"/>
      <c r="TQK11" s="151"/>
      <c r="TQL11" s="152"/>
      <c r="TQM11" s="153"/>
      <c r="TQN11" s="154"/>
      <c r="TQO11" s="146"/>
      <c r="TQP11" s="147"/>
      <c r="TQQ11" s="148"/>
      <c r="TQR11" s="149"/>
      <c r="TQS11" s="150"/>
      <c r="TQT11" s="151"/>
      <c r="TQU11" s="152"/>
      <c r="TQV11" s="153"/>
      <c r="TQW11" s="154"/>
      <c r="TQX11" s="146"/>
      <c r="TQY11" s="147"/>
      <c r="TQZ11" s="148"/>
      <c r="TRA11" s="149"/>
      <c r="TRB11" s="150"/>
      <c r="TRC11" s="151"/>
      <c r="TRD11" s="152"/>
      <c r="TRE11" s="153"/>
      <c r="TRF11" s="154"/>
      <c r="TRG11" s="146"/>
      <c r="TRH11" s="147"/>
      <c r="TRI11" s="148"/>
      <c r="TRJ11" s="149"/>
      <c r="TRK11" s="150"/>
      <c r="TRL11" s="151"/>
      <c r="TRM11" s="152"/>
      <c r="TRN11" s="153"/>
      <c r="TRO11" s="154"/>
      <c r="TRP11" s="146"/>
      <c r="TRQ11" s="147"/>
      <c r="TRR11" s="148"/>
      <c r="TRS11" s="149"/>
      <c r="TRT11" s="150"/>
      <c r="TRU11" s="151"/>
      <c r="TRV11" s="152"/>
      <c r="TRW11" s="153"/>
      <c r="TRX11" s="154"/>
      <c r="TRY11" s="146"/>
      <c r="TRZ11" s="147"/>
      <c r="TSA11" s="148"/>
      <c r="TSB11" s="149"/>
      <c r="TSC11" s="150"/>
      <c r="TSD11" s="151"/>
      <c r="TSE11" s="152"/>
      <c r="TSF11" s="153"/>
      <c r="TSG11" s="154"/>
      <c r="TSH11" s="146"/>
      <c r="TSI11" s="147"/>
      <c r="TSJ11" s="148"/>
      <c r="TSK11" s="149"/>
      <c r="TSL11" s="150"/>
      <c r="TSM11" s="151"/>
      <c r="TSN11" s="152"/>
      <c r="TSO11" s="153"/>
      <c r="TSP11" s="154"/>
      <c r="TSQ11" s="146"/>
      <c r="TSR11" s="147"/>
      <c r="TSS11" s="148"/>
      <c r="TST11" s="149"/>
      <c r="TSU11" s="150"/>
      <c r="TSV11" s="151"/>
      <c r="TSW11" s="152"/>
      <c r="TSX11" s="153"/>
      <c r="TSY11" s="154"/>
      <c r="TSZ11" s="146"/>
      <c r="TTA11" s="147"/>
      <c r="TTB11" s="148"/>
      <c r="TTC11" s="149"/>
      <c r="TTD11" s="150"/>
      <c r="TTE11" s="151"/>
      <c r="TTF11" s="152"/>
      <c r="TTG11" s="153"/>
      <c r="TTH11" s="154"/>
      <c r="TTI11" s="146"/>
      <c r="TTJ11" s="147"/>
      <c r="TTK11" s="148"/>
      <c r="TTL11" s="149"/>
      <c r="TTM11" s="150"/>
      <c r="TTN11" s="151"/>
      <c r="TTO11" s="152"/>
      <c r="TTP11" s="153"/>
      <c r="TTQ11" s="154"/>
      <c r="TTR11" s="146"/>
      <c r="TTS11" s="147"/>
      <c r="TTT11" s="148"/>
      <c r="TTU11" s="149"/>
      <c r="TTV11" s="150"/>
      <c r="TTW11" s="151"/>
      <c r="TTX11" s="152"/>
      <c r="TTY11" s="153"/>
      <c r="TTZ11" s="154"/>
      <c r="TUA11" s="146"/>
      <c r="TUB11" s="147"/>
      <c r="TUC11" s="148"/>
      <c r="TUD11" s="149"/>
      <c r="TUE11" s="150"/>
      <c r="TUF11" s="151"/>
      <c r="TUG11" s="152"/>
      <c r="TUH11" s="153"/>
      <c r="TUI11" s="154"/>
      <c r="TUJ11" s="146"/>
      <c r="TUK11" s="147"/>
      <c r="TUL11" s="148"/>
      <c r="TUM11" s="149"/>
      <c r="TUN11" s="150"/>
      <c r="TUO11" s="151"/>
      <c r="TUP11" s="152"/>
      <c r="TUQ11" s="153"/>
      <c r="TUR11" s="154"/>
      <c r="TUS11" s="146"/>
      <c r="TUT11" s="147"/>
      <c r="TUU11" s="148"/>
      <c r="TUV11" s="149"/>
      <c r="TUW11" s="150"/>
      <c r="TUX11" s="151"/>
      <c r="TUY11" s="152"/>
      <c r="TUZ11" s="153"/>
      <c r="TVA11" s="154"/>
      <c r="TVB11" s="146"/>
      <c r="TVC11" s="147"/>
      <c r="TVD11" s="148"/>
      <c r="TVE11" s="149"/>
      <c r="TVF11" s="150"/>
      <c r="TVG11" s="151"/>
      <c r="TVH11" s="152"/>
      <c r="TVI11" s="153"/>
      <c r="TVJ11" s="154"/>
      <c r="TVK11" s="146"/>
      <c r="TVL11" s="147"/>
      <c r="TVM11" s="148"/>
      <c r="TVN11" s="149"/>
      <c r="TVO11" s="150"/>
      <c r="TVP11" s="151"/>
      <c r="TVQ11" s="152"/>
      <c r="TVR11" s="153"/>
      <c r="TVS11" s="154"/>
      <c r="TVT11" s="146"/>
      <c r="TVU11" s="147"/>
      <c r="TVV11" s="148"/>
      <c r="TVW11" s="149"/>
      <c r="TVX11" s="150"/>
      <c r="TVY11" s="151"/>
      <c r="TVZ11" s="152"/>
      <c r="TWA11" s="153"/>
      <c r="TWB11" s="154"/>
      <c r="TWC11" s="146"/>
      <c r="TWD11" s="147"/>
      <c r="TWE11" s="148"/>
      <c r="TWF11" s="149"/>
      <c r="TWG11" s="150"/>
      <c r="TWH11" s="151"/>
      <c r="TWI11" s="152"/>
      <c r="TWJ11" s="153"/>
      <c r="TWK11" s="154"/>
      <c r="TWL11" s="146"/>
      <c r="TWM11" s="147"/>
      <c r="TWN11" s="148"/>
      <c r="TWO11" s="149"/>
      <c r="TWP11" s="150"/>
      <c r="TWQ11" s="151"/>
      <c r="TWR11" s="152"/>
      <c r="TWS11" s="153"/>
      <c r="TWT11" s="154"/>
      <c r="TWU11" s="146"/>
      <c r="TWV11" s="147"/>
      <c r="TWW11" s="148"/>
      <c r="TWX11" s="149"/>
      <c r="TWY11" s="150"/>
      <c r="TWZ11" s="151"/>
      <c r="TXA11" s="152"/>
      <c r="TXB11" s="153"/>
      <c r="TXC11" s="154"/>
      <c r="TXD11" s="146"/>
      <c r="TXE11" s="147"/>
      <c r="TXF11" s="148"/>
      <c r="TXG11" s="149"/>
      <c r="TXH11" s="150"/>
      <c r="TXI11" s="151"/>
      <c r="TXJ11" s="152"/>
      <c r="TXK11" s="153"/>
      <c r="TXL11" s="154"/>
      <c r="TXM11" s="146"/>
      <c r="TXN11" s="147"/>
      <c r="TXO11" s="148"/>
      <c r="TXP11" s="149"/>
      <c r="TXQ11" s="150"/>
      <c r="TXR11" s="151"/>
      <c r="TXS11" s="152"/>
      <c r="TXT11" s="153"/>
      <c r="TXU11" s="154"/>
      <c r="TXV11" s="146"/>
      <c r="TXW11" s="147"/>
      <c r="TXX11" s="148"/>
      <c r="TXY11" s="149"/>
      <c r="TXZ11" s="150"/>
      <c r="TYA11" s="151"/>
      <c r="TYB11" s="152"/>
      <c r="TYC11" s="153"/>
      <c r="TYD11" s="154"/>
      <c r="TYE11" s="146"/>
      <c r="TYF11" s="147"/>
      <c r="TYG11" s="148"/>
      <c r="TYH11" s="149"/>
      <c r="TYI11" s="150"/>
      <c r="TYJ11" s="151"/>
      <c r="TYK11" s="152"/>
      <c r="TYL11" s="153"/>
      <c r="TYM11" s="154"/>
      <c r="TYN11" s="146"/>
      <c r="TYO11" s="147"/>
      <c r="TYP11" s="148"/>
      <c r="TYQ11" s="149"/>
      <c r="TYR11" s="150"/>
      <c r="TYS11" s="151"/>
      <c r="TYT11" s="152"/>
      <c r="TYU11" s="153"/>
      <c r="TYV11" s="154"/>
      <c r="TYW11" s="146"/>
      <c r="TYX11" s="147"/>
      <c r="TYY11" s="148"/>
      <c r="TYZ11" s="149"/>
      <c r="TZA11" s="150"/>
      <c r="TZB11" s="151"/>
      <c r="TZC11" s="152"/>
      <c r="TZD11" s="153"/>
      <c r="TZE11" s="154"/>
      <c r="TZF11" s="146"/>
      <c r="TZG11" s="147"/>
      <c r="TZH11" s="148"/>
      <c r="TZI11" s="149"/>
      <c r="TZJ11" s="150"/>
      <c r="TZK11" s="151"/>
      <c r="TZL11" s="152"/>
      <c r="TZM11" s="153"/>
      <c r="TZN11" s="154"/>
      <c r="TZO11" s="146"/>
      <c r="TZP11" s="147"/>
      <c r="TZQ11" s="148"/>
      <c r="TZR11" s="149"/>
      <c r="TZS11" s="150"/>
      <c r="TZT11" s="151"/>
      <c r="TZU11" s="152"/>
      <c r="TZV11" s="153"/>
      <c r="TZW11" s="154"/>
      <c r="TZX11" s="146"/>
      <c r="TZY11" s="147"/>
      <c r="TZZ11" s="148"/>
      <c r="UAA11" s="149"/>
      <c r="UAB11" s="150"/>
      <c r="UAC11" s="151"/>
      <c r="UAD11" s="152"/>
      <c r="UAE11" s="153"/>
      <c r="UAF11" s="154"/>
      <c r="UAG11" s="146"/>
      <c r="UAH11" s="147"/>
      <c r="UAI11" s="148"/>
      <c r="UAJ11" s="149"/>
      <c r="UAK11" s="150"/>
      <c r="UAL11" s="151"/>
      <c r="UAM11" s="152"/>
      <c r="UAN11" s="153"/>
      <c r="UAO11" s="154"/>
      <c r="UAP11" s="146"/>
      <c r="UAQ11" s="147"/>
      <c r="UAR11" s="148"/>
      <c r="UAS11" s="149"/>
      <c r="UAT11" s="150"/>
      <c r="UAU11" s="151"/>
      <c r="UAV11" s="152"/>
      <c r="UAW11" s="153"/>
      <c r="UAX11" s="154"/>
      <c r="UAY11" s="146"/>
      <c r="UAZ11" s="147"/>
      <c r="UBA11" s="148"/>
      <c r="UBB11" s="149"/>
      <c r="UBC11" s="150"/>
      <c r="UBD11" s="151"/>
      <c r="UBE11" s="152"/>
      <c r="UBF11" s="153"/>
      <c r="UBG11" s="154"/>
      <c r="UBH11" s="146"/>
      <c r="UBI11" s="147"/>
      <c r="UBJ11" s="148"/>
      <c r="UBK11" s="149"/>
      <c r="UBL11" s="150"/>
      <c r="UBM11" s="151"/>
      <c r="UBN11" s="152"/>
      <c r="UBO11" s="153"/>
      <c r="UBP11" s="154"/>
      <c r="UBQ11" s="146"/>
      <c r="UBR11" s="147"/>
      <c r="UBS11" s="148"/>
      <c r="UBT11" s="149"/>
      <c r="UBU11" s="150"/>
      <c r="UBV11" s="151"/>
      <c r="UBW11" s="152"/>
      <c r="UBX11" s="153"/>
      <c r="UBY11" s="154"/>
      <c r="UBZ11" s="146"/>
      <c r="UCA11" s="147"/>
      <c r="UCB11" s="148"/>
      <c r="UCC11" s="149"/>
      <c r="UCD11" s="150"/>
      <c r="UCE11" s="151"/>
      <c r="UCF11" s="152"/>
      <c r="UCG11" s="153"/>
      <c r="UCH11" s="154"/>
      <c r="UCI11" s="146"/>
      <c r="UCJ11" s="147"/>
      <c r="UCK11" s="148"/>
      <c r="UCL11" s="149"/>
      <c r="UCM11" s="150"/>
      <c r="UCN11" s="151"/>
      <c r="UCO11" s="152"/>
      <c r="UCP11" s="153"/>
      <c r="UCQ11" s="154"/>
      <c r="UCR11" s="146"/>
      <c r="UCS11" s="147"/>
      <c r="UCT11" s="148"/>
      <c r="UCU11" s="149"/>
      <c r="UCV11" s="150"/>
      <c r="UCW11" s="151"/>
      <c r="UCX11" s="152"/>
      <c r="UCY11" s="153"/>
      <c r="UCZ11" s="154"/>
      <c r="UDA11" s="146"/>
      <c r="UDB11" s="147"/>
      <c r="UDC11" s="148"/>
      <c r="UDD11" s="149"/>
      <c r="UDE11" s="150"/>
      <c r="UDF11" s="151"/>
      <c r="UDG11" s="152"/>
      <c r="UDH11" s="153"/>
      <c r="UDI11" s="154"/>
      <c r="UDJ11" s="146"/>
      <c r="UDK11" s="147"/>
      <c r="UDL11" s="148"/>
      <c r="UDM11" s="149"/>
      <c r="UDN11" s="150"/>
      <c r="UDO11" s="151"/>
      <c r="UDP11" s="152"/>
      <c r="UDQ11" s="153"/>
      <c r="UDR11" s="154"/>
      <c r="UDS11" s="146"/>
      <c r="UDT11" s="147"/>
      <c r="UDU11" s="148"/>
      <c r="UDV11" s="149"/>
      <c r="UDW11" s="150"/>
      <c r="UDX11" s="151"/>
      <c r="UDY11" s="152"/>
      <c r="UDZ11" s="153"/>
      <c r="UEA11" s="154"/>
      <c r="UEB11" s="146"/>
      <c r="UEC11" s="147"/>
      <c r="UED11" s="148"/>
      <c r="UEE11" s="149"/>
      <c r="UEF11" s="150"/>
      <c r="UEG11" s="151"/>
      <c r="UEH11" s="152"/>
      <c r="UEI11" s="153"/>
      <c r="UEJ11" s="154"/>
      <c r="UEK11" s="146"/>
      <c r="UEL11" s="147"/>
      <c r="UEM11" s="148"/>
      <c r="UEN11" s="149"/>
      <c r="UEO11" s="150"/>
      <c r="UEP11" s="151"/>
      <c r="UEQ11" s="152"/>
      <c r="UER11" s="153"/>
      <c r="UES11" s="154"/>
      <c r="UET11" s="146"/>
      <c r="UEU11" s="147"/>
      <c r="UEV11" s="148"/>
      <c r="UEW11" s="149"/>
      <c r="UEX11" s="150"/>
      <c r="UEY11" s="151"/>
      <c r="UEZ11" s="152"/>
      <c r="UFA11" s="153"/>
      <c r="UFB11" s="154"/>
      <c r="UFC11" s="146"/>
      <c r="UFD11" s="147"/>
      <c r="UFE11" s="148"/>
      <c r="UFF11" s="149"/>
      <c r="UFG11" s="150"/>
      <c r="UFH11" s="151"/>
      <c r="UFI11" s="152"/>
      <c r="UFJ11" s="153"/>
      <c r="UFK11" s="154"/>
      <c r="UFL11" s="146"/>
      <c r="UFM11" s="147"/>
      <c r="UFN11" s="148"/>
      <c r="UFO11" s="149"/>
      <c r="UFP11" s="150"/>
      <c r="UFQ11" s="151"/>
      <c r="UFR11" s="152"/>
      <c r="UFS11" s="153"/>
      <c r="UFT11" s="154"/>
      <c r="UFU11" s="146"/>
      <c r="UFV11" s="147"/>
      <c r="UFW11" s="148"/>
      <c r="UFX11" s="149"/>
      <c r="UFY11" s="150"/>
      <c r="UFZ11" s="151"/>
      <c r="UGA11" s="152"/>
      <c r="UGB11" s="153"/>
      <c r="UGC11" s="154"/>
      <c r="UGD11" s="146"/>
      <c r="UGE11" s="147"/>
      <c r="UGF11" s="148"/>
      <c r="UGG11" s="149"/>
      <c r="UGH11" s="150"/>
      <c r="UGI11" s="151"/>
      <c r="UGJ11" s="152"/>
      <c r="UGK11" s="153"/>
      <c r="UGL11" s="154"/>
      <c r="UGM11" s="146"/>
      <c r="UGN11" s="147"/>
      <c r="UGO11" s="148"/>
      <c r="UGP11" s="149"/>
      <c r="UGQ11" s="150"/>
      <c r="UGR11" s="151"/>
      <c r="UGS11" s="152"/>
      <c r="UGT11" s="153"/>
      <c r="UGU11" s="154"/>
      <c r="UGV11" s="146"/>
      <c r="UGW11" s="147"/>
      <c r="UGX11" s="148"/>
      <c r="UGY11" s="149"/>
      <c r="UGZ11" s="150"/>
      <c r="UHA11" s="151"/>
      <c r="UHB11" s="152"/>
      <c r="UHC11" s="153"/>
      <c r="UHD11" s="154"/>
      <c r="UHE11" s="146"/>
      <c r="UHF11" s="147"/>
      <c r="UHG11" s="148"/>
      <c r="UHH11" s="149"/>
      <c r="UHI11" s="150"/>
      <c r="UHJ11" s="151"/>
      <c r="UHK11" s="152"/>
      <c r="UHL11" s="153"/>
      <c r="UHM11" s="154"/>
      <c r="UHN11" s="146"/>
      <c r="UHO11" s="147"/>
      <c r="UHP11" s="148"/>
      <c r="UHQ11" s="149"/>
      <c r="UHR11" s="150"/>
      <c r="UHS11" s="151"/>
      <c r="UHT11" s="152"/>
      <c r="UHU11" s="153"/>
      <c r="UHV11" s="154"/>
      <c r="UHW11" s="146"/>
      <c r="UHX11" s="147"/>
      <c r="UHY11" s="148"/>
      <c r="UHZ11" s="149"/>
      <c r="UIA11" s="150"/>
      <c r="UIB11" s="151"/>
      <c r="UIC11" s="152"/>
      <c r="UID11" s="153"/>
      <c r="UIE11" s="154"/>
      <c r="UIF11" s="146"/>
      <c r="UIG11" s="147"/>
      <c r="UIH11" s="148"/>
      <c r="UII11" s="149"/>
      <c r="UIJ11" s="150"/>
      <c r="UIK11" s="151"/>
      <c r="UIL11" s="152"/>
      <c r="UIM11" s="153"/>
      <c r="UIN11" s="154"/>
      <c r="UIO11" s="146"/>
      <c r="UIP11" s="147"/>
      <c r="UIQ11" s="148"/>
      <c r="UIR11" s="149"/>
      <c r="UIS11" s="150"/>
      <c r="UIT11" s="151"/>
      <c r="UIU11" s="152"/>
      <c r="UIV11" s="153"/>
      <c r="UIW11" s="154"/>
      <c r="UIX11" s="146"/>
      <c r="UIY11" s="147"/>
      <c r="UIZ11" s="148"/>
      <c r="UJA11" s="149"/>
      <c r="UJB11" s="150"/>
      <c r="UJC11" s="151"/>
      <c r="UJD11" s="152"/>
      <c r="UJE11" s="153"/>
      <c r="UJF11" s="154"/>
      <c r="UJG11" s="146"/>
      <c r="UJH11" s="147"/>
      <c r="UJI11" s="148"/>
      <c r="UJJ11" s="149"/>
      <c r="UJK11" s="150"/>
      <c r="UJL11" s="151"/>
      <c r="UJM11" s="152"/>
      <c r="UJN11" s="153"/>
      <c r="UJO11" s="154"/>
      <c r="UJP11" s="146"/>
      <c r="UJQ11" s="147"/>
      <c r="UJR11" s="148"/>
      <c r="UJS11" s="149"/>
      <c r="UJT11" s="150"/>
      <c r="UJU11" s="151"/>
      <c r="UJV11" s="152"/>
      <c r="UJW11" s="153"/>
      <c r="UJX11" s="154"/>
      <c r="UJY11" s="146"/>
      <c r="UJZ11" s="147"/>
      <c r="UKA11" s="148"/>
      <c r="UKB11" s="149"/>
      <c r="UKC11" s="150"/>
      <c r="UKD11" s="151"/>
      <c r="UKE11" s="152"/>
      <c r="UKF11" s="153"/>
      <c r="UKG11" s="154"/>
      <c r="UKH11" s="146"/>
      <c r="UKI11" s="147"/>
      <c r="UKJ11" s="148"/>
      <c r="UKK11" s="149"/>
      <c r="UKL11" s="150"/>
      <c r="UKM11" s="151"/>
      <c r="UKN11" s="152"/>
      <c r="UKO11" s="153"/>
      <c r="UKP11" s="154"/>
      <c r="UKQ11" s="146"/>
      <c r="UKR11" s="147"/>
      <c r="UKS11" s="148"/>
      <c r="UKT11" s="149"/>
      <c r="UKU11" s="150"/>
      <c r="UKV11" s="151"/>
      <c r="UKW11" s="152"/>
      <c r="UKX11" s="153"/>
      <c r="UKY11" s="154"/>
      <c r="UKZ11" s="146"/>
      <c r="ULA11" s="147"/>
      <c r="ULB11" s="148"/>
      <c r="ULC11" s="149"/>
      <c r="ULD11" s="150"/>
      <c r="ULE11" s="151"/>
      <c r="ULF11" s="152"/>
      <c r="ULG11" s="153"/>
      <c r="ULH11" s="154"/>
      <c r="ULI11" s="146"/>
      <c r="ULJ11" s="147"/>
      <c r="ULK11" s="148"/>
      <c r="ULL11" s="149"/>
      <c r="ULM11" s="150"/>
      <c r="ULN11" s="151"/>
      <c r="ULO11" s="152"/>
      <c r="ULP11" s="153"/>
      <c r="ULQ11" s="154"/>
      <c r="ULR11" s="146"/>
      <c r="ULS11" s="147"/>
      <c r="ULT11" s="148"/>
      <c r="ULU11" s="149"/>
      <c r="ULV11" s="150"/>
      <c r="ULW11" s="151"/>
      <c r="ULX11" s="152"/>
      <c r="ULY11" s="153"/>
      <c r="ULZ11" s="154"/>
      <c r="UMA11" s="146"/>
      <c r="UMB11" s="147"/>
      <c r="UMC11" s="148"/>
      <c r="UMD11" s="149"/>
      <c r="UME11" s="150"/>
      <c r="UMF11" s="151"/>
      <c r="UMG11" s="152"/>
      <c r="UMH11" s="153"/>
      <c r="UMI11" s="154"/>
      <c r="UMJ11" s="146"/>
      <c r="UMK11" s="147"/>
      <c r="UML11" s="148"/>
      <c r="UMM11" s="149"/>
      <c r="UMN11" s="150"/>
      <c r="UMO11" s="151"/>
      <c r="UMP11" s="152"/>
      <c r="UMQ11" s="153"/>
      <c r="UMR11" s="154"/>
      <c r="UMS11" s="146"/>
      <c r="UMT11" s="147"/>
      <c r="UMU11" s="148"/>
      <c r="UMV11" s="149"/>
      <c r="UMW11" s="150"/>
      <c r="UMX11" s="151"/>
      <c r="UMY11" s="152"/>
      <c r="UMZ11" s="153"/>
      <c r="UNA11" s="154"/>
      <c r="UNB11" s="146"/>
      <c r="UNC11" s="147"/>
      <c r="UND11" s="148"/>
      <c r="UNE11" s="149"/>
      <c r="UNF11" s="150"/>
      <c r="UNG11" s="151"/>
      <c r="UNH11" s="152"/>
      <c r="UNI11" s="153"/>
      <c r="UNJ11" s="154"/>
      <c r="UNK11" s="146"/>
      <c r="UNL11" s="147"/>
      <c r="UNM11" s="148"/>
      <c r="UNN11" s="149"/>
      <c r="UNO11" s="150"/>
      <c r="UNP11" s="151"/>
      <c r="UNQ11" s="152"/>
      <c r="UNR11" s="153"/>
      <c r="UNS11" s="154"/>
      <c r="UNT11" s="146"/>
      <c r="UNU11" s="147"/>
      <c r="UNV11" s="148"/>
      <c r="UNW11" s="149"/>
      <c r="UNX11" s="150"/>
      <c r="UNY11" s="151"/>
      <c r="UNZ11" s="152"/>
      <c r="UOA11" s="153"/>
      <c r="UOB11" s="154"/>
      <c r="UOC11" s="146"/>
      <c r="UOD11" s="147"/>
      <c r="UOE11" s="148"/>
      <c r="UOF11" s="149"/>
      <c r="UOG11" s="150"/>
      <c r="UOH11" s="151"/>
      <c r="UOI11" s="152"/>
      <c r="UOJ11" s="153"/>
      <c r="UOK11" s="154"/>
      <c r="UOL11" s="146"/>
      <c r="UOM11" s="147"/>
      <c r="UON11" s="148"/>
      <c r="UOO11" s="149"/>
      <c r="UOP11" s="150"/>
      <c r="UOQ11" s="151"/>
      <c r="UOR11" s="152"/>
      <c r="UOS11" s="153"/>
      <c r="UOT11" s="154"/>
      <c r="UOU11" s="146"/>
      <c r="UOV11" s="147"/>
      <c r="UOW11" s="148"/>
      <c r="UOX11" s="149"/>
      <c r="UOY11" s="150"/>
      <c r="UOZ11" s="151"/>
      <c r="UPA11" s="152"/>
      <c r="UPB11" s="153"/>
      <c r="UPC11" s="154"/>
      <c r="UPD11" s="146"/>
      <c r="UPE11" s="147"/>
      <c r="UPF11" s="148"/>
      <c r="UPG11" s="149"/>
      <c r="UPH11" s="150"/>
      <c r="UPI11" s="151"/>
      <c r="UPJ11" s="152"/>
      <c r="UPK11" s="153"/>
      <c r="UPL11" s="154"/>
      <c r="UPM11" s="146"/>
      <c r="UPN11" s="147"/>
      <c r="UPO11" s="148"/>
      <c r="UPP11" s="149"/>
      <c r="UPQ11" s="150"/>
      <c r="UPR11" s="151"/>
      <c r="UPS11" s="152"/>
      <c r="UPT11" s="153"/>
      <c r="UPU11" s="154"/>
      <c r="UPV11" s="146"/>
      <c r="UPW11" s="147"/>
      <c r="UPX11" s="148"/>
      <c r="UPY11" s="149"/>
      <c r="UPZ11" s="150"/>
      <c r="UQA11" s="151"/>
      <c r="UQB11" s="152"/>
      <c r="UQC11" s="153"/>
      <c r="UQD11" s="154"/>
      <c r="UQE11" s="146"/>
      <c r="UQF11" s="147"/>
      <c r="UQG11" s="148"/>
      <c r="UQH11" s="149"/>
      <c r="UQI11" s="150"/>
      <c r="UQJ11" s="151"/>
      <c r="UQK11" s="152"/>
      <c r="UQL11" s="153"/>
      <c r="UQM11" s="154"/>
      <c r="UQN11" s="146"/>
      <c r="UQO11" s="147"/>
      <c r="UQP11" s="148"/>
      <c r="UQQ11" s="149"/>
      <c r="UQR11" s="150"/>
      <c r="UQS11" s="151"/>
      <c r="UQT11" s="152"/>
      <c r="UQU11" s="153"/>
      <c r="UQV11" s="154"/>
      <c r="UQW11" s="146"/>
      <c r="UQX11" s="147"/>
      <c r="UQY11" s="148"/>
      <c r="UQZ11" s="149"/>
      <c r="URA11" s="150"/>
      <c r="URB11" s="151"/>
      <c r="URC11" s="152"/>
      <c r="URD11" s="153"/>
      <c r="URE11" s="154"/>
      <c r="URF11" s="146"/>
      <c r="URG11" s="147"/>
      <c r="URH11" s="148"/>
      <c r="URI11" s="149"/>
      <c r="URJ11" s="150"/>
      <c r="URK11" s="151"/>
      <c r="URL11" s="152"/>
      <c r="URM11" s="153"/>
      <c r="URN11" s="154"/>
      <c r="URO11" s="146"/>
      <c r="URP11" s="147"/>
      <c r="URQ11" s="148"/>
      <c r="URR11" s="149"/>
      <c r="URS11" s="150"/>
      <c r="URT11" s="151"/>
      <c r="URU11" s="152"/>
      <c r="URV11" s="153"/>
      <c r="URW11" s="154"/>
      <c r="URX11" s="146"/>
      <c r="URY11" s="147"/>
      <c r="URZ11" s="148"/>
      <c r="USA11" s="149"/>
      <c r="USB11" s="150"/>
      <c r="USC11" s="151"/>
      <c r="USD11" s="152"/>
      <c r="USE11" s="153"/>
      <c r="USF11" s="154"/>
      <c r="USG11" s="146"/>
      <c r="USH11" s="147"/>
      <c r="USI11" s="148"/>
      <c r="USJ11" s="149"/>
      <c r="USK11" s="150"/>
      <c r="USL11" s="151"/>
      <c r="USM11" s="152"/>
      <c r="USN11" s="153"/>
      <c r="USO11" s="154"/>
      <c r="USP11" s="146"/>
      <c r="USQ11" s="147"/>
      <c r="USR11" s="148"/>
      <c r="USS11" s="149"/>
      <c r="UST11" s="150"/>
      <c r="USU11" s="151"/>
      <c r="USV11" s="152"/>
      <c r="USW11" s="153"/>
      <c r="USX11" s="154"/>
      <c r="USY11" s="146"/>
      <c r="USZ11" s="147"/>
      <c r="UTA11" s="148"/>
      <c r="UTB11" s="149"/>
      <c r="UTC11" s="150"/>
      <c r="UTD11" s="151"/>
      <c r="UTE11" s="152"/>
      <c r="UTF11" s="153"/>
      <c r="UTG11" s="154"/>
      <c r="UTH11" s="146"/>
      <c r="UTI11" s="147"/>
      <c r="UTJ11" s="148"/>
      <c r="UTK11" s="149"/>
      <c r="UTL11" s="150"/>
      <c r="UTM11" s="151"/>
      <c r="UTN11" s="152"/>
      <c r="UTO11" s="153"/>
      <c r="UTP11" s="154"/>
      <c r="UTQ11" s="146"/>
      <c r="UTR11" s="147"/>
      <c r="UTS11" s="148"/>
      <c r="UTT11" s="149"/>
      <c r="UTU11" s="150"/>
      <c r="UTV11" s="151"/>
      <c r="UTW11" s="152"/>
      <c r="UTX11" s="153"/>
      <c r="UTY11" s="154"/>
      <c r="UTZ11" s="146"/>
      <c r="UUA11" s="147"/>
      <c r="UUB11" s="148"/>
      <c r="UUC11" s="149"/>
      <c r="UUD11" s="150"/>
      <c r="UUE11" s="151"/>
      <c r="UUF11" s="152"/>
      <c r="UUG11" s="153"/>
      <c r="UUH11" s="154"/>
      <c r="UUI11" s="146"/>
      <c r="UUJ11" s="147"/>
      <c r="UUK11" s="148"/>
      <c r="UUL11" s="149"/>
      <c r="UUM11" s="150"/>
      <c r="UUN11" s="151"/>
      <c r="UUO11" s="152"/>
      <c r="UUP11" s="153"/>
      <c r="UUQ11" s="154"/>
      <c r="UUR11" s="146"/>
      <c r="UUS11" s="147"/>
      <c r="UUT11" s="148"/>
      <c r="UUU11" s="149"/>
      <c r="UUV11" s="150"/>
      <c r="UUW11" s="151"/>
      <c r="UUX11" s="152"/>
      <c r="UUY11" s="153"/>
      <c r="UUZ11" s="154"/>
      <c r="UVA11" s="146"/>
      <c r="UVB11" s="147"/>
      <c r="UVC11" s="148"/>
      <c r="UVD11" s="149"/>
      <c r="UVE11" s="150"/>
      <c r="UVF11" s="151"/>
      <c r="UVG11" s="152"/>
      <c r="UVH11" s="153"/>
      <c r="UVI11" s="154"/>
      <c r="UVJ11" s="146"/>
      <c r="UVK11" s="147"/>
      <c r="UVL11" s="148"/>
      <c r="UVM11" s="149"/>
      <c r="UVN11" s="150"/>
      <c r="UVO11" s="151"/>
      <c r="UVP11" s="152"/>
      <c r="UVQ11" s="153"/>
      <c r="UVR11" s="154"/>
      <c r="UVS11" s="146"/>
      <c r="UVT11" s="147"/>
      <c r="UVU11" s="148"/>
      <c r="UVV11" s="149"/>
      <c r="UVW11" s="150"/>
      <c r="UVX11" s="151"/>
      <c r="UVY11" s="152"/>
      <c r="UVZ11" s="153"/>
      <c r="UWA11" s="154"/>
      <c r="UWB11" s="146"/>
      <c r="UWC11" s="147"/>
      <c r="UWD11" s="148"/>
      <c r="UWE11" s="149"/>
      <c r="UWF11" s="150"/>
      <c r="UWG11" s="151"/>
      <c r="UWH11" s="152"/>
      <c r="UWI11" s="153"/>
      <c r="UWJ11" s="154"/>
      <c r="UWK11" s="146"/>
      <c r="UWL11" s="147"/>
      <c r="UWM11" s="148"/>
      <c r="UWN11" s="149"/>
      <c r="UWO11" s="150"/>
      <c r="UWP11" s="151"/>
      <c r="UWQ11" s="152"/>
      <c r="UWR11" s="153"/>
      <c r="UWS11" s="154"/>
      <c r="UWT11" s="146"/>
      <c r="UWU11" s="147"/>
      <c r="UWV11" s="148"/>
      <c r="UWW11" s="149"/>
      <c r="UWX11" s="150"/>
      <c r="UWY11" s="151"/>
      <c r="UWZ11" s="152"/>
      <c r="UXA11" s="153"/>
      <c r="UXB11" s="154"/>
      <c r="UXC11" s="146"/>
      <c r="UXD11" s="147"/>
      <c r="UXE11" s="148"/>
      <c r="UXF11" s="149"/>
      <c r="UXG11" s="150"/>
      <c r="UXH11" s="151"/>
      <c r="UXI11" s="152"/>
      <c r="UXJ11" s="153"/>
      <c r="UXK11" s="154"/>
      <c r="UXL11" s="146"/>
      <c r="UXM11" s="147"/>
      <c r="UXN11" s="148"/>
      <c r="UXO11" s="149"/>
      <c r="UXP11" s="150"/>
      <c r="UXQ11" s="151"/>
      <c r="UXR11" s="152"/>
      <c r="UXS11" s="153"/>
      <c r="UXT11" s="154"/>
      <c r="UXU11" s="146"/>
      <c r="UXV11" s="147"/>
      <c r="UXW11" s="148"/>
      <c r="UXX11" s="149"/>
      <c r="UXY11" s="150"/>
      <c r="UXZ11" s="151"/>
      <c r="UYA11" s="152"/>
      <c r="UYB11" s="153"/>
      <c r="UYC11" s="154"/>
      <c r="UYD11" s="146"/>
      <c r="UYE11" s="147"/>
      <c r="UYF11" s="148"/>
      <c r="UYG11" s="149"/>
      <c r="UYH11" s="150"/>
      <c r="UYI11" s="151"/>
      <c r="UYJ11" s="152"/>
      <c r="UYK11" s="153"/>
      <c r="UYL11" s="154"/>
      <c r="UYM11" s="146"/>
      <c r="UYN11" s="147"/>
      <c r="UYO11" s="148"/>
      <c r="UYP11" s="149"/>
      <c r="UYQ11" s="150"/>
      <c r="UYR11" s="151"/>
      <c r="UYS11" s="152"/>
      <c r="UYT11" s="153"/>
      <c r="UYU11" s="154"/>
      <c r="UYV11" s="146"/>
      <c r="UYW11" s="147"/>
      <c r="UYX11" s="148"/>
      <c r="UYY11" s="149"/>
      <c r="UYZ11" s="150"/>
      <c r="UZA11" s="151"/>
      <c r="UZB11" s="152"/>
      <c r="UZC11" s="153"/>
      <c r="UZD11" s="154"/>
      <c r="UZE11" s="146"/>
      <c r="UZF11" s="147"/>
      <c r="UZG11" s="148"/>
      <c r="UZH11" s="149"/>
      <c r="UZI11" s="150"/>
      <c r="UZJ11" s="151"/>
      <c r="UZK11" s="152"/>
      <c r="UZL11" s="153"/>
      <c r="UZM11" s="154"/>
      <c r="UZN11" s="146"/>
      <c r="UZO11" s="147"/>
      <c r="UZP11" s="148"/>
      <c r="UZQ11" s="149"/>
      <c r="UZR11" s="150"/>
      <c r="UZS11" s="151"/>
      <c r="UZT11" s="152"/>
      <c r="UZU11" s="153"/>
      <c r="UZV11" s="154"/>
      <c r="UZW11" s="146"/>
      <c r="UZX11" s="147"/>
      <c r="UZY11" s="148"/>
      <c r="UZZ11" s="149"/>
      <c r="VAA11" s="150"/>
      <c r="VAB11" s="151"/>
      <c r="VAC11" s="152"/>
      <c r="VAD11" s="153"/>
      <c r="VAE11" s="154"/>
      <c r="VAF11" s="146"/>
      <c r="VAG11" s="147"/>
      <c r="VAH11" s="148"/>
      <c r="VAI11" s="149"/>
      <c r="VAJ11" s="150"/>
      <c r="VAK11" s="151"/>
      <c r="VAL11" s="152"/>
      <c r="VAM11" s="153"/>
      <c r="VAN11" s="154"/>
      <c r="VAO11" s="146"/>
      <c r="VAP11" s="147"/>
      <c r="VAQ11" s="148"/>
      <c r="VAR11" s="149"/>
      <c r="VAS11" s="150"/>
      <c r="VAT11" s="151"/>
      <c r="VAU11" s="152"/>
      <c r="VAV11" s="153"/>
      <c r="VAW11" s="154"/>
      <c r="VAX11" s="146"/>
      <c r="VAY11" s="147"/>
      <c r="VAZ11" s="148"/>
      <c r="VBA11" s="149"/>
      <c r="VBB11" s="150"/>
      <c r="VBC11" s="151"/>
      <c r="VBD11" s="152"/>
      <c r="VBE11" s="153"/>
      <c r="VBF11" s="154"/>
      <c r="VBG11" s="146"/>
      <c r="VBH11" s="147"/>
      <c r="VBI11" s="148"/>
      <c r="VBJ11" s="149"/>
      <c r="VBK11" s="150"/>
      <c r="VBL11" s="151"/>
      <c r="VBM11" s="152"/>
      <c r="VBN11" s="153"/>
      <c r="VBO11" s="154"/>
      <c r="VBP11" s="146"/>
      <c r="VBQ11" s="147"/>
      <c r="VBR11" s="148"/>
      <c r="VBS11" s="149"/>
      <c r="VBT11" s="150"/>
      <c r="VBU11" s="151"/>
      <c r="VBV11" s="152"/>
      <c r="VBW11" s="153"/>
      <c r="VBX11" s="154"/>
      <c r="VBY11" s="146"/>
      <c r="VBZ11" s="147"/>
      <c r="VCA11" s="148"/>
      <c r="VCB11" s="149"/>
      <c r="VCC11" s="150"/>
      <c r="VCD11" s="151"/>
      <c r="VCE11" s="152"/>
      <c r="VCF11" s="153"/>
      <c r="VCG11" s="154"/>
      <c r="VCH11" s="146"/>
      <c r="VCI11" s="147"/>
      <c r="VCJ11" s="148"/>
      <c r="VCK11" s="149"/>
      <c r="VCL11" s="150"/>
      <c r="VCM11" s="151"/>
      <c r="VCN11" s="152"/>
      <c r="VCO11" s="153"/>
      <c r="VCP11" s="154"/>
      <c r="VCQ11" s="146"/>
      <c r="VCR11" s="147"/>
      <c r="VCS11" s="148"/>
      <c r="VCT11" s="149"/>
      <c r="VCU11" s="150"/>
      <c r="VCV11" s="151"/>
      <c r="VCW11" s="152"/>
      <c r="VCX11" s="153"/>
      <c r="VCY11" s="154"/>
      <c r="VCZ11" s="146"/>
      <c r="VDA11" s="147"/>
      <c r="VDB11" s="148"/>
      <c r="VDC11" s="149"/>
      <c r="VDD11" s="150"/>
      <c r="VDE11" s="151"/>
      <c r="VDF11" s="152"/>
      <c r="VDG11" s="153"/>
      <c r="VDH11" s="154"/>
      <c r="VDI11" s="146"/>
      <c r="VDJ11" s="147"/>
      <c r="VDK11" s="148"/>
      <c r="VDL11" s="149"/>
      <c r="VDM11" s="150"/>
      <c r="VDN11" s="151"/>
      <c r="VDO11" s="152"/>
      <c r="VDP11" s="153"/>
      <c r="VDQ11" s="154"/>
      <c r="VDR11" s="146"/>
      <c r="VDS11" s="147"/>
      <c r="VDT11" s="148"/>
      <c r="VDU11" s="149"/>
      <c r="VDV11" s="150"/>
      <c r="VDW11" s="151"/>
      <c r="VDX11" s="152"/>
      <c r="VDY11" s="153"/>
      <c r="VDZ11" s="154"/>
      <c r="VEA11" s="146"/>
      <c r="VEB11" s="147"/>
      <c r="VEC11" s="148"/>
      <c r="VED11" s="149"/>
      <c r="VEE11" s="150"/>
      <c r="VEF11" s="151"/>
      <c r="VEG11" s="152"/>
      <c r="VEH11" s="153"/>
      <c r="VEI11" s="154"/>
      <c r="VEJ11" s="146"/>
      <c r="VEK11" s="147"/>
      <c r="VEL11" s="148"/>
      <c r="VEM11" s="149"/>
      <c r="VEN11" s="150"/>
      <c r="VEO11" s="151"/>
      <c r="VEP11" s="152"/>
      <c r="VEQ11" s="153"/>
      <c r="VER11" s="154"/>
      <c r="VES11" s="146"/>
      <c r="VET11" s="147"/>
      <c r="VEU11" s="148"/>
      <c r="VEV11" s="149"/>
      <c r="VEW11" s="150"/>
      <c r="VEX11" s="151"/>
      <c r="VEY11" s="152"/>
      <c r="VEZ11" s="153"/>
      <c r="VFA11" s="154"/>
      <c r="VFB11" s="146"/>
      <c r="VFC11" s="147"/>
      <c r="VFD11" s="148"/>
      <c r="VFE11" s="149"/>
      <c r="VFF11" s="150"/>
      <c r="VFG11" s="151"/>
      <c r="VFH11" s="152"/>
      <c r="VFI11" s="153"/>
      <c r="VFJ11" s="154"/>
      <c r="VFK11" s="146"/>
      <c r="VFL11" s="147"/>
      <c r="VFM11" s="148"/>
      <c r="VFN11" s="149"/>
      <c r="VFO11" s="150"/>
      <c r="VFP11" s="151"/>
      <c r="VFQ11" s="152"/>
      <c r="VFR11" s="153"/>
      <c r="VFS11" s="154"/>
      <c r="VFT11" s="146"/>
      <c r="VFU11" s="147"/>
      <c r="VFV11" s="148"/>
      <c r="VFW11" s="149"/>
      <c r="VFX11" s="150"/>
      <c r="VFY11" s="151"/>
      <c r="VFZ11" s="152"/>
      <c r="VGA11" s="153"/>
      <c r="VGB11" s="154"/>
      <c r="VGC11" s="146"/>
      <c r="VGD11" s="147"/>
      <c r="VGE11" s="148"/>
      <c r="VGF11" s="149"/>
      <c r="VGG11" s="150"/>
      <c r="VGH11" s="151"/>
      <c r="VGI11" s="152"/>
      <c r="VGJ11" s="153"/>
      <c r="VGK11" s="154"/>
      <c r="VGL11" s="146"/>
      <c r="VGM11" s="147"/>
      <c r="VGN11" s="148"/>
      <c r="VGO11" s="149"/>
      <c r="VGP11" s="150"/>
      <c r="VGQ11" s="151"/>
      <c r="VGR11" s="152"/>
      <c r="VGS11" s="153"/>
      <c r="VGT11" s="154"/>
      <c r="VGU11" s="146"/>
      <c r="VGV11" s="147"/>
      <c r="VGW11" s="148"/>
      <c r="VGX11" s="149"/>
      <c r="VGY11" s="150"/>
      <c r="VGZ11" s="151"/>
      <c r="VHA11" s="152"/>
      <c r="VHB11" s="153"/>
      <c r="VHC11" s="154"/>
      <c r="VHD11" s="146"/>
      <c r="VHE11" s="147"/>
      <c r="VHF11" s="148"/>
      <c r="VHG11" s="149"/>
      <c r="VHH11" s="150"/>
      <c r="VHI11" s="151"/>
      <c r="VHJ11" s="152"/>
      <c r="VHK11" s="153"/>
      <c r="VHL11" s="154"/>
      <c r="VHM11" s="146"/>
      <c r="VHN11" s="147"/>
      <c r="VHO11" s="148"/>
      <c r="VHP11" s="149"/>
      <c r="VHQ11" s="150"/>
      <c r="VHR11" s="151"/>
      <c r="VHS11" s="152"/>
      <c r="VHT11" s="153"/>
      <c r="VHU11" s="154"/>
      <c r="VHV11" s="146"/>
      <c r="VHW11" s="147"/>
      <c r="VHX11" s="148"/>
      <c r="VHY11" s="149"/>
      <c r="VHZ11" s="150"/>
      <c r="VIA11" s="151"/>
      <c r="VIB11" s="152"/>
      <c r="VIC11" s="153"/>
      <c r="VID11" s="154"/>
      <c r="VIE11" s="146"/>
      <c r="VIF11" s="147"/>
      <c r="VIG11" s="148"/>
      <c r="VIH11" s="149"/>
      <c r="VII11" s="150"/>
      <c r="VIJ11" s="151"/>
      <c r="VIK11" s="152"/>
      <c r="VIL11" s="153"/>
      <c r="VIM11" s="154"/>
      <c r="VIN11" s="146"/>
      <c r="VIO11" s="147"/>
      <c r="VIP11" s="148"/>
      <c r="VIQ11" s="149"/>
      <c r="VIR11" s="150"/>
      <c r="VIS11" s="151"/>
      <c r="VIT11" s="152"/>
      <c r="VIU11" s="153"/>
      <c r="VIV11" s="154"/>
      <c r="VIW11" s="146"/>
      <c r="VIX11" s="147"/>
      <c r="VIY11" s="148"/>
      <c r="VIZ11" s="149"/>
      <c r="VJA11" s="150"/>
      <c r="VJB11" s="151"/>
      <c r="VJC11" s="152"/>
      <c r="VJD11" s="153"/>
      <c r="VJE11" s="154"/>
      <c r="VJF11" s="146"/>
      <c r="VJG11" s="147"/>
      <c r="VJH11" s="148"/>
      <c r="VJI11" s="149"/>
      <c r="VJJ11" s="150"/>
      <c r="VJK11" s="151"/>
      <c r="VJL11" s="152"/>
      <c r="VJM11" s="153"/>
      <c r="VJN11" s="154"/>
      <c r="VJO11" s="146"/>
      <c r="VJP11" s="147"/>
      <c r="VJQ11" s="148"/>
      <c r="VJR11" s="149"/>
      <c r="VJS11" s="150"/>
      <c r="VJT11" s="151"/>
      <c r="VJU11" s="152"/>
      <c r="VJV11" s="153"/>
      <c r="VJW11" s="154"/>
      <c r="VJX11" s="146"/>
      <c r="VJY11" s="147"/>
      <c r="VJZ11" s="148"/>
      <c r="VKA11" s="149"/>
      <c r="VKB11" s="150"/>
      <c r="VKC11" s="151"/>
      <c r="VKD11" s="152"/>
      <c r="VKE11" s="153"/>
      <c r="VKF11" s="154"/>
      <c r="VKG11" s="146"/>
      <c r="VKH11" s="147"/>
      <c r="VKI11" s="148"/>
      <c r="VKJ11" s="149"/>
      <c r="VKK11" s="150"/>
      <c r="VKL11" s="151"/>
      <c r="VKM11" s="152"/>
      <c r="VKN11" s="153"/>
      <c r="VKO11" s="154"/>
      <c r="VKP11" s="146"/>
      <c r="VKQ11" s="147"/>
      <c r="VKR11" s="148"/>
      <c r="VKS11" s="149"/>
      <c r="VKT11" s="150"/>
      <c r="VKU11" s="151"/>
      <c r="VKV11" s="152"/>
      <c r="VKW11" s="153"/>
      <c r="VKX11" s="154"/>
      <c r="VKY11" s="146"/>
      <c r="VKZ11" s="147"/>
      <c r="VLA11" s="148"/>
      <c r="VLB11" s="149"/>
      <c r="VLC11" s="150"/>
      <c r="VLD11" s="151"/>
      <c r="VLE11" s="152"/>
      <c r="VLF11" s="153"/>
      <c r="VLG11" s="154"/>
      <c r="VLH11" s="146"/>
      <c r="VLI11" s="147"/>
      <c r="VLJ11" s="148"/>
      <c r="VLK11" s="149"/>
      <c r="VLL11" s="150"/>
      <c r="VLM11" s="151"/>
      <c r="VLN11" s="152"/>
      <c r="VLO11" s="153"/>
      <c r="VLP11" s="154"/>
      <c r="VLQ11" s="146"/>
      <c r="VLR11" s="147"/>
      <c r="VLS11" s="148"/>
      <c r="VLT11" s="149"/>
      <c r="VLU11" s="150"/>
      <c r="VLV11" s="151"/>
      <c r="VLW11" s="152"/>
      <c r="VLX11" s="153"/>
      <c r="VLY11" s="154"/>
      <c r="VLZ11" s="146"/>
      <c r="VMA11" s="147"/>
      <c r="VMB11" s="148"/>
      <c r="VMC11" s="149"/>
      <c r="VMD11" s="150"/>
      <c r="VME11" s="151"/>
      <c r="VMF11" s="152"/>
      <c r="VMG11" s="153"/>
      <c r="VMH11" s="154"/>
      <c r="VMI11" s="146"/>
      <c r="VMJ11" s="147"/>
      <c r="VMK11" s="148"/>
      <c r="VML11" s="149"/>
      <c r="VMM11" s="150"/>
      <c r="VMN11" s="151"/>
      <c r="VMO11" s="152"/>
      <c r="VMP11" s="153"/>
      <c r="VMQ11" s="154"/>
      <c r="VMR11" s="146"/>
      <c r="VMS11" s="147"/>
      <c r="VMT11" s="148"/>
      <c r="VMU11" s="149"/>
      <c r="VMV11" s="150"/>
      <c r="VMW11" s="151"/>
      <c r="VMX11" s="152"/>
      <c r="VMY11" s="153"/>
      <c r="VMZ11" s="154"/>
      <c r="VNA11" s="146"/>
      <c r="VNB11" s="147"/>
      <c r="VNC11" s="148"/>
      <c r="VND11" s="149"/>
      <c r="VNE11" s="150"/>
      <c r="VNF11" s="151"/>
      <c r="VNG11" s="152"/>
      <c r="VNH11" s="153"/>
      <c r="VNI11" s="154"/>
      <c r="VNJ11" s="146"/>
      <c r="VNK11" s="147"/>
      <c r="VNL11" s="148"/>
      <c r="VNM11" s="149"/>
      <c r="VNN11" s="150"/>
      <c r="VNO11" s="151"/>
      <c r="VNP11" s="152"/>
      <c r="VNQ11" s="153"/>
      <c r="VNR11" s="154"/>
      <c r="VNS11" s="146"/>
      <c r="VNT11" s="147"/>
      <c r="VNU11" s="148"/>
      <c r="VNV11" s="149"/>
      <c r="VNW11" s="150"/>
      <c r="VNX11" s="151"/>
      <c r="VNY11" s="152"/>
      <c r="VNZ11" s="153"/>
      <c r="VOA11" s="154"/>
      <c r="VOB11" s="146"/>
      <c r="VOC11" s="147"/>
      <c r="VOD11" s="148"/>
      <c r="VOE11" s="149"/>
      <c r="VOF11" s="150"/>
      <c r="VOG11" s="151"/>
      <c r="VOH11" s="152"/>
      <c r="VOI11" s="153"/>
      <c r="VOJ11" s="154"/>
      <c r="VOK11" s="146"/>
      <c r="VOL11" s="147"/>
      <c r="VOM11" s="148"/>
      <c r="VON11" s="149"/>
      <c r="VOO11" s="150"/>
      <c r="VOP11" s="151"/>
      <c r="VOQ11" s="152"/>
      <c r="VOR11" s="153"/>
      <c r="VOS11" s="154"/>
      <c r="VOT11" s="146"/>
      <c r="VOU11" s="147"/>
      <c r="VOV11" s="148"/>
      <c r="VOW11" s="149"/>
      <c r="VOX11" s="150"/>
      <c r="VOY11" s="151"/>
      <c r="VOZ11" s="152"/>
      <c r="VPA11" s="153"/>
      <c r="VPB11" s="154"/>
      <c r="VPC11" s="146"/>
      <c r="VPD11" s="147"/>
      <c r="VPE11" s="148"/>
      <c r="VPF11" s="149"/>
      <c r="VPG11" s="150"/>
      <c r="VPH11" s="151"/>
      <c r="VPI11" s="152"/>
      <c r="VPJ11" s="153"/>
      <c r="VPK11" s="154"/>
      <c r="VPL11" s="146"/>
      <c r="VPM11" s="147"/>
      <c r="VPN11" s="148"/>
      <c r="VPO11" s="149"/>
      <c r="VPP11" s="150"/>
      <c r="VPQ11" s="151"/>
      <c r="VPR11" s="152"/>
      <c r="VPS11" s="153"/>
      <c r="VPT11" s="154"/>
      <c r="VPU11" s="146"/>
      <c r="VPV11" s="147"/>
      <c r="VPW11" s="148"/>
      <c r="VPX11" s="149"/>
      <c r="VPY11" s="150"/>
      <c r="VPZ11" s="151"/>
      <c r="VQA11" s="152"/>
      <c r="VQB11" s="153"/>
      <c r="VQC11" s="154"/>
      <c r="VQD11" s="146"/>
      <c r="VQE11" s="147"/>
      <c r="VQF11" s="148"/>
      <c r="VQG11" s="149"/>
      <c r="VQH11" s="150"/>
      <c r="VQI11" s="151"/>
      <c r="VQJ11" s="152"/>
      <c r="VQK11" s="153"/>
      <c r="VQL11" s="154"/>
      <c r="VQM11" s="146"/>
      <c r="VQN11" s="147"/>
      <c r="VQO11" s="148"/>
      <c r="VQP11" s="149"/>
      <c r="VQQ11" s="150"/>
      <c r="VQR11" s="151"/>
      <c r="VQS11" s="152"/>
      <c r="VQT11" s="153"/>
      <c r="VQU11" s="154"/>
      <c r="VQV11" s="146"/>
      <c r="VQW11" s="147"/>
      <c r="VQX11" s="148"/>
      <c r="VQY11" s="149"/>
      <c r="VQZ11" s="150"/>
      <c r="VRA11" s="151"/>
      <c r="VRB11" s="152"/>
      <c r="VRC11" s="153"/>
      <c r="VRD11" s="154"/>
      <c r="VRE11" s="146"/>
      <c r="VRF11" s="147"/>
      <c r="VRG11" s="148"/>
      <c r="VRH11" s="149"/>
      <c r="VRI11" s="150"/>
      <c r="VRJ11" s="151"/>
      <c r="VRK11" s="152"/>
      <c r="VRL11" s="153"/>
      <c r="VRM11" s="154"/>
      <c r="VRN11" s="146"/>
      <c r="VRO11" s="147"/>
      <c r="VRP11" s="148"/>
      <c r="VRQ11" s="149"/>
      <c r="VRR11" s="150"/>
      <c r="VRS11" s="151"/>
      <c r="VRT11" s="152"/>
      <c r="VRU11" s="153"/>
      <c r="VRV11" s="154"/>
      <c r="VRW11" s="146"/>
      <c r="VRX11" s="147"/>
      <c r="VRY11" s="148"/>
      <c r="VRZ11" s="149"/>
      <c r="VSA11" s="150"/>
      <c r="VSB11" s="151"/>
      <c r="VSC11" s="152"/>
      <c r="VSD11" s="153"/>
      <c r="VSE11" s="154"/>
      <c r="VSF11" s="146"/>
      <c r="VSG11" s="147"/>
      <c r="VSH11" s="148"/>
      <c r="VSI11" s="149"/>
      <c r="VSJ11" s="150"/>
      <c r="VSK11" s="151"/>
      <c r="VSL11" s="152"/>
      <c r="VSM11" s="153"/>
      <c r="VSN11" s="154"/>
      <c r="VSO11" s="146"/>
      <c r="VSP11" s="147"/>
      <c r="VSQ11" s="148"/>
      <c r="VSR11" s="149"/>
      <c r="VSS11" s="150"/>
      <c r="VST11" s="151"/>
      <c r="VSU11" s="152"/>
      <c r="VSV11" s="153"/>
      <c r="VSW11" s="154"/>
      <c r="VSX11" s="146"/>
      <c r="VSY11" s="147"/>
      <c r="VSZ11" s="148"/>
      <c r="VTA11" s="149"/>
      <c r="VTB11" s="150"/>
      <c r="VTC11" s="151"/>
      <c r="VTD11" s="152"/>
      <c r="VTE11" s="153"/>
      <c r="VTF11" s="154"/>
      <c r="VTG11" s="146"/>
      <c r="VTH11" s="147"/>
      <c r="VTI11" s="148"/>
      <c r="VTJ11" s="149"/>
      <c r="VTK11" s="150"/>
      <c r="VTL11" s="151"/>
      <c r="VTM11" s="152"/>
      <c r="VTN11" s="153"/>
      <c r="VTO11" s="154"/>
      <c r="VTP11" s="146"/>
      <c r="VTQ11" s="147"/>
      <c r="VTR11" s="148"/>
      <c r="VTS11" s="149"/>
      <c r="VTT11" s="150"/>
      <c r="VTU11" s="151"/>
      <c r="VTV11" s="152"/>
      <c r="VTW11" s="153"/>
      <c r="VTX11" s="154"/>
      <c r="VTY11" s="146"/>
      <c r="VTZ11" s="147"/>
      <c r="VUA11" s="148"/>
      <c r="VUB11" s="149"/>
      <c r="VUC11" s="150"/>
      <c r="VUD11" s="151"/>
      <c r="VUE11" s="152"/>
      <c r="VUF11" s="153"/>
      <c r="VUG11" s="154"/>
      <c r="VUH11" s="146"/>
      <c r="VUI11" s="147"/>
      <c r="VUJ11" s="148"/>
      <c r="VUK11" s="149"/>
      <c r="VUL11" s="150"/>
      <c r="VUM11" s="151"/>
      <c r="VUN11" s="152"/>
      <c r="VUO11" s="153"/>
      <c r="VUP11" s="154"/>
      <c r="VUQ11" s="146"/>
      <c r="VUR11" s="147"/>
      <c r="VUS11" s="148"/>
      <c r="VUT11" s="149"/>
      <c r="VUU11" s="150"/>
      <c r="VUV11" s="151"/>
      <c r="VUW11" s="152"/>
      <c r="VUX11" s="153"/>
      <c r="VUY11" s="154"/>
      <c r="VUZ11" s="146"/>
      <c r="VVA11" s="147"/>
      <c r="VVB11" s="148"/>
      <c r="VVC11" s="149"/>
      <c r="VVD11" s="150"/>
      <c r="VVE11" s="151"/>
      <c r="VVF11" s="152"/>
      <c r="VVG11" s="153"/>
      <c r="VVH11" s="154"/>
      <c r="VVI11" s="146"/>
      <c r="VVJ11" s="147"/>
      <c r="VVK11" s="148"/>
      <c r="VVL11" s="149"/>
      <c r="VVM11" s="150"/>
      <c r="VVN11" s="151"/>
      <c r="VVO11" s="152"/>
      <c r="VVP11" s="153"/>
      <c r="VVQ11" s="154"/>
      <c r="VVR11" s="146"/>
      <c r="VVS11" s="147"/>
      <c r="VVT11" s="148"/>
      <c r="VVU11" s="149"/>
      <c r="VVV11" s="150"/>
      <c r="VVW11" s="151"/>
      <c r="VVX11" s="152"/>
      <c r="VVY11" s="153"/>
      <c r="VVZ11" s="154"/>
      <c r="VWA11" s="146"/>
      <c r="VWB11" s="147"/>
      <c r="VWC11" s="148"/>
      <c r="VWD11" s="149"/>
      <c r="VWE11" s="150"/>
      <c r="VWF11" s="151"/>
      <c r="VWG11" s="152"/>
      <c r="VWH11" s="153"/>
      <c r="VWI11" s="154"/>
      <c r="VWJ11" s="146"/>
      <c r="VWK11" s="147"/>
      <c r="VWL11" s="148"/>
      <c r="VWM11" s="149"/>
      <c r="VWN11" s="150"/>
      <c r="VWO11" s="151"/>
      <c r="VWP11" s="152"/>
      <c r="VWQ11" s="153"/>
      <c r="VWR11" s="154"/>
      <c r="VWS11" s="146"/>
      <c r="VWT11" s="147"/>
      <c r="VWU11" s="148"/>
      <c r="VWV11" s="149"/>
      <c r="VWW11" s="150"/>
      <c r="VWX11" s="151"/>
      <c r="VWY11" s="152"/>
      <c r="VWZ11" s="153"/>
      <c r="VXA11" s="154"/>
      <c r="VXB11" s="146"/>
      <c r="VXC11" s="147"/>
      <c r="VXD11" s="148"/>
      <c r="VXE11" s="149"/>
      <c r="VXF11" s="150"/>
      <c r="VXG11" s="151"/>
      <c r="VXH11" s="152"/>
      <c r="VXI11" s="153"/>
      <c r="VXJ11" s="154"/>
      <c r="VXK11" s="146"/>
      <c r="VXL11" s="147"/>
      <c r="VXM11" s="148"/>
      <c r="VXN11" s="149"/>
      <c r="VXO11" s="150"/>
      <c r="VXP11" s="151"/>
      <c r="VXQ11" s="152"/>
      <c r="VXR11" s="153"/>
      <c r="VXS11" s="154"/>
      <c r="VXT11" s="146"/>
      <c r="VXU11" s="147"/>
      <c r="VXV11" s="148"/>
      <c r="VXW11" s="149"/>
      <c r="VXX11" s="150"/>
      <c r="VXY11" s="151"/>
      <c r="VXZ11" s="152"/>
      <c r="VYA11" s="153"/>
      <c r="VYB11" s="154"/>
      <c r="VYC11" s="146"/>
      <c r="VYD11" s="147"/>
      <c r="VYE11" s="148"/>
      <c r="VYF11" s="149"/>
      <c r="VYG11" s="150"/>
      <c r="VYH11" s="151"/>
      <c r="VYI11" s="152"/>
      <c r="VYJ11" s="153"/>
      <c r="VYK11" s="154"/>
      <c r="VYL11" s="146"/>
      <c r="VYM11" s="147"/>
      <c r="VYN11" s="148"/>
      <c r="VYO11" s="149"/>
      <c r="VYP11" s="150"/>
      <c r="VYQ11" s="151"/>
      <c r="VYR11" s="152"/>
      <c r="VYS11" s="153"/>
      <c r="VYT11" s="154"/>
      <c r="VYU11" s="146"/>
      <c r="VYV11" s="147"/>
      <c r="VYW11" s="148"/>
      <c r="VYX11" s="149"/>
      <c r="VYY11" s="150"/>
      <c r="VYZ11" s="151"/>
      <c r="VZA11" s="152"/>
      <c r="VZB11" s="153"/>
      <c r="VZC11" s="154"/>
      <c r="VZD11" s="146"/>
      <c r="VZE11" s="147"/>
      <c r="VZF11" s="148"/>
      <c r="VZG11" s="149"/>
      <c r="VZH11" s="150"/>
      <c r="VZI11" s="151"/>
      <c r="VZJ11" s="152"/>
      <c r="VZK11" s="153"/>
      <c r="VZL11" s="154"/>
      <c r="VZM11" s="146"/>
      <c r="VZN11" s="147"/>
      <c r="VZO11" s="148"/>
      <c r="VZP11" s="149"/>
      <c r="VZQ11" s="150"/>
      <c r="VZR11" s="151"/>
      <c r="VZS11" s="152"/>
      <c r="VZT11" s="153"/>
      <c r="VZU11" s="154"/>
      <c r="VZV11" s="146"/>
      <c r="VZW11" s="147"/>
      <c r="VZX11" s="148"/>
      <c r="VZY11" s="149"/>
      <c r="VZZ11" s="150"/>
      <c r="WAA11" s="151"/>
      <c r="WAB11" s="152"/>
      <c r="WAC11" s="153"/>
      <c r="WAD11" s="154"/>
      <c r="WAE11" s="146"/>
      <c r="WAF11" s="147"/>
      <c r="WAG11" s="148"/>
      <c r="WAH11" s="149"/>
      <c r="WAI11" s="150"/>
      <c r="WAJ11" s="151"/>
      <c r="WAK11" s="152"/>
      <c r="WAL11" s="153"/>
      <c r="WAM11" s="154"/>
      <c r="WAN11" s="146"/>
      <c r="WAO11" s="147"/>
      <c r="WAP11" s="148"/>
      <c r="WAQ11" s="149"/>
      <c r="WAR11" s="150"/>
      <c r="WAS11" s="151"/>
      <c r="WAT11" s="152"/>
      <c r="WAU11" s="153"/>
      <c r="WAV11" s="154"/>
      <c r="WAW11" s="146"/>
      <c r="WAX11" s="147"/>
      <c r="WAY11" s="148"/>
      <c r="WAZ11" s="149"/>
      <c r="WBA11" s="150"/>
      <c r="WBB11" s="151"/>
      <c r="WBC11" s="152"/>
      <c r="WBD11" s="153"/>
      <c r="WBE11" s="154"/>
      <c r="WBF11" s="146"/>
      <c r="WBG11" s="147"/>
      <c r="WBH11" s="148"/>
      <c r="WBI11" s="149"/>
      <c r="WBJ11" s="150"/>
      <c r="WBK11" s="151"/>
      <c r="WBL11" s="152"/>
      <c r="WBM11" s="153"/>
      <c r="WBN11" s="154"/>
      <c r="WBO11" s="146"/>
      <c r="WBP11" s="147"/>
      <c r="WBQ11" s="148"/>
      <c r="WBR11" s="149"/>
      <c r="WBS11" s="150"/>
      <c r="WBT11" s="151"/>
      <c r="WBU11" s="152"/>
      <c r="WBV11" s="153"/>
      <c r="WBW11" s="154"/>
      <c r="WBX11" s="146"/>
      <c r="WBY11" s="147"/>
      <c r="WBZ11" s="148"/>
      <c r="WCA11" s="149"/>
      <c r="WCB11" s="150"/>
      <c r="WCC11" s="151"/>
      <c r="WCD11" s="152"/>
      <c r="WCE11" s="153"/>
      <c r="WCF11" s="154"/>
      <c r="WCG11" s="146"/>
      <c r="WCH11" s="147"/>
      <c r="WCI11" s="148"/>
      <c r="WCJ11" s="149"/>
      <c r="WCK11" s="150"/>
      <c r="WCL11" s="151"/>
      <c r="WCM11" s="152"/>
      <c r="WCN11" s="153"/>
      <c r="WCO11" s="154"/>
      <c r="WCP11" s="146"/>
      <c r="WCQ11" s="147"/>
      <c r="WCR11" s="148"/>
      <c r="WCS11" s="149"/>
      <c r="WCT11" s="150"/>
      <c r="WCU11" s="151"/>
      <c r="WCV11" s="152"/>
      <c r="WCW11" s="153"/>
      <c r="WCX11" s="154"/>
      <c r="WCY11" s="146"/>
      <c r="WCZ11" s="147"/>
      <c r="WDA11" s="148"/>
      <c r="WDB11" s="149"/>
      <c r="WDC11" s="150"/>
      <c r="WDD11" s="151"/>
      <c r="WDE11" s="152"/>
      <c r="WDF11" s="153"/>
      <c r="WDG11" s="154"/>
      <c r="WDH11" s="146"/>
      <c r="WDI11" s="147"/>
      <c r="WDJ11" s="148"/>
      <c r="WDK11" s="149"/>
      <c r="WDL11" s="150"/>
      <c r="WDM11" s="151"/>
      <c r="WDN11" s="152"/>
      <c r="WDO11" s="153"/>
      <c r="WDP11" s="154"/>
      <c r="WDQ11" s="146"/>
      <c r="WDR11" s="147"/>
      <c r="WDS11" s="148"/>
      <c r="WDT11" s="149"/>
      <c r="WDU11" s="150"/>
      <c r="WDV11" s="151"/>
      <c r="WDW11" s="152"/>
      <c r="WDX11" s="153"/>
      <c r="WDY11" s="154"/>
      <c r="WDZ11" s="146"/>
      <c r="WEA11" s="147"/>
      <c r="WEB11" s="148"/>
      <c r="WEC11" s="149"/>
      <c r="WED11" s="150"/>
      <c r="WEE11" s="151"/>
      <c r="WEF11" s="152"/>
      <c r="WEG11" s="153"/>
      <c r="WEH11" s="154"/>
      <c r="WEI11" s="146"/>
      <c r="WEJ11" s="147"/>
      <c r="WEK11" s="148"/>
      <c r="WEL11" s="149"/>
      <c r="WEM11" s="150"/>
      <c r="WEN11" s="151"/>
      <c r="WEO11" s="152"/>
      <c r="WEP11" s="153"/>
      <c r="WEQ11" s="154"/>
      <c r="WER11" s="146"/>
      <c r="WES11" s="147"/>
      <c r="WET11" s="148"/>
      <c r="WEU11" s="149"/>
      <c r="WEV11" s="150"/>
      <c r="WEW11" s="151"/>
      <c r="WEX11" s="152"/>
      <c r="WEY11" s="153"/>
      <c r="WEZ11" s="154"/>
      <c r="WFA11" s="146"/>
      <c r="WFB11" s="147"/>
      <c r="WFC11" s="148"/>
      <c r="WFD11" s="149"/>
      <c r="WFE11" s="150"/>
      <c r="WFF11" s="151"/>
      <c r="WFG11" s="152"/>
      <c r="WFH11" s="153"/>
      <c r="WFI11" s="154"/>
      <c r="WFJ11" s="146"/>
      <c r="WFK11" s="147"/>
      <c r="WFL11" s="148"/>
      <c r="WFM11" s="149"/>
      <c r="WFN11" s="150"/>
      <c r="WFO11" s="151"/>
      <c r="WFP11" s="152"/>
      <c r="WFQ11" s="153"/>
      <c r="WFR11" s="154"/>
      <c r="WFS11" s="146"/>
      <c r="WFT11" s="147"/>
      <c r="WFU11" s="148"/>
      <c r="WFV11" s="149"/>
      <c r="WFW11" s="150"/>
      <c r="WFX11" s="151"/>
      <c r="WFY11" s="152"/>
      <c r="WFZ11" s="153"/>
      <c r="WGA11" s="154"/>
      <c r="WGB11" s="146"/>
      <c r="WGC11" s="147"/>
      <c r="WGD11" s="148"/>
      <c r="WGE11" s="149"/>
      <c r="WGF11" s="150"/>
      <c r="WGG11" s="151"/>
      <c r="WGH11" s="152"/>
      <c r="WGI11" s="153"/>
      <c r="WGJ11" s="154"/>
      <c r="WGK11" s="146"/>
      <c r="WGL11" s="147"/>
      <c r="WGM11" s="148"/>
      <c r="WGN11" s="149"/>
      <c r="WGO11" s="150"/>
      <c r="WGP11" s="151"/>
      <c r="WGQ11" s="152"/>
      <c r="WGR11" s="153"/>
      <c r="WGS11" s="154"/>
      <c r="WGT11" s="146"/>
      <c r="WGU11" s="147"/>
      <c r="WGV11" s="148"/>
      <c r="WGW11" s="149"/>
      <c r="WGX11" s="150"/>
      <c r="WGY11" s="151"/>
      <c r="WGZ11" s="152"/>
      <c r="WHA11" s="153"/>
      <c r="WHB11" s="154"/>
      <c r="WHC11" s="146"/>
      <c r="WHD11" s="147"/>
      <c r="WHE11" s="148"/>
      <c r="WHF11" s="149"/>
      <c r="WHG11" s="150"/>
      <c r="WHH11" s="151"/>
      <c r="WHI11" s="152"/>
      <c r="WHJ11" s="153"/>
      <c r="WHK11" s="154"/>
      <c r="WHL11" s="146"/>
      <c r="WHM11" s="147"/>
      <c r="WHN11" s="148"/>
      <c r="WHO11" s="149"/>
      <c r="WHP11" s="150"/>
      <c r="WHQ11" s="151"/>
      <c r="WHR11" s="152"/>
      <c r="WHS11" s="153"/>
      <c r="WHT11" s="154"/>
      <c r="WHU11" s="146"/>
      <c r="WHV11" s="147"/>
      <c r="WHW11" s="148"/>
      <c r="WHX11" s="149"/>
      <c r="WHY11" s="150"/>
      <c r="WHZ11" s="151"/>
      <c r="WIA11" s="152"/>
      <c r="WIB11" s="153"/>
      <c r="WIC11" s="154"/>
      <c r="WID11" s="146"/>
      <c r="WIE11" s="147"/>
      <c r="WIF11" s="148"/>
      <c r="WIG11" s="149"/>
      <c r="WIH11" s="150"/>
      <c r="WII11" s="151"/>
      <c r="WIJ11" s="152"/>
      <c r="WIK11" s="153"/>
      <c r="WIL11" s="154"/>
      <c r="WIM11" s="146"/>
      <c r="WIN11" s="147"/>
      <c r="WIO11" s="148"/>
      <c r="WIP11" s="149"/>
      <c r="WIQ11" s="150"/>
      <c r="WIR11" s="151"/>
      <c r="WIS11" s="152"/>
      <c r="WIT11" s="153"/>
      <c r="WIU11" s="154"/>
      <c r="WIV11" s="146"/>
      <c r="WIW11" s="147"/>
      <c r="WIX11" s="148"/>
      <c r="WIY11" s="149"/>
      <c r="WIZ11" s="150"/>
      <c r="WJA11" s="151"/>
      <c r="WJB11" s="152"/>
      <c r="WJC11" s="153"/>
      <c r="WJD11" s="154"/>
      <c r="WJE11" s="146"/>
      <c r="WJF11" s="147"/>
      <c r="WJG11" s="148"/>
      <c r="WJH11" s="149"/>
      <c r="WJI11" s="150"/>
      <c r="WJJ11" s="151"/>
      <c r="WJK11" s="152"/>
      <c r="WJL11" s="153"/>
      <c r="WJM11" s="154"/>
      <c r="WJN11" s="146"/>
      <c r="WJO11" s="147"/>
      <c r="WJP11" s="148"/>
      <c r="WJQ11" s="149"/>
      <c r="WJR11" s="150"/>
      <c r="WJS11" s="151"/>
      <c r="WJT11" s="152"/>
      <c r="WJU11" s="153"/>
      <c r="WJV11" s="154"/>
      <c r="WJW11" s="146"/>
      <c r="WJX11" s="147"/>
      <c r="WJY11" s="148"/>
      <c r="WJZ11" s="149"/>
      <c r="WKA11" s="150"/>
      <c r="WKB11" s="151"/>
      <c r="WKC11" s="152"/>
      <c r="WKD11" s="153"/>
      <c r="WKE11" s="154"/>
      <c r="WKF11" s="146"/>
      <c r="WKG11" s="147"/>
      <c r="WKH11" s="148"/>
      <c r="WKI11" s="149"/>
      <c r="WKJ11" s="150"/>
      <c r="WKK11" s="151"/>
      <c r="WKL11" s="152"/>
      <c r="WKM11" s="153"/>
      <c r="WKN11" s="154"/>
      <c r="WKO11" s="146"/>
      <c r="WKP11" s="147"/>
      <c r="WKQ11" s="148"/>
      <c r="WKR11" s="149"/>
      <c r="WKS11" s="150"/>
      <c r="WKT11" s="151"/>
      <c r="WKU11" s="152"/>
      <c r="WKV11" s="153"/>
      <c r="WKW11" s="154"/>
      <c r="WKX11" s="146"/>
      <c r="WKY11" s="147"/>
      <c r="WKZ11" s="148"/>
      <c r="WLA11" s="149"/>
      <c r="WLB11" s="150"/>
      <c r="WLC11" s="151"/>
      <c r="WLD11" s="152"/>
      <c r="WLE11" s="153"/>
      <c r="WLF11" s="154"/>
      <c r="WLG11" s="146"/>
      <c r="WLH11" s="147"/>
      <c r="WLI11" s="148"/>
      <c r="WLJ11" s="149"/>
      <c r="WLK11" s="150"/>
      <c r="WLL11" s="151"/>
      <c r="WLM11" s="152"/>
      <c r="WLN11" s="153"/>
      <c r="WLO11" s="154"/>
      <c r="WLP11" s="146"/>
      <c r="WLQ11" s="147"/>
      <c r="WLR11" s="148"/>
      <c r="WLS11" s="149"/>
      <c r="WLT11" s="150"/>
      <c r="WLU11" s="151"/>
      <c r="WLV11" s="152"/>
      <c r="WLW11" s="153"/>
      <c r="WLX11" s="154"/>
      <c r="WLY11" s="146"/>
      <c r="WLZ11" s="147"/>
      <c r="WMA11" s="148"/>
      <c r="WMB11" s="149"/>
      <c r="WMC11" s="150"/>
      <c r="WMD11" s="151"/>
      <c r="WME11" s="152"/>
      <c r="WMF11" s="153"/>
      <c r="WMG11" s="154"/>
      <c r="WMH11" s="146"/>
      <c r="WMI11" s="147"/>
      <c r="WMJ11" s="148"/>
      <c r="WMK11" s="149"/>
      <c r="WML11" s="150"/>
      <c r="WMM11" s="151"/>
      <c r="WMN11" s="152"/>
      <c r="WMO11" s="153"/>
      <c r="WMP11" s="154"/>
      <c r="WMQ11" s="146"/>
      <c r="WMR11" s="147"/>
      <c r="WMS11" s="148"/>
      <c r="WMT11" s="149"/>
      <c r="WMU11" s="150"/>
      <c r="WMV11" s="151"/>
      <c r="WMW11" s="152"/>
      <c r="WMX11" s="153"/>
      <c r="WMY11" s="154"/>
      <c r="WMZ11" s="146"/>
      <c r="WNA11" s="147"/>
      <c r="WNB11" s="148"/>
      <c r="WNC11" s="149"/>
      <c r="WND11" s="150"/>
      <c r="WNE11" s="151"/>
      <c r="WNF11" s="152"/>
      <c r="WNG11" s="153"/>
      <c r="WNH11" s="154"/>
      <c r="WNI11" s="146"/>
      <c r="WNJ11" s="147"/>
      <c r="WNK11" s="148"/>
      <c r="WNL11" s="149"/>
      <c r="WNM11" s="150"/>
      <c r="WNN11" s="151"/>
      <c r="WNO11" s="152"/>
      <c r="WNP11" s="153"/>
      <c r="WNQ11" s="154"/>
      <c r="WNR11" s="146"/>
      <c r="WNS11" s="147"/>
      <c r="WNT11" s="148"/>
      <c r="WNU11" s="149"/>
      <c r="WNV11" s="150"/>
      <c r="WNW11" s="151"/>
      <c r="WNX11" s="152"/>
      <c r="WNY11" s="153"/>
      <c r="WNZ11" s="154"/>
      <c r="WOA11" s="146"/>
      <c r="WOB11" s="147"/>
      <c r="WOC11" s="148"/>
      <c r="WOD11" s="149"/>
      <c r="WOE11" s="150"/>
      <c r="WOF11" s="151"/>
      <c r="WOG11" s="152"/>
      <c r="WOH11" s="153"/>
      <c r="WOI11" s="154"/>
      <c r="WOJ11" s="146"/>
      <c r="WOK11" s="147"/>
      <c r="WOL11" s="148"/>
      <c r="WOM11" s="149"/>
      <c r="WON11" s="150"/>
      <c r="WOO11" s="151"/>
      <c r="WOP11" s="152"/>
      <c r="WOQ11" s="153"/>
      <c r="WOR11" s="154"/>
      <c r="WOS11" s="146"/>
      <c r="WOT11" s="147"/>
      <c r="WOU11" s="148"/>
      <c r="WOV11" s="149"/>
      <c r="WOW11" s="150"/>
      <c r="WOX11" s="151"/>
      <c r="WOY11" s="152"/>
      <c r="WOZ11" s="153"/>
      <c r="WPA11" s="154"/>
      <c r="WPB11" s="146"/>
      <c r="WPC11" s="147"/>
      <c r="WPD11" s="148"/>
      <c r="WPE11" s="149"/>
      <c r="WPF11" s="150"/>
      <c r="WPG11" s="151"/>
      <c r="WPH11" s="152"/>
      <c r="WPI11" s="153"/>
      <c r="WPJ11" s="154"/>
      <c r="WPK11" s="146"/>
      <c r="WPL11" s="147"/>
      <c r="WPM11" s="148"/>
      <c r="WPN11" s="149"/>
      <c r="WPO11" s="150"/>
      <c r="WPP11" s="151"/>
      <c r="WPQ11" s="152"/>
      <c r="WPR11" s="153"/>
      <c r="WPS11" s="154"/>
      <c r="WPT11" s="146"/>
      <c r="WPU11" s="147"/>
      <c r="WPV11" s="148"/>
      <c r="WPW11" s="149"/>
      <c r="WPX11" s="150"/>
      <c r="WPY11" s="151"/>
      <c r="WPZ11" s="152"/>
      <c r="WQA11" s="153"/>
      <c r="WQB11" s="154"/>
      <c r="WQC11" s="146"/>
      <c r="WQD11" s="147"/>
      <c r="WQE11" s="148"/>
      <c r="WQF11" s="149"/>
      <c r="WQG11" s="150"/>
      <c r="WQH11" s="151"/>
      <c r="WQI11" s="152"/>
      <c r="WQJ11" s="153"/>
      <c r="WQK11" s="154"/>
      <c r="WQL11" s="146"/>
      <c r="WQM11" s="147"/>
      <c r="WQN11" s="148"/>
      <c r="WQO11" s="149"/>
      <c r="WQP11" s="150"/>
      <c r="WQQ11" s="151"/>
      <c r="WQR11" s="152"/>
      <c r="WQS11" s="153"/>
      <c r="WQT11" s="154"/>
      <c r="WQU11" s="146"/>
      <c r="WQV11" s="147"/>
      <c r="WQW11" s="148"/>
      <c r="WQX11" s="149"/>
      <c r="WQY11" s="150"/>
      <c r="WQZ11" s="151"/>
      <c r="WRA11" s="152"/>
      <c r="WRB11" s="153"/>
      <c r="WRC11" s="154"/>
      <c r="WRD11" s="146"/>
      <c r="WRE11" s="147"/>
      <c r="WRF11" s="148"/>
      <c r="WRG11" s="149"/>
      <c r="WRH11" s="150"/>
      <c r="WRI11" s="151"/>
      <c r="WRJ11" s="152"/>
      <c r="WRK11" s="153"/>
      <c r="WRL11" s="154"/>
      <c r="WRM11" s="146"/>
      <c r="WRN11" s="147"/>
      <c r="WRO11" s="148"/>
      <c r="WRP11" s="149"/>
      <c r="WRQ11" s="150"/>
      <c r="WRR11" s="151"/>
      <c r="WRS11" s="152"/>
      <c r="WRT11" s="153"/>
      <c r="WRU11" s="154"/>
      <c r="WRV11" s="146"/>
      <c r="WRW11" s="147"/>
      <c r="WRX11" s="148"/>
      <c r="WRY11" s="149"/>
      <c r="WRZ11" s="150"/>
      <c r="WSA11" s="151"/>
      <c r="WSB11" s="152"/>
      <c r="WSC11" s="153"/>
      <c r="WSD11" s="154"/>
      <c r="WSE11" s="146"/>
      <c r="WSF11" s="147"/>
      <c r="WSG11" s="148"/>
      <c r="WSH11" s="149"/>
      <c r="WSI11" s="150"/>
      <c r="WSJ11" s="151"/>
      <c r="WSK11" s="152"/>
      <c r="WSL11" s="153"/>
      <c r="WSM11" s="154"/>
      <c r="WSN11" s="146"/>
      <c r="WSO11" s="147"/>
      <c r="WSP11" s="148"/>
      <c r="WSQ11" s="149"/>
      <c r="WSR11" s="150"/>
      <c r="WSS11" s="151"/>
      <c r="WST11" s="152"/>
      <c r="WSU11" s="153"/>
      <c r="WSV11" s="154"/>
      <c r="WSW11" s="146"/>
      <c r="WSX11" s="147"/>
      <c r="WSY11" s="148"/>
      <c r="WSZ11" s="149"/>
      <c r="WTA11" s="150"/>
      <c r="WTB11" s="151"/>
      <c r="WTC11" s="152"/>
      <c r="WTD11" s="153"/>
      <c r="WTE11" s="154"/>
      <c r="WTF11" s="146"/>
      <c r="WTG11" s="147"/>
      <c r="WTH11" s="148"/>
      <c r="WTI11" s="149"/>
      <c r="WTJ11" s="150"/>
      <c r="WTK11" s="151"/>
      <c r="WTL11" s="152"/>
      <c r="WTM11" s="153"/>
      <c r="WTN11" s="154"/>
      <c r="WTO11" s="146"/>
      <c r="WTP11" s="147"/>
      <c r="WTQ11" s="148"/>
      <c r="WTR11" s="149"/>
      <c r="WTS11" s="150"/>
      <c r="WTT11" s="151"/>
      <c r="WTU11" s="152"/>
      <c r="WTV11" s="153"/>
      <c r="WTW11" s="154"/>
      <c r="WTX11" s="146"/>
      <c r="WTY11" s="147"/>
      <c r="WTZ11" s="148"/>
      <c r="WUA11" s="149"/>
      <c r="WUB11" s="150"/>
      <c r="WUC11" s="151"/>
      <c r="WUD11" s="152"/>
      <c r="WUE11" s="153"/>
      <c r="WUF11" s="154"/>
      <c r="WUG11" s="146"/>
      <c r="WUH11" s="147"/>
      <c r="WUI11" s="148"/>
      <c r="WUJ11" s="149"/>
      <c r="WUK11" s="150"/>
      <c r="WUL11" s="151"/>
      <c r="WUM11" s="152"/>
      <c r="WUN11" s="153"/>
      <c r="WUO11" s="154"/>
      <c r="WUP11" s="146"/>
      <c r="WUQ11" s="147"/>
      <c r="WUR11" s="148"/>
      <c r="WUS11" s="149"/>
      <c r="WUT11" s="150"/>
      <c r="WUU11" s="151"/>
      <c r="WUV11" s="152"/>
      <c r="WUW11" s="153"/>
      <c r="WUX11" s="154"/>
      <c r="WUY11" s="146"/>
      <c r="WUZ11" s="147"/>
      <c r="WVA11" s="148"/>
      <c r="WVB11" s="149"/>
      <c r="WVC11" s="150"/>
      <c r="WVD11" s="151"/>
      <c r="WVE11" s="152"/>
      <c r="WVF11" s="153"/>
      <c r="WVG11" s="154"/>
      <c r="WVH11" s="146"/>
      <c r="WVI11" s="147"/>
      <c r="WVJ11" s="148"/>
      <c r="WVK11" s="149"/>
      <c r="WVL11" s="150"/>
      <c r="WVM11" s="151"/>
      <c r="WVN11" s="152"/>
      <c r="WVO11" s="153"/>
      <c r="WVP11" s="154"/>
      <c r="WVQ11" s="146"/>
      <c r="WVR11" s="147"/>
      <c r="WVS11" s="148"/>
      <c r="WVT11" s="149"/>
      <c r="WVU11" s="150"/>
      <c r="WVV11" s="151"/>
      <c r="WVW11" s="152"/>
      <c r="WVX11" s="153"/>
      <c r="WVY11" s="154"/>
      <c r="WVZ11" s="146"/>
      <c r="WWA11" s="147"/>
      <c r="WWB11" s="148"/>
      <c r="WWC11" s="149"/>
      <c r="WWD11" s="150"/>
      <c r="WWE11" s="151"/>
      <c r="WWF11" s="152"/>
      <c r="WWG11" s="153"/>
      <c r="WWH11" s="154"/>
      <c r="WWI11" s="146"/>
      <c r="WWJ11" s="147"/>
      <c r="WWK11" s="148"/>
      <c r="WWL11" s="149"/>
      <c r="WWM11" s="150"/>
      <c r="WWN11" s="151"/>
      <c r="WWO11" s="152"/>
      <c r="WWP11" s="153"/>
      <c r="WWQ11" s="154"/>
      <c r="WWR11" s="146"/>
      <c r="WWS11" s="147"/>
      <c r="WWT11" s="148"/>
      <c r="WWU11" s="149"/>
      <c r="WWV11" s="150"/>
      <c r="WWW11" s="151"/>
      <c r="WWX11" s="152"/>
      <c r="WWY11" s="153"/>
      <c r="WWZ11" s="154"/>
      <c r="WXA11" s="146"/>
      <c r="WXB11" s="147"/>
      <c r="WXC11" s="148"/>
      <c r="WXD11" s="149"/>
      <c r="WXE11" s="150"/>
      <c r="WXF11" s="151"/>
      <c r="WXG11" s="152"/>
      <c r="WXH11" s="153"/>
      <c r="WXI11" s="154"/>
      <c r="WXJ11" s="146"/>
      <c r="WXK11" s="147"/>
      <c r="WXL11" s="148"/>
      <c r="WXM11" s="149"/>
      <c r="WXN11" s="150"/>
      <c r="WXO11" s="151"/>
      <c r="WXP11" s="152"/>
      <c r="WXQ11" s="153"/>
      <c r="WXR11" s="154"/>
      <c r="WXS11" s="146"/>
      <c r="WXT11" s="147"/>
      <c r="WXU11" s="148"/>
      <c r="WXV11" s="149"/>
      <c r="WXW11" s="150"/>
      <c r="WXX11" s="151"/>
      <c r="WXY11" s="152"/>
      <c r="WXZ11" s="153"/>
      <c r="WYA11" s="154"/>
      <c r="WYB11" s="146"/>
      <c r="WYC11" s="147"/>
      <c r="WYD11" s="148"/>
      <c r="WYE11" s="149"/>
      <c r="WYF11" s="150"/>
      <c r="WYG11" s="151"/>
      <c r="WYH11" s="152"/>
      <c r="WYI11" s="153"/>
      <c r="WYJ11" s="154"/>
      <c r="WYK11" s="146"/>
      <c r="WYL11" s="147"/>
      <c r="WYM11" s="148"/>
      <c r="WYN11" s="149"/>
      <c r="WYO11" s="150"/>
      <c r="WYP11" s="151"/>
      <c r="WYQ11" s="152"/>
      <c r="WYR11" s="153"/>
      <c r="WYS11" s="154"/>
      <c r="WYT11" s="146"/>
      <c r="WYU11" s="147"/>
      <c r="WYV11" s="148"/>
      <c r="WYW11" s="149"/>
      <c r="WYX11" s="150"/>
      <c r="WYY11" s="151"/>
      <c r="WYZ11" s="152"/>
      <c r="WZA11" s="153"/>
      <c r="WZB11" s="154"/>
      <c r="WZC11" s="146"/>
      <c r="WZD11" s="147"/>
      <c r="WZE11" s="148"/>
      <c r="WZF11" s="149"/>
      <c r="WZG11" s="150"/>
      <c r="WZH11" s="151"/>
      <c r="WZI11" s="152"/>
      <c r="WZJ11" s="153"/>
      <c r="WZK11" s="154"/>
      <c r="WZL11" s="146"/>
      <c r="WZM11" s="147"/>
      <c r="WZN11" s="148"/>
      <c r="WZO11" s="149"/>
      <c r="WZP11" s="150"/>
      <c r="WZQ11" s="151"/>
      <c r="WZR11" s="152"/>
      <c r="WZS11" s="153"/>
      <c r="WZT11" s="154"/>
      <c r="WZU11" s="146"/>
      <c r="WZV11" s="147"/>
      <c r="WZW11" s="148"/>
      <c r="WZX11" s="149"/>
      <c r="WZY11" s="150"/>
      <c r="WZZ11" s="151"/>
      <c r="XAA11" s="152"/>
      <c r="XAB11" s="153"/>
      <c r="XAC11" s="154"/>
      <c r="XAD11" s="146"/>
      <c r="XAE11" s="147"/>
      <c r="XAF11" s="148"/>
      <c r="XAG11" s="149"/>
      <c r="XAH11" s="150"/>
      <c r="XAI11" s="151"/>
      <c r="XAJ11" s="152"/>
      <c r="XAK11" s="153"/>
      <c r="XAL11" s="154"/>
      <c r="XAM11" s="146"/>
      <c r="XAN11" s="147"/>
      <c r="XAO11" s="148"/>
      <c r="XAP11" s="149"/>
      <c r="XAQ11" s="150"/>
      <c r="XAR11" s="151"/>
      <c r="XAS11" s="152"/>
      <c r="XAT11" s="153"/>
      <c r="XAU11" s="154"/>
      <c r="XAV11" s="146"/>
      <c r="XAW11" s="147"/>
      <c r="XAX11" s="148"/>
      <c r="XAY11" s="149"/>
      <c r="XAZ11" s="150"/>
      <c r="XBA11" s="151"/>
      <c r="XBB11" s="152"/>
      <c r="XBC11" s="153"/>
      <c r="XBD11" s="154"/>
      <c r="XBE11" s="146"/>
      <c r="XBF11" s="147"/>
      <c r="XBG11" s="148"/>
      <c r="XBH11" s="149"/>
      <c r="XBI11" s="150"/>
      <c r="XBJ11" s="151"/>
      <c r="XBK11" s="152"/>
      <c r="XBL11" s="153"/>
      <c r="XBM11" s="154"/>
      <c r="XBN11" s="146"/>
      <c r="XBO11" s="147"/>
      <c r="XBP11" s="148"/>
      <c r="XBQ11" s="149"/>
      <c r="XBR11" s="150"/>
      <c r="XBS11" s="151"/>
      <c r="XBT11" s="152"/>
      <c r="XBU11" s="153"/>
      <c r="XBV11" s="154"/>
      <c r="XBW11" s="146"/>
      <c r="XBX11" s="147"/>
      <c r="XBY11" s="148"/>
      <c r="XBZ11" s="149"/>
      <c r="XCA11" s="150"/>
      <c r="XCB11" s="151"/>
      <c r="XCC11" s="152"/>
      <c r="XCD11" s="153"/>
      <c r="XCE11" s="154"/>
      <c r="XCF11" s="146"/>
      <c r="XCG11" s="147"/>
      <c r="XCH11" s="148"/>
      <c r="XCI11" s="149"/>
      <c r="XCJ11" s="150"/>
      <c r="XCK11" s="151"/>
      <c r="XCL11" s="152"/>
      <c r="XCM11" s="153"/>
      <c r="XCN11" s="154"/>
      <c r="XCO11" s="146"/>
      <c r="XCP11" s="147"/>
      <c r="XCQ11" s="148"/>
      <c r="XCR11" s="149"/>
      <c r="XCS11" s="150"/>
      <c r="XCT11" s="151"/>
      <c r="XCU11" s="152"/>
      <c r="XCV11" s="153"/>
      <c r="XCW11" s="154"/>
      <c r="XCX11" s="146"/>
      <c r="XCY11" s="147"/>
      <c r="XCZ11" s="148"/>
      <c r="XDA11" s="149"/>
      <c r="XDB11" s="150"/>
      <c r="XDC11" s="151"/>
      <c r="XDD11" s="152"/>
      <c r="XDE11" s="153"/>
      <c r="XDF11" s="154"/>
      <c r="XDG11" s="146"/>
      <c r="XDH11" s="147"/>
      <c r="XDI11" s="148"/>
      <c r="XDJ11" s="149"/>
      <c r="XDK11" s="150"/>
      <c r="XDL11" s="151"/>
      <c r="XDM11" s="152"/>
      <c r="XDN11" s="153"/>
      <c r="XDO11" s="154"/>
      <c r="XDP11" s="146"/>
      <c r="XDQ11" s="147"/>
      <c r="XDR11" s="148"/>
      <c r="XDS11" s="149"/>
      <c r="XDT11" s="150"/>
      <c r="XDU11" s="151"/>
      <c r="XDV11" s="152"/>
      <c r="XDW11" s="153"/>
      <c r="XDX11" s="154"/>
      <c r="XDY11" s="146"/>
      <c r="XDZ11" s="147"/>
      <c r="XEA11" s="148"/>
      <c r="XEB11" s="149"/>
      <c r="XEC11" s="150"/>
      <c r="XED11" s="151"/>
      <c r="XEE11" s="152"/>
      <c r="XEF11" s="153"/>
      <c r="XEG11" s="154"/>
      <c r="XEH11" s="146"/>
      <c r="XEI11" s="147"/>
      <c r="XEJ11" s="148"/>
      <c r="XEK11" s="149"/>
      <c r="XEL11" s="150"/>
      <c r="XEM11" s="151"/>
      <c r="XEN11" s="152"/>
      <c r="XEO11" s="153"/>
      <c r="XEP11" s="154"/>
      <c r="XEQ11" s="146"/>
      <c r="XER11" s="147"/>
      <c r="XES11" s="148"/>
      <c r="XET11" s="149"/>
      <c r="XEU11" s="150"/>
      <c r="XEV11" s="151"/>
      <c r="XEW11" s="152"/>
      <c r="XEX11" s="153"/>
      <c r="XEY11" s="154"/>
      <c r="XEZ11" s="146"/>
      <c r="XFA11" s="147"/>
      <c r="XFB11" s="148"/>
      <c r="XFC11" s="149"/>
    </row>
    <row r="12" spans="1:16383" ht="228" x14ac:dyDescent="0.2">
      <c r="A12" s="155" t="s">
        <v>126</v>
      </c>
      <c r="B12" s="156" t="s">
        <v>106</v>
      </c>
      <c r="C12" s="157" t="s">
        <v>13</v>
      </c>
      <c r="D12" s="158">
        <v>3</v>
      </c>
      <c r="E12" s="159"/>
      <c r="F12" s="160">
        <f t="shared" ref="F12:F13" si="1">ROUND(E12*D12,2)</f>
        <v>0</v>
      </c>
      <c r="G12" s="161">
        <f t="shared" ref="G12" si="2">ROUND(F12*0.9,2)</f>
        <v>0</v>
      </c>
      <c r="H12" s="162">
        <f t="shared" ref="H12:H13" si="3">ROUND(F12-G12,2)</f>
        <v>0</v>
      </c>
      <c r="I12" s="130"/>
      <c r="J12" s="77"/>
    </row>
    <row r="13" spans="1:16383" ht="85.5" x14ac:dyDescent="0.2">
      <c r="A13" s="155" t="s">
        <v>127</v>
      </c>
      <c r="B13" s="156" t="s">
        <v>245</v>
      </c>
      <c r="C13" s="157" t="s">
        <v>13</v>
      </c>
      <c r="D13" s="158">
        <v>1</v>
      </c>
      <c r="E13" s="159"/>
      <c r="F13" s="160">
        <f t="shared" si="1"/>
        <v>0</v>
      </c>
      <c r="G13" s="161">
        <f>11338.65+1482.04</f>
        <v>12820.689999999999</v>
      </c>
      <c r="H13" s="162">
        <f t="shared" si="3"/>
        <v>-12820.69</v>
      </c>
      <c r="I13" s="130"/>
      <c r="J13" s="2"/>
    </row>
    <row r="14" spans="1:16383" ht="25.5" customHeight="1" x14ac:dyDescent="0.2">
      <c r="A14" s="128"/>
      <c r="B14" s="78"/>
      <c r="C14" s="177" t="s">
        <v>32</v>
      </c>
      <c r="D14" s="178"/>
      <c r="E14" s="179"/>
      <c r="F14" s="82">
        <f>ROUND(SUM(F12:F13),2)</f>
        <v>0</v>
      </c>
      <c r="G14" s="82">
        <f t="shared" ref="G14" si="4">ROUND(SUM(G12:G13),2)</f>
        <v>12820.69</v>
      </c>
      <c r="H14" s="82">
        <f t="shared" ref="H14" si="5">ROUND(SUM(H12:H13),2)</f>
        <v>-12820.69</v>
      </c>
      <c r="I14" s="129"/>
      <c r="J14" s="2"/>
    </row>
    <row r="15" spans="1:16383" ht="28.5" x14ac:dyDescent="0.2">
      <c r="A15" s="146" t="s">
        <v>14</v>
      </c>
      <c r="B15" s="147" t="s">
        <v>38</v>
      </c>
      <c r="C15" s="148"/>
      <c r="D15" s="149"/>
      <c r="E15" s="150"/>
      <c r="F15" s="151"/>
      <c r="G15" s="152"/>
      <c r="H15" s="153"/>
      <c r="I15" s="154"/>
      <c r="J15" s="146"/>
      <c r="K15" s="148"/>
      <c r="L15" s="149"/>
      <c r="M15" s="150"/>
      <c r="N15" s="151"/>
      <c r="O15" s="152"/>
      <c r="P15" s="153"/>
      <c r="Q15" s="154"/>
      <c r="R15" s="146"/>
      <c r="S15" s="147"/>
      <c r="T15" s="148"/>
      <c r="U15" s="149"/>
      <c r="V15" s="150"/>
      <c r="W15" s="151"/>
      <c r="X15" s="152"/>
      <c r="Y15" s="153"/>
      <c r="Z15" s="154"/>
      <c r="AA15" s="146"/>
      <c r="AB15" s="147"/>
      <c r="AC15" s="148"/>
      <c r="AD15" s="149"/>
      <c r="AE15" s="150"/>
      <c r="AF15" s="151"/>
      <c r="AG15" s="152"/>
      <c r="AH15" s="153"/>
      <c r="AI15" s="154"/>
      <c r="AJ15" s="146"/>
      <c r="AK15" s="147"/>
      <c r="AL15" s="148"/>
      <c r="AM15" s="149"/>
      <c r="AN15" s="150"/>
      <c r="AO15" s="151"/>
      <c r="AP15" s="152"/>
      <c r="AQ15" s="153"/>
      <c r="AR15" s="154"/>
      <c r="AS15" s="146"/>
      <c r="AT15" s="147"/>
      <c r="AU15" s="148"/>
      <c r="AV15" s="149"/>
      <c r="AW15" s="150"/>
      <c r="AX15" s="151"/>
      <c r="AY15" s="152"/>
      <c r="AZ15" s="153"/>
      <c r="BA15" s="154"/>
      <c r="BB15" s="146"/>
      <c r="BC15" s="147"/>
      <c r="BD15" s="148"/>
      <c r="BE15" s="149"/>
      <c r="BF15" s="150"/>
      <c r="BG15" s="151"/>
      <c r="BH15" s="152"/>
      <c r="BI15" s="153"/>
      <c r="BJ15" s="154"/>
      <c r="BK15" s="146"/>
      <c r="BL15" s="147"/>
      <c r="BM15" s="148"/>
      <c r="BN15" s="149"/>
      <c r="BO15" s="150"/>
      <c r="BP15" s="151"/>
      <c r="BQ15" s="152"/>
      <c r="BR15" s="153"/>
      <c r="BS15" s="154"/>
      <c r="BT15" s="146"/>
      <c r="BU15" s="147"/>
      <c r="BV15" s="148"/>
      <c r="BW15" s="149"/>
      <c r="BX15" s="150"/>
      <c r="BY15" s="151"/>
      <c r="BZ15" s="152"/>
      <c r="CA15" s="153"/>
      <c r="CB15" s="154"/>
      <c r="CC15" s="146"/>
      <c r="CD15" s="147"/>
      <c r="CE15" s="148"/>
      <c r="CF15" s="149"/>
      <c r="CG15" s="150"/>
      <c r="CH15" s="151"/>
      <c r="CI15" s="152"/>
      <c r="CJ15" s="153"/>
      <c r="CK15" s="154"/>
      <c r="CL15" s="146"/>
      <c r="CM15" s="147"/>
      <c r="CN15" s="148"/>
      <c r="CO15" s="149"/>
      <c r="CP15" s="150"/>
      <c r="CQ15" s="151"/>
      <c r="CR15" s="152"/>
      <c r="CS15" s="153"/>
      <c r="CT15" s="154"/>
      <c r="CU15" s="146"/>
      <c r="CV15" s="147"/>
      <c r="CW15" s="148"/>
      <c r="CX15" s="149"/>
      <c r="CY15" s="150"/>
      <c r="CZ15" s="151"/>
      <c r="DA15" s="152"/>
      <c r="DB15" s="153"/>
      <c r="DC15" s="154"/>
      <c r="DD15" s="146"/>
      <c r="DE15" s="147"/>
      <c r="DF15" s="148"/>
      <c r="DG15" s="149"/>
      <c r="DH15" s="150"/>
      <c r="DI15" s="151"/>
      <c r="DJ15" s="152"/>
      <c r="DK15" s="153"/>
      <c r="DL15" s="154"/>
      <c r="DM15" s="146"/>
      <c r="DN15" s="147"/>
      <c r="DO15" s="148"/>
      <c r="DP15" s="149"/>
      <c r="DQ15" s="150"/>
      <c r="DR15" s="151"/>
      <c r="DS15" s="152"/>
      <c r="DT15" s="153"/>
      <c r="DU15" s="154"/>
      <c r="DV15" s="146"/>
      <c r="DW15" s="147"/>
      <c r="DX15" s="148"/>
      <c r="DY15" s="149"/>
      <c r="DZ15" s="150"/>
      <c r="EA15" s="151"/>
      <c r="EB15" s="152"/>
      <c r="EC15" s="153"/>
      <c r="ED15" s="154"/>
      <c r="EE15" s="146"/>
      <c r="EF15" s="147"/>
      <c r="EG15" s="148"/>
      <c r="EH15" s="149"/>
      <c r="EI15" s="150"/>
      <c r="EJ15" s="151"/>
      <c r="EK15" s="152"/>
      <c r="EL15" s="153"/>
      <c r="EM15" s="154"/>
      <c r="EN15" s="146"/>
      <c r="EO15" s="147"/>
      <c r="EP15" s="148"/>
      <c r="EQ15" s="149"/>
      <c r="ER15" s="150"/>
      <c r="ES15" s="151"/>
      <c r="ET15" s="152"/>
      <c r="EU15" s="153"/>
      <c r="EV15" s="154"/>
      <c r="EW15" s="146"/>
      <c r="EX15" s="147"/>
      <c r="EY15" s="148"/>
      <c r="EZ15" s="149"/>
      <c r="FA15" s="150"/>
      <c r="FB15" s="151"/>
      <c r="FC15" s="152"/>
      <c r="FD15" s="153"/>
      <c r="FE15" s="154"/>
      <c r="FF15" s="146"/>
      <c r="FG15" s="147"/>
      <c r="FH15" s="148"/>
      <c r="FI15" s="149"/>
      <c r="FJ15" s="150"/>
      <c r="FK15" s="151"/>
      <c r="FL15" s="152"/>
      <c r="FM15" s="153"/>
      <c r="FN15" s="154"/>
      <c r="FO15" s="146"/>
      <c r="FP15" s="147"/>
      <c r="FQ15" s="148"/>
      <c r="FR15" s="149"/>
      <c r="FS15" s="150"/>
      <c r="FT15" s="151"/>
      <c r="FU15" s="152"/>
      <c r="FV15" s="153"/>
      <c r="FW15" s="154"/>
      <c r="FX15" s="146"/>
      <c r="FY15" s="147"/>
      <c r="FZ15" s="148"/>
      <c r="GA15" s="149"/>
      <c r="GB15" s="150"/>
      <c r="GC15" s="151"/>
      <c r="GD15" s="152"/>
      <c r="GE15" s="153"/>
      <c r="GF15" s="154"/>
      <c r="GG15" s="146"/>
      <c r="GH15" s="147"/>
      <c r="GI15" s="148"/>
      <c r="GJ15" s="149"/>
      <c r="GK15" s="150"/>
      <c r="GL15" s="151"/>
      <c r="GM15" s="152"/>
      <c r="GN15" s="153"/>
      <c r="GO15" s="154"/>
      <c r="GP15" s="146"/>
      <c r="GQ15" s="147"/>
      <c r="GR15" s="148"/>
      <c r="GS15" s="149"/>
      <c r="GT15" s="150"/>
      <c r="GU15" s="151"/>
      <c r="GV15" s="152"/>
      <c r="GW15" s="153"/>
      <c r="GX15" s="154"/>
      <c r="GY15" s="146"/>
      <c r="GZ15" s="147"/>
      <c r="HA15" s="148"/>
      <c r="HB15" s="149"/>
      <c r="HC15" s="150"/>
      <c r="HD15" s="151"/>
      <c r="HE15" s="152"/>
      <c r="HF15" s="153"/>
      <c r="HG15" s="154"/>
      <c r="HH15" s="146"/>
      <c r="HI15" s="147"/>
      <c r="HJ15" s="148"/>
      <c r="HK15" s="149"/>
      <c r="HL15" s="150"/>
      <c r="HM15" s="151"/>
      <c r="HN15" s="152"/>
      <c r="HO15" s="153"/>
      <c r="HP15" s="154"/>
      <c r="HQ15" s="146"/>
      <c r="HR15" s="147"/>
      <c r="HS15" s="148"/>
      <c r="HT15" s="149"/>
      <c r="HU15" s="150"/>
      <c r="HV15" s="151"/>
      <c r="HW15" s="152"/>
      <c r="HX15" s="153"/>
      <c r="HY15" s="154"/>
      <c r="HZ15" s="146"/>
      <c r="IA15" s="147"/>
      <c r="IB15" s="148"/>
      <c r="IC15" s="149"/>
      <c r="ID15" s="150"/>
      <c r="IE15" s="151"/>
      <c r="IF15" s="152"/>
      <c r="IG15" s="153"/>
      <c r="IH15" s="154"/>
      <c r="II15" s="146"/>
      <c r="IJ15" s="147"/>
      <c r="IK15" s="148"/>
      <c r="IL15" s="149"/>
      <c r="IM15" s="150"/>
      <c r="IN15" s="151"/>
      <c r="IO15" s="152"/>
      <c r="IP15" s="153"/>
      <c r="IQ15" s="154"/>
      <c r="IR15" s="146"/>
      <c r="IS15" s="147"/>
      <c r="IT15" s="148"/>
      <c r="IU15" s="149"/>
      <c r="IV15" s="150"/>
      <c r="IW15" s="151"/>
      <c r="IX15" s="152"/>
      <c r="IY15" s="153"/>
      <c r="IZ15" s="154"/>
      <c r="JA15" s="146"/>
      <c r="JB15" s="147"/>
      <c r="JC15" s="148"/>
      <c r="JD15" s="149"/>
      <c r="JE15" s="150"/>
      <c r="JF15" s="151"/>
      <c r="JG15" s="152"/>
      <c r="JH15" s="153"/>
      <c r="JI15" s="154"/>
      <c r="JJ15" s="146"/>
      <c r="JK15" s="147"/>
      <c r="JL15" s="148"/>
      <c r="JM15" s="149"/>
      <c r="JN15" s="150"/>
      <c r="JO15" s="151"/>
      <c r="JP15" s="152"/>
      <c r="JQ15" s="153"/>
      <c r="JR15" s="154"/>
      <c r="JS15" s="146"/>
      <c r="JT15" s="147"/>
      <c r="JU15" s="148"/>
      <c r="JV15" s="149"/>
      <c r="JW15" s="150"/>
      <c r="JX15" s="151"/>
      <c r="JY15" s="152"/>
      <c r="JZ15" s="153"/>
      <c r="KA15" s="154"/>
      <c r="KB15" s="146"/>
      <c r="KC15" s="147"/>
      <c r="KD15" s="148"/>
      <c r="KE15" s="149"/>
      <c r="KF15" s="150"/>
      <c r="KG15" s="151"/>
      <c r="KH15" s="152"/>
      <c r="KI15" s="153"/>
      <c r="KJ15" s="154"/>
      <c r="KK15" s="146"/>
      <c r="KL15" s="147"/>
      <c r="KM15" s="148"/>
      <c r="KN15" s="149"/>
      <c r="KO15" s="150"/>
      <c r="KP15" s="151"/>
      <c r="KQ15" s="152"/>
      <c r="KR15" s="153"/>
      <c r="KS15" s="154"/>
      <c r="KT15" s="146"/>
      <c r="KU15" s="147"/>
      <c r="KV15" s="148"/>
      <c r="KW15" s="149"/>
      <c r="KX15" s="150"/>
      <c r="KY15" s="151"/>
      <c r="KZ15" s="152"/>
      <c r="LA15" s="153"/>
      <c r="LB15" s="154"/>
      <c r="LC15" s="146"/>
      <c r="LD15" s="147"/>
      <c r="LE15" s="148"/>
      <c r="LF15" s="149"/>
      <c r="LG15" s="150"/>
      <c r="LH15" s="151"/>
      <c r="LI15" s="152"/>
      <c r="LJ15" s="153"/>
      <c r="LK15" s="154"/>
      <c r="LL15" s="146"/>
      <c r="LM15" s="147"/>
      <c r="LN15" s="148"/>
      <c r="LO15" s="149"/>
      <c r="LP15" s="150"/>
      <c r="LQ15" s="151"/>
      <c r="LR15" s="152"/>
      <c r="LS15" s="153"/>
      <c r="LT15" s="154"/>
      <c r="LU15" s="146"/>
      <c r="LV15" s="147"/>
      <c r="LW15" s="148"/>
      <c r="LX15" s="149"/>
      <c r="LY15" s="150"/>
      <c r="LZ15" s="151"/>
      <c r="MA15" s="152"/>
      <c r="MB15" s="153"/>
      <c r="MC15" s="154"/>
      <c r="MD15" s="146"/>
      <c r="ME15" s="147"/>
      <c r="MF15" s="148"/>
      <c r="MG15" s="149"/>
      <c r="MH15" s="150"/>
      <c r="MI15" s="151"/>
      <c r="MJ15" s="152"/>
      <c r="MK15" s="153"/>
      <c r="ML15" s="154"/>
      <c r="MM15" s="146"/>
      <c r="MN15" s="147"/>
      <c r="MO15" s="148"/>
      <c r="MP15" s="149"/>
      <c r="MQ15" s="150"/>
      <c r="MR15" s="151"/>
      <c r="MS15" s="152"/>
      <c r="MT15" s="153"/>
      <c r="MU15" s="154"/>
      <c r="MV15" s="146"/>
      <c r="MW15" s="147"/>
      <c r="MX15" s="148"/>
      <c r="MY15" s="149"/>
      <c r="MZ15" s="150"/>
      <c r="NA15" s="151"/>
      <c r="NB15" s="152"/>
      <c r="NC15" s="153"/>
      <c r="ND15" s="154"/>
      <c r="NE15" s="146"/>
      <c r="NF15" s="147"/>
      <c r="NG15" s="148"/>
      <c r="NH15" s="149"/>
      <c r="NI15" s="150"/>
      <c r="NJ15" s="151"/>
      <c r="NK15" s="152"/>
      <c r="NL15" s="153"/>
      <c r="NM15" s="154"/>
      <c r="NN15" s="146"/>
      <c r="NO15" s="147"/>
      <c r="NP15" s="148"/>
      <c r="NQ15" s="149"/>
      <c r="NR15" s="150"/>
      <c r="NS15" s="151"/>
      <c r="NT15" s="152"/>
      <c r="NU15" s="153"/>
      <c r="NV15" s="154"/>
      <c r="NW15" s="146"/>
      <c r="NX15" s="147"/>
      <c r="NY15" s="148"/>
      <c r="NZ15" s="149"/>
      <c r="OA15" s="150"/>
      <c r="OB15" s="151"/>
      <c r="OC15" s="152"/>
      <c r="OD15" s="153"/>
      <c r="OE15" s="154"/>
      <c r="OF15" s="146"/>
      <c r="OG15" s="147"/>
      <c r="OH15" s="148"/>
      <c r="OI15" s="149"/>
      <c r="OJ15" s="150"/>
      <c r="OK15" s="151"/>
      <c r="OL15" s="152"/>
      <c r="OM15" s="153"/>
      <c r="ON15" s="154"/>
      <c r="OO15" s="146"/>
      <c r="OP15" s="147"/>
      <c r="OQ15" s="148"/>
      <c r="OR15" s="149"/>
      <c r="OS15" s="150"/>
      <c r="OT15" s="151"/>
      <c r="OU15" s="152"/>
      <c r="OV15" s="153"/>
      <c r="OW15" s="154"/>
      <c r="OX15" s="146"/>
      <c r="OY15" s="147"/>
      <c r="OZ15" s="148"/>
      <c r="PA15" s="149"/>
      <c r="PB15" s="150"/>
      <c r="PC15" s="151"/>
      <c r="PD15" s="152"/>
      <c r="PE15" s="153"/>
      <c r="PF15" s="154"/>
      <c r="PG15" s="146"/>
      <c r="PH15" s="147"/>
      <c r="PI15" s="148"/>
      <c r="PJ15" s="149"/>
      <c r="PK15" s="150"/>
      <c r="PL15" s="151"/>
      <c r="PM15" s="152"/>
      <c r="PN15" s="153"/>
      <c r="PO15" s="154"/>
      <c r="PP15" s="146"/>
      <c r="PQ15" s="147"/>
      <c r="PR15" s="148"/>
      <c r="PS15" s="149"/>
      <c r="PT15" s="150"/>
      <c r="PU15" s="151"/>
      <c r="PV15" s="152"/>
      <c r="PW15" s="153"/>
      <c r="PX15" s="154"/>
      <c r="PY15" s="146"/>
      <c r="PZ15" s="147"/>
      <c r="QA15" s="148"/>
      <c r="QB15" s="149"/>
      <c r="QC15" s="150"/>
      <c r="QD15" s="151"/>
      <c r="QE15" s="152"/>
      <c r="QF15" s="153"/>
      <c r="QG15" s="154"/>
      <c r="QH15" s="146"/>
      <c r="QI15" s="147"/>
      <c r="QJ15" s="148"/>
      <c r="QK15" s="149"/>
      <c r="QL15" s="150"/>
      <c r="QM15" s="151"/>
      <c r="QN15" s="152"/>
      <c r="QO15" s="153"/>
      <c r="QP15" s="154"/>
      <c r="QQ15" s="146"/>
      <c r="QR15" s="147"/>
      <c r="QS15" s="148"/>
      <c r="QT15" s="149"/>
      <c r="QU15" s="150"/>
      <c r="QV15" s="151"/>
      <c r="QW15" s="152"/>
      <c r="QX15" s="153"/>
      <c r="QY15" s="154"/>
      <c r="QZ15" s="146"/>
      <c r="RA15" s="147"/>
      <c r="RB15" s="148"/>
      <c r="RC15" s="149"/>
      <c r="RD15" s="150"/>
      <c r="RE15" s="151"/>
      <c r="RF15" s="152"/>
      <c r="RG15" s="153"/>
      <c r="RH15" s="154"/>
      <c r="RI15" s="146"/>
      <c r="RJ15" s="147"/>
      <c r="RK15" s="148"/>
      <c r="RL15" s="149"/>
      <c r="RM15" s="150"/>
      <c r="RN15" s="151"/>
      <c r="RO15" s="152"/>
      <c r="RP15" s="153"/>
      <c r="RQ15" s="154"/>
      <c r="RR15" s="146"/>
      <c r="RS15" s="147"/>
      <c r="RT15" s="148"/>
      <c r="RU15" s="149"/>
      <c r="RV15" s="150"/>
      <c r="RW15" s="151"/>
      <c r="RX15" s="152"/>
      <c r="RY15" s="153"/>
      <c r="RZ15" s="154"/>
      <c r="SA15" s="146"/>
      <c r="SB15" s="147"/>
      <c r="SC15" s="148"/>
      <c r="SD15" s="149"/>
      <c r="SE15" s="150"/>
      <c r="SF15" s="151"/>
      <c r="SG15" s="152"/>
      <c r="SH15" s="153"/>
      <c r="SI15" s="154"/>
      <c r="SJ15" s="146"/>
      <c r="SK15" s="147"/>
      <c r="SL15" s="148"/>
      <c r="SM15" s="149"/>
      <c r="SN15" s="150"/>
      <c r="SO15" s="151"/>
      <c r="SP15" s="152"/>
      <c r="SQ15" s="153"/>
      <c r="SR15" s="154"/>
      <c r="SS15" s="146"/>
      <c r="ST15" s="147"/>
      <c r="SU15" s="148"/>
      <c r="SV15" s="149"/>
      <c r="SW15" s="150"/>
      <c r="SX15" s="151"/>
      <c r="SY15" s="152"/>
      <c r="SZ15" s="153"/>
      <c r="TA15" s="154"/>
      <c r="TB15" s="146"/>
      <c r="TC15" s="147"/>
      <c r="TD15" s="148"/>
      <c r="TE15" s="149"/>
      <c r="TF15" s="150"/>
      <c r="TG15" s="151"/>
      <c r="TH15" s="152"/>
      <c r="TI15" s="153"/>
      <c r="TJ15" s="154"/>
      <c r="TK15" s="146"/>
      <c r="TL15" s="147"/>
      <c r="TM15" s="148"/>
      <c r="TN15" s="149"/>
      <c r="TO15" s="150"/>
      <c r="TP15" s="151"/>
      <c r="TQ15" s="152"/>
      <c r="TR15" s="153"/>
      <c r="TS15" s="154"/>
      <c r="TT15" s="146"/>
      <c r="TU15" s="147"/>
      <c r="TV15" s="148"/>
      <c r="TW15" s="149"/>
      <c r="TX15" s="150"/>
      <c r="TY15" s="151"/>
      <c r="TZ15" s="152"/>
      <c r="UA15" s="153"/>
      <c r="UB15" s="154"/>
      <c r="UC15" s="146"/>
      <c r="UD15" s="147"/>
      <c r="UE15" s="148"/>
      <c r="UF15" s="149"/>
      <c r="UG15" s="150"/>
      <c r="UH15" s="151"/>
      <c r="UI15" s="152"/>
      <c r="UJ15" s="153"/>
      <c r="UK15" s="154"/>
      <c r="UL15" s="146"/>
      <c r="UM15" s="147"/>
      <c r="UN15" s="148"/>
      <c r="UO15" s="149"/>
      <c r="UP15" s="150"/>
      <c r="UQ15" s="151"/>
      <c r="UR15" s="152"/>
      <c r="US15" s="153"/>
      <c r="UT15" s="154"/>
      <c r="UU15" s="146"/>
      <c r="UV15" s="147"/>
      <c r="UW15" s="148"/>
      <c r="UX15" s="149"/>
      <c r="UY15" s="150"/>
      <c r="UZ15" s="151"/>
      <c r="VA15" s="152"/>
      <c r="VB15" s="153"/>
      <c r="VC15" s="154"/>
      <c r="VD15" s="146"/>
      <c r="VE15" s="147"/>
      <c r="VF15" s="148"/>
      <c r="VG15" s="149"/>
      <c r="VH15" s="150"/>
      <c r="VI15" s="151"/>
      <c r="VJ15" s="152"/>
      <c r="VK15" s="153"/>
      <c r="VL15" s="154"/>
      <c r="VM15" s="146"/>
      <c r="VN15" s="147"/>
      <c r="VO15" s="148"/>
      <c r="VP15" s="149"/>
      <c r="VQ15" s="150"/>
      <c r="VR15" s="151"/>
      <c r="VS15" s="152"/>
      <c r="VT15" s="153"/>
      <c r="VU15" s="154"/>
      <c r="VV15" s="146"/>
      <c r="VW15" s="147"/>
      <c r="VX15" s="148"/>
      <c r="VY15" s="149"/>
      <c r="VZ15" s="150"/>
      <c r="WA15" s="151"/>
      <c r="WB15" s="152"/>
      <c r="WC15" s="153"/>
      <c r="WD15" s="154"/>
      <c r="WE15" s="146"/>
      <c r="WF15" s="147"/>
      <c r="WG15" s="148"/>
      <c r="WH15" s="149"/>
      <c r="WI15" s="150"/>
      <c r="WJ15" s="151"/>
      <c r="WK15" s="152"/>
      <c r="WL15" s="153"/>
      <c r="WM15" s="154"/>
      <c r="WN15" s="146"/>
      <c r="WO15" s="147"/>
      <c r="WP15" s="148"/>
      <c r="WQ15" s="149"/>
      <c r="WR15" s="150"/>
      <c r="WS15" s="151"/>
      <c r="WT15" s="152"/>
      <c r="WU15" s="153"/>
      <c r="WV15" s="154"/>
      <c r="WW15" s="146"/>
      <c r="WX15" s="147"/>
      <c r="WY15" s="148"/>
      <c r="WZ15" s="149"/>
      <c r="XA15" s="150"/>
      <c r="XB15" s="151"/>
      <c r="XC15" s="152"/>
      <c r="XD15" s="153"/>
      <c r="XE15" s="154"/>
      <c r="XF15" s="146"/>
      <c r="XG15" s="147"/>
      <c r="XH15" s="148"/>
      <c r="XI15" s="149"/>
      <c r="XJ15" s="150"/>
      <c r="XK15" s="151"/>
      <c r="XL15" s="152"/>
      <c r="XM15" s="153"/>
      <c r="XN15" s="154"/>
      <c r="XO15" s="146"/>
      <c r="XP15" s="147"/>
      <c r="XQ15" s="148"/>
      <c r="XR15" s="149"/>
      <c r="XS15" s="150"/>
      <c r="XT15" s="151"/>
      <c r="XU15" s="152"/>
      <c r="XV15" s="153"/>
      <c r="XW15" s="154"/>
      <c r="XX15" s="146"/>
      <c r="XY15" s="147"/>
      <c r="XZ15" s="148"/>
      <c r="YA15" s="149"/>
      <c r="YB15" s="150"/>
      <c r="YC15" s="151"/>
      <c r="YD15" s="152"/>
      <c r="YE15" s="153"/>
      <c r="YF15" s="154"/>
      <c r="YG15" s="146"/>
      <c r="YH15" s="147"/>
      <c r="YI15" s="148"/>
      <c r="YJ15" s="149"/>
      <c r="YK15" s="150"/>
      <c r="YL15" s="151"/>
      <c r="YM15" s="152"/>
      <c r="YN15" s="153"/>
      <c r="YO15" s="154"/>
      <c r="YP15" s="146"/>
      <c r="YQ15" s="147"/>
      <c r="YR15" s="148"/>
      <c r="YS15" s="149"/>
      <c r="YT15" s="150"/>
      <c r="YU15" s="151"/>
      <c r="YV15" s="152"/>
      <c r="YW15" s="153"/>
      <c r="YX15" s="154"/>
      <c r="YY15" s="146"/>
      <c r="YZ15" s="147"/>
      <c r="ZA15" s="148"/>
      <c r="ZB15" s="149"/>
      <c r="ZC15" s="150"/>
      <c r="ZD15" s="151"/>
      <c r="ZE15" s="152"/>
      <c r="ZF15" s="153"/>
      <c r="ZG15" s="154"/>
      <c r="ZH15" s="146"/>
      <c r="ZI15" s="147"/>
      <c r="ZJ15" s="148"/>
      <c r="ZK15" s="149"/>
      <c r="ZL15" s="150"/>
      <c r="ZM15" s="151"/>
      <c r="ZN15" s="152"/>
      <c r="ZO15" s="153"/>
      <c r="ZP15" s="154"/>
      <c r="ZQ15" s="146"/>
      <c r="ZR15" s="147"/>
      <c r="ZS15" s="148"/>
      <c r="ZT15" s="149"/>
      <c r="ZU15" s="150"/>
      <c r="ZV15" s="151"/>
      <c r="ZW15" s="152"/>
      <c r="ZX15" s="153"/>
      <c r="ZY15" s="154"/>
      <c r="ZZ15" s="146"/>
      <c r="AAA15" s="147"/>
      <c r="AAB15" s="148"/>
      <c r="AAC15" s="149"/>
      <c r="AAD15" s="150"/>
      <c r="AAE15" s="151"/>
      <c r="AAF15" s="152"/>
      <c r="AAG15" s="153"/>
      <c r="AAH15" s="154"/>
      <c r="AAI15" s="146"/>
      <c r="AAJ15" s="147"/>
      <c r="AAK15" s="148"/>
      <c r="AAL15" s="149"/>
      <c r="AAM15" s="150"/>
      <c r="AAN15" s="151"/>
      <c r="AAO15" s="152"/>
      <c r="AAP15" s="153"/>
      <c r="AAQ15" s="154"/>
      <c r="AAR15" s="146"/>
      <c r="AAS15" s="147"/>
      <c r="AAT15" s="148"/>
      <c r="AAU15" s="149"/>
      <c r="AAV15" s="150"/>
      <c r="AAW15" s="151"/>
      <c r="AAX15" s="152"/>
      <c r="AAY15" s="153"/>
      <c r="AAZ15" s="154"/>
      <c r="ABA15" s="146"/>
      <c r="ABB15" s="147"/>
      <c r="ABC15" s="148"/>
      <c r="ABD15" s="149"/>
      <c r="ABE15" s="150"/>
      <c r="ABF15" s="151"/>
      <c r="ABG15" s="152"/>
      <c r="ABH15" s="153"/>
      <c r="ABI15" s="154"/>
      <c r="ABJ15" s="146"/>
      <c r="ABK15" s="147"/>
      <c r="ABL15" s="148"/>
      <c r="ABM15" s="149"/>
      <c r="ABN15" s="150"/>
      <c r="ABO15" s="151"/>
      <c r="ABP15" s="152"/>
      <c r="ABQ15" s="153"/>
      <c r="ABR15" s="154"/>
      <c r="ABS15" s="146"/>
      <c r="ABT15" s="147"/>
      <c r="ABU15" s="148"/>
      <c r="ABV15" s="149"/>
      <c r="ABW15" s="150"/>
      <c r="ABX15" s="151"/>
      <c r="ABY15" s="152"/>
      <c r="ABZ15" s="153"/>
      <c r="ACA15" s="154"/>
      <c r="ACB15" s="146"/>
      <c r="ACC15" s="147"/>
      <c r="ACD15" s="148"/>
      <c r="ACE15" s="149"/>
      <c r="ACF15" s="150"/>
      <c r="ACG15" s="151"/>
      <c r="ACH15" s="152"/>
      <c r="ACI15" s="153"/>
      <c r="ACJ15" s="154"/>
      <c r="ACK15" s="146"/>
      <c r="ACL15" s="147"/>
      <c r="ACM15" s="148"/>
      <c r="ACN15" s="149"/>
      <c r="ACO15" s="150"/>
      <c r="ACP15" s="151"/>
      <c r="ACQ15" s="152"/>
      <c r="ACR15" s="153"/>
      <c r="ACS15" s="154"/>
      <c r="ACT15" s="146"/>
      <c r="ACU15" s="147"/>
      <c r="ACV15" s="148"/>
      <c r="ACW15" s="149"/>
      <c r="ACX15" s="150"/>
      <c r="ACY15" s="151"/>
      <c r="ACZ15" s="152"/>
      <c r="ADA15" s="153"/>
      <c r="ADB15" s="154"/>
      <c r="ADC15" s="146"/>
      <c r="ADD15" s="147"/>
      <c r="ADE15" s="148"/>
      <c r="ADF15" s="149"/>
      <c r="ADG15" s="150"/>
      <c r="ADH15" s="151"/>
      <c r="ADI15" s="152"/>
      <c r="ADJ15" s="153"/>
      <c r="ADK15" s="154"/>
      <c r="ADL15" s="146"/>
      <c r="ADM15" s="147"/>
      <c r="ADN15" s="148"/>
      <c r="ADO15" s="149"/>
      <c r="ADP15" s="150"/>
      <c r="ADQ15" s="151"/>
      <c r="ADR15" s="152"/>
      <c r="ADS15" s="153"/>
      <c r="ADT15" s="154"/>
      <c r="ADU15" s="146"/>
      <c r="ADV15" s="147"/>
      <c r="ADW15" s="148"/>
      <c r="ADX15" s="149"/>
      <c r="ADY15" s="150"/>
      <c r="ADZ15" s="151"/>
      <c r="AEA15" s="152"/>
      <c r="AEB15" s="153"/>
      <c r="AEC15" s="154"/>
      <c r="AED15" s="146"/>
      <c r="AEE15" s="147"/>
      <c r="AEF15" s="148"/>
      <c r="AEG15" s="149"/>
      <c r="AEH15" s="150"/>
      <c r="AEI15" s="151"/>
      <c r="AEJ15" s="152"/>
      <c r="AEK15" s="153"/>
      <c r="AEL15" s="154"/>
      <c r="AEM15" s="146"/>
      <c r="AEN15" s="147"/>
      <c r="AEO15" s="148"/>
      <c r="AEP15" s="149"/>
      <c r="AEQ15" s="150"/>
      <c r="AER15" s="151"/>
      <c r="AES15" s="152"/>
      <c r="AET15" s="153"/>
      <c r="AEU15" s="154"/>
      <c r="AEV15" s="146"/>
      <c r="AEW15" s="147"/>
      <c r="AEX15" s="148"/>
      <c r="AEY15" s="149"/>
      <c r="AEZ15" s="150"/>
      <c r="AFA15" s="151"/>
      <c r="AFB15" s="152"/>
      <c r="AFC15" s="153"/>
      <c r="AFD15" s="154"/>
      <c r="AFE15" s="146"/>
      <c r="AFF15" s="147"/>
      <c r="AFG15" s="148"/>
      <c r="AFH15" s="149"/>
      <c r="AFI15" s="150"/>
      <c r="AFJ15" s="151"/>
      <c r="AFK15" s="152"/>
      <c r="AFL15" s="153"/>
      <c r="AFM15" s="154"/>
      <c r="AFN15" s="146"/>
      <c r="AFO15" s="147"/>
      <c r="AFP15" s="148"/>
      <c r="AFQ15" s="149"/>
      <c r="AFR15" s="150"/>
      <c r="AFS15" s="151"/>
      <c r="AFT15" s="152"/>
      <c r="AFU15" s="153"/>
      <c r="AFV15" s="154"/>
      <c r="AFW15" s="146"/>
      <c r="AFX15" s="147"/>
      <c r="AFY15" s="148"/>
      <c r="AFZ15" s="149"/>
      <c r="AGA15" s="150"/>
      <c r="AGB15" s="151"/>
      <c r="AGC15" s="152"/>
      <c r="AGD15" s="153"/>
      <c r="AGE15" s="154"/>
      <c r="AGF15" s="146"/>
      <c r="AGG15" s="147"/>
      <c r="AGH15" s="148"/>
      <c r="AGI15" s="149"/>
      <c r="AGJ15" s="150"/>
      <c r="AGK15" s="151"/>
      <c r="AGL15" s="152"/>
      <c r="AGM15" s="153"/>
      <c r="AGN15" s="154"/>
      <c r="AGO15" s="146"/>
      <c r="AGP15" s="147"/>
      <c r="AGQ15" s="148"/>
      <c r="AGR15" s="149"/>
      <c r="AGS15" s="150"/>
      <c r="AGT15" s="151"/>
      <c r="AGU15" s="152"/>
      <c r="AGV15" s="153"/>
      <c r="AGW15" s="154"/>
      <c r="AGX15" s="146"/>
      <c r="AGY15" s="147"/>
      <c r="AGZ15" s="148"/>
      <c r="AHA15" s="149"/>
      <c r="AHB15" s="150"/>
      <c r="AHC15" s="151"/>
      <c r="AHD15" s="152"/>
      <c r="AHE15" s="153"/>
      <c r="AHF15" s="154"/>
      <c r="AHG15" s="146"/>
      <c r="AHH15" s="147"/>
      <c r="AHI15" s="148"/>
      <c r="AHJ15" s="149"/>
      <c r="AHK15" s="150"/>
      <c r="AHL15" s="151"/>
      <c r="AHM15" s="152"/>
      <c r="AHN15" s="153"/>
      <c r="AHO15" s="154"/>
      <c r="AHP15" s="146"/>
      <c r="AHQ15" s="147"/>
      <c r="AHR15" s="148"/>
      <c r="AHS15" s="149"/>
      <c r="AHT15" s="150"/>
      <c r="AHU15" s="151"/>
      <c r="AHV15" s="152"/>
      <c r="AHW15" s="153"/>
      <c r="AHX15" s="154"/>
      <c r="AHY15" s="146"/>
      <c r="AHZ15" s="147"/>
      <c r="AIA15" s="148"/>
      <c r="AIB15" s="149"/>
      <c r="AIC15" s="150"/>
      <c r="AID15" s="151"/>
      <c r="AIE15" s="152"/>
      <c r="AIF15" s="153"/>
      <c r="AIG15" s="154"/>
      <c r="AIH15" s="146"/>
      <c r="AII15" s="147"/>
      <c r="AIJ15" s="148"/>
      <c r="AIK15" s="149"/>
      <c r="AIL15" s="150"/>
      <c r="AIM15" s="151"/>
      <c r="AIN15" s="152"/>
      <c r="AIO15" s="153"/>
      <c r="AIP15" s="154"/>
      <c r="AIQ15" s="146"/>
      <c r="AIR15" s="147"/>
      <c r="AIS15" s="148"/>
      <c r="AIT15" s="149"/>
      <c r="AIU15" s="150"/>
      <c r="AIV15" s="151"/>
      <c r="AIW15" s="152"/>
      <c r="AIX15" s="153"/>
      <c r="AIY15" s="154"/>
      <c r="AIZ15" s="146"/>
      <c r="AJA15" s="147"/>
      <c r="AJB15" s="148"/>
      <c r="AJC15" s="149"/>
      <c r="AJD15" s="150"/>
      <c r="AJE15" s="151"/>
      <c r="AJF15" s="152"/>
      <c r="AJG15" s="153"/>
      <c r="AJH15" s="154"/>
      <c r="AJI15" s="146"/>
      <c r="AJJ15" s="147"/>
      <c r="AJK15" s="148"/>
      <c r="AJL15" s="149"/>
      <c r="AJM15" s="150"/>
      <c r="AJN15" s="151"/>
      <c r="AJO15" s="152"/>
      <c r="AJP15" s="153"/>
      <c r="AJQ15" s="154"/>
      <c r="AJR15" s="146"/>
      <c r="AJS15" s="147"/>
      <c r="AJT15" s="148"/>
      <c r="AJU15" s="149"/>
      <c r="AJV15" s="150"/>
      <c r="AJW15" s="151"/>
      <c r="AJX15" s="152"/>
      <c r="AJY15" s="153"/>
      <c r="AJZ15" s="154"/>
      <c r="AKA15" s="146"/>
      <c r="AKB15" s="147"/>
      <c r="AKC15" s="148"/>
      <c r="AKD15" s="149"/>
      <c r="AKE15" s="150"/>
      <c r="AKF15" s="151"/>
      <c r="AKG15" s="152"/>
      <c r="AKH15" s="153"/>
      <c r="AKI15" s="154"/>
      <c r="AKJ15" s="146"/>
      <c r="AKK15" s="147"/>
      <c r="AKL15" s="148"/>
      <c r="AKM15" s="149"/>
      <c r="AKN15" s="150"/>
      <c r="AKO15" s="151"/>
      <c r="AKP15" s="152"/>
      <c r="AKQ15" s="153"/>
      <c r="AKR15" s="154"/>
      <c r="AKS15" s="146"/>
      <c r="AKT15" s="147"/>
      <c r="AKU15" s="148"/>
      <c r="AKV15" s="149"/>
      <c r="AKW15" s="150"/>
      <c r="AKX15" s="151"/>
      <c r="AKY15" s="152"/>
      <c r="AKZ15" s="153"/>
      <c r="ALA15" s="154"/>
      <c r="ALB15" s="146"/>
      <c r="ALC15" s="147"/>
      <c r="ALD15" s="148"/>
      <c r="ALE15" s="149"/>
      <c r="ALF15" s="150"/>
      <c r="ALG15" s="151"/>
      <c r="ALH15" s="152"/>
      <c r="ALI15" s="153"/>
      <c r="ALJ15" s="154"/>
      <c r="ALK15" s="146"/>
      <c r="ALL15" s="147"/>
      <c r="ALM15" s="148"/>
      <c r="ALN15" s="149"/>
      <c r="ALO15" s="150"/>
      <c r="ALP15" s="151"/>
      <c r="ALQ15" s="152"/>
      <c r="ALR15" s="153"/>
      <c r="ALS15" s="154"/>
      <c r="ALT15" s="146"/>
      <c r="ALU15" s="147"/>
      <c r="ALV15" s="148"/>
      <c r="ALW15" s="149"/>
      <c r="ALX15" s="150"/>
      <c r="ALY15" s="151"/>
      <c r="ALZ15" s="152"/>
      <c r="AMA15" s="153"/>
      <c r="AMB15" s="154"/>
      <c r="AMC15" s="146"/>
      <c r="AMD15" s="147"/>
      <c r="AME15" s="148"/>
      <c r="AMF15" s="149"/>
      <c r="AMG15" s="150"/>
      <c r="AMH15" s="151"/>
      <c r="AMI15" s="152"/>
      <c r="AMJ15" s="153"/>
      <c r="AMK15" s="154"/>
      <c r="AML15" s="146"/>
      <c r="AMM15" s="147"/>
      <c r="AMN15" s="148"/>
      <c r="AMO15" s="149"/>
      <c r="AMP15" s="150"/>
      <c r="AMQ15" s="151"/>
      <c r="AMR15" s="152"/>
      <c r="AMS15" s="153"/>
      <c r="AMT15" s="154"/>
      <c r="AMU15" s="146"/>
      <c r="AMV15" s="147"/>
      <c r="AMW15" s="148"/>
      <c r="AMX15" s="149"/>
      <c r="AMY15" s="150"/>
      <c r="AMZ15" s="151"/>
      <c r="ANA15" s="152"/>
      <c r="ANB15" s="153"/>
      <c r="ANC15" s="154"/>
      <c r="AND15" s="146"/>
      <c r="ANE15" s="147"/>
      <c r="ANF15" s="148"/>
      <c r="ANG15" s="149"/>
      <c r="ANH15" s="150"/>
      <c r="ANI15" s="151"/>
      <c r="ANJ15" s="152"/>
      <c r="ANK15" s="153"/>
      <c r="ANL15" s="154"/>
      <c r="ANM15" s="146"/>
      <c r="ANN15" s="147"/>
      <c r="ANO15" s="148"/>
      <c r="ANP15" s="149"/>
      <c r="ANQ15" s="150"/>
      <c r="ANR15" s="151"/>
      <c r="ANS15" s="152"/>
      <c r="ANT15" s="153"/>
      <c r="ANU15" s="154"/>
      <c r="ANV15" s="146"/>
      <c r="ANW15" s="147"/>
      <c r="ANX15" s="148"/>
      <c r="ANY15" s="149"/>
      <c r="ANZ15" s="150"/>
      <c r="AOA15" s="151"/>
      <c r="AOB15" s="152"/>
      <c r="AOC15" s="153"/>
      <c r="AOD15" s="154"/>
      <c r="AOE15" s="146"/>
      <c r="AOF15" s="147"/>
      <c r="AOG15" s="148"/>
      <c r="AOH15" s="149"/>
      <c r="AOI15" s="150"/>
      <c r="AOJ15" s="151"/>
      <c r="AOK15" s="152"/>
      <c r="AOL15" s="153"/>
      <c r="AOM15" s="154"/>
      <c r="AON15" s="146"/>
      <c r="AOO15" s="147"/>
      <c r="AOP15" s="148"/>
      <c r="AOQ15" s="149"/>
      <c r="AOR15" s="150"/>
      <c r="AOS15" s="151"/>
      <c r="AOT15" s="152"/>
      <c r="AOU15" s="153"/>
      <c r="AOV15" s="154"/>
      <c r="AOW15" s="146"/>
      <c r="AOX15" s="147"/>
      <c r="AOY15" s="148"/>
      <c r="AOZ15" s="149"/>
      <c r="APA15" s="150"/>
      <c r="APB15" s="151"/>
      <c r="APC15" s="152"/>
      <c r="APD15" s="153"/>
      <c r="APE15" s="154"/>
      <c r="APF15" s="146"/>
      <c r="APG15" s="147"/>
      <c r="APH15" s="148"/>
      <c r="API15" s="149"/>
      <c r="APJ15" s="150"/>
      <c r="APK15" s="151"/>
      <c r="APL15" s="152"/>
      <c r="APM15" s="153"/>
      <c r="APN15" s="154"/>
      <c r="APO15" s="146"/>
      <c r="APP15" s="147"/>
      <c r="APQ15" s="148"/>
      <c r="APR15" s="149"/>
      <c r="APS15" s="150"/>
      <c r="APT15" s="151"/>
      <c r="APU15" s="152"/>
      <c r="APV15" s="153"/>
      <c r="APW15" s="154"/>
      <c r="APX15" s="146"/>
      <c r="APY15" s="147"/>
      <c r="APZ15" s="148"/>
      <c r="AQA15" s="149"/>
      <c r="AQB15" s="150"/>
      <c r="AQC15" s="151"/>
      <c r="AQD15" s="152"/>
      <c r="AQE15" s="153"/>
      <c r="AQF15" s="154"/>
      <c r="AQG15" s="146"/>
      <c r="AQH15" s="147"/>
      <c r="AQI15" s="148"/>
      <c r="AQJ15" s="149"/>
      <c r="AQK15" s="150"/>
      <c r="AQL15" s="151"/>
      <c r="AQM15" s="152"/>
      <c r="AQN15" s="153"/>
      <c r="AQO15" s="154"/>
      <c r="AQP15" s="146"/>
      <c r="AQQ15" s="147"/>
      <c r="AQR15" s="148"/>
      <c r="AQS15" s="149"/>
      <c r="AQT15" s="150"/>
      <c r="AQU15" s="151"/>
      <c r="AQV15" s="152"/>
      <c r="AQW15" s="153"/>
      <c r="AQX15" s="154"/>
      <c r="AQY15" s="146"/>
      <c r="AQZ15" s="147"/>
      <c r="ARA15" s="148"/>
      <c r="ARB15" s="149"/>
      <c r="ARC15" s="150"/>
      <c r="ARD15" s="151"/>
      <c r="ARE15" s="152"/>
      <c r="ARF15" s="153"/>
      <c r="ARG15" s="154"/>
      <c r="ARH15" s="146"/>
      <c r="ARI15" s="147"/>
      <c r="ARJ15" s="148"/>
      <c r="ARK15" s="149"/>
      <c r="ARL15" s="150"/>
      <c r="ARM15" s="151"/>
      <c r="ARN15" s="152"/>
      <c r="ARO15" s="153"/>
      <c r="ARP15" s="154"/>
      <c r="ARQ15" s="146"/>
      <c r="ARR15" s="147"/>
      <c r="ARS15" s="148"/>
      <c r="ART15" s="149"/>
      <c r="ARU15" s="150"/>
      <c r="ARV15" s="151"/>
      <c r="ARW15" s="152"/>
      <c r="ARX15" s="153"/>
      <c r="ARY15" s="154"/>
      <c r="ARZ15" s="146"/>
      <c r="ASA15" s="147"/>
      <c r="ASB15" s="148"/>
      <c r="ASC15" s="149"/>
      <c r="ASD15" s="150"/>
      <c r="ASE15" s="151"/>
      <c r="ASF15" s="152"/>
      <c r="ASG15" s="153"/>
      <c r="ASH15" s="154"/>
      <c r="ASI15" s="146"/>
      <c r="ASJ15" s="147"/>
      <c r="ASK15" s="148"/>
      <c r="ASL15" s="149"/>
      <c r="ASM15" s="150"/>
      <c r="ASN15" s="151"/>
      <c r="ASO15" s="152"/>
      <c r="ASP15" s="153"/>
      <c r="ASQ15" s="154"/>
      <c r="ASR15" s="146"/>
      <c r="ASS15" s="147"/>
      <c r="AST15" s="148"/>
      <c r="ASU15" s="149"/>
      <c r="ASV15" s="150"/>
      <c r="ASW15" s="151"/>
      <c r="ASX15" s="152"/>
      <c r="ASY15" s="153"/>
      <c r="ASZ15" s="154"/>
      <c r="ATA15" s="146"/>
      <c r="ATB15" s="147"/>
      <c r="ATC15" s="148"/>
      <c r="ATD15" s="149"/>
      <c r="ATE15" s="150"/>
      <c r="ATF15" s="151"/>
      <c r="ATG15" s="152"/>
      <c r="ATH15" s="153"/>
      <c r="ATI15" s="154"/>
      <c r="ATJ15" s="146"/>
      <c r="ATK15" s="147"/>
      <c r="ATL15" s="148"/>
      <c r="ATM15" s="149"/>
      <c r="ATN15" s="150"/>
      <c r="ATO15" s="151"/>
      <c r="ATP15" s="152"/>
      <c r="ATQ15" s="153"/>
      <c r="ATR15" s="154"/>
      <c r="ATS15" s="146"/>
      <c r="ATT15" s="147"/>
      <c r="ATU15" s="148"/>
      <c r="ATV15" s="149"/>
      <c r="ATW15" s="150"/>
      <c r="ATX15" s="151"/>
      <c r="ATY15" s="152"/>
      <c r="ATZ15" s="153"/>
      <c r="AUA15" s="154"/>
      <c r="AUB15" s="146"/>
      <c r="AUC15" s="147"/>
      <c r="AUD15" s="148"/>
      <c r="AUE15" s="149"/>
      <c r="AUF15" s="150"/>
      <c r="AUG15" s="151"/>
      <c r="AUH15" s="152"/>
      <c r="AUI15" s="153"/>
      <c r="AUJ15" s="154"/>
      <c r="AUK15" s="146"/>
      <c r="AUL15" s="147"/>
      <c r="AUM15" s="148"/>
      <c r="AUN15" s="149"/>
      <c r="AUO15" s="150"/>
      <c r="AUP15" s="151"/>
      <c r="AUQ15" s="152"/>
      <c r="AUR15" s="153"/>
      <c r="AUS15" s="154"/>
      <c r="AUT15" s="146"/>
      <c r="AUU15" s="147"/>
      <c r="AUV15" s="148"/>
      <c r="AUW15" s="149"/>
      <c r="AUX15" s="150"/>
      <c r="AUY15" s="151"/>
      <c r="AUZ15" s="152"/>
      <c r="AVA15" s="153"/>
      <c r="AVB15" s="154"/>
      <c r="AVC15" s="146"/>
      <c r="AVD15" s="147"/>
      <c r="AVE15" s="148"/>
      <c r="AVF15" s="149"/>
      <c r="AVG15" s="150"/>
      <c r="AVH15" s="151"/>
      <c r="AVI15" s="152"/>
      <c r="AVJ15" s="153"/>
      <c r="AVK15" s="154"/>
      <c r="AVL15" s="146"/>
      <c r="AVM15" s="147"/>
      <c r="AVN15" s="148"/>
      <c r="AVO15" s="149"/>
      <c r="AVP15" s="150"/>
      <c r="AVQ15" s="151"/>
      <c r="AVR15" s="152"/>
      <c r="AVS15" s="153"/>
      <c r="AVT15" s="154"/>
      <c r="AVU15" s="146"/>
      <c r="AVV15" s="147"/>
      <c r="AVW15" s="148"/>
      <c r="AVX15" s="149"/>
      <c r="AVY15" s="150"/>
      <c r="AVZ15" s="151"/>
      <c r="AWA15" s="152"/>
      <c r="AWB15" s="153"/>
      <c r="AWC15" s="154"/>
      <c r="AWD15" s="146"/>
      <c r="AWE15" s="147"/>
      <c r="AWF15" s="148"/>
      <c r="AWG15" s="149"/>
      <c r="AWH15" s="150"/>
      <c r="AWI15" s="151"/>
      <c r="AWJ15" s="152"/>
      <c r="AWK15" s="153"/>
      <c r="AWL15" s="154"/>
      <c r="AWM15" s="146"/>
      <c r="AWN15" s="147"/>
      <c r="AWO15" s="148"/>
      <c r="AWP15" s="149"/>
      <c r="AWQ15" s="150"/>
      <c r="AWR15" s="151"/>
      <c r="AWS15" s="152"/>
      <c r="AWT15" s="153"/>
      <c r="AWU15" s="154"/>
      <c r="AWV15" s="146"/>
      <c r="AWW15" s="147"/>
      <c r="AWX15" s="148"/>
      <c r="AWY15" s="149"/>
      <c r="AWZ15" s="150"/>
      <c r="AXA15" s="151"/>
      <c r="AXB15" s="152"/>
      <c r="AXC15" s="153"/>
      <c r="AXD15" s="154"/>
      <c r="AXE15" s="146"/>
      <c r="AXF15" s="147"/>
      <c r="AXG15" s="148"/>
      <c r="AXH15" s="149"/>
      <c r="AXI15" s="150"/>
      <c r="AXJ15" s="151"/>
      <c r="AXK15" s="152"/>
      <c r="AXL15" s="153"/>
      <c r="AXM15" s="154"/>
      <c r="AXN15" s="146"/>
      <c r="AXO15" s="147"/>
      <c r="AXP15" s="148"/>
      <c r="AXQ15" s="149"/>
      <c r="AXR15" s="150"/>
      <c r="AXS15" s="151"/>
      <c r="AXT15" s="152"/>
      <c r="AXU15" s="153"/>
      <c r="AXV15" s="154"/>
      <c r="AXW15" s="146"/>
      <c r="AXX15" s="147"/>
      <c r="AXY15" s="148"/>
      <c r="AXZ15" s="149"/>
      <c r="AYA15" s="150"/>
      <c r="AYB15" s="151"/>
      <c r="AYC15" s="152"/>
      <c r="AYD15" s="153"/>
      <c r="AYE15" s="154"/>
      <c r="AYF15" s="146"/>
      <c r="AYG15" s="147"/>
      <c r="AYH15" s="148"/>
      <c r="AYI15" s="149"/>
      <c r="AYJ15" s="150"/>
      <c r="AYK15" s="151"/>
      <c r="AYL15" s="152"/>
      <c r="AYM15" s="153"/>
      <c r="AYN15" s="154"/>
      <c r="AYO15" s="146"/>
      <c r="AYP15" s="147"/>
      <c r="AYQ15" s="148"/>
      <c r="AYR15" s="149"/>
      <c r="AYS15" s="150"/>
      <c r="AYT15" s="151"/>
      <c r="AYU15" s="152"/>
      <c r="AYV15" s="153"/>
      <c r="AYW15" s="154"/>
      <c r="AYX15" s="146"/>
      <c r="AYY15" s="147"/>
      <c r="AYZ15" s="148"/>
      <c r="AZA15" s="149"/>
      <c r="AZB15" s="150"/>
      <c r="AZC15" s="151"/>
      <c r="AZD15" s="152"/>
      <c r="AZE15" s="153"/>
      <c r="AZF15" s="154"/>
      <c r="AZG15" s="146"/>
      <c r="AZH15" s="147"/>
      <c r="AZI15" s="148"/>
      <c r="AZJ15" s="149"/>
      <c r="AZK15" s="150"/>
      <c r="AZL15" s="151"/>
      <c r="AZM15" s="152"/>
      <c r="AZN15" s="153"/>
      <c r="AZO15" s="154"/>
      <c r="AZP15" s="146"/>
      <c r="AZQ15" s="147"/>
      <c r="AZR15" s="148"/>
      <c r="AZS15" s="149"/>
      <c r="AZT15" s="150"/>
      <c r="AZU15" s="151"/>
      <c r="AZV15" s="152"/>
      <c r="AZW15" s="153"/>
      <c r="AZX15" s="154"/>
      <c r="AZY15" s="146"/>
      <c r="AZZ15" s="147"/>
      <c r="BAA15" s="148"/>
      <c r="BAB15" s="149"/>
      <c r="BAC15" s="150"/>
      <c r="BAD15" s="151"/>
      <c r="BAE15" s="152"/>
      <c r="BAF15" s="153"/>
      <c r="BAG15" s="154"/>
      <c r="BAH15" s="146"/>
      <c r="BAI15" s="147"/>
      <c r="BAJ15" s="148"/>
      <c r="BAK15" s="149"/>
      <c r="BAL15" s="150"/>
      <c r="BAM15" s="151"/>
      <c r="BAN15" s="152"/>
      <c r="BAO15" s="153"/>
      <c r="BAP15" s="154"/>
      <c r="BAQ15" s="146"/>
      <c r="BAR15" s="147"/>
      <c r="BAS15" s="148"/>
      <c r="BAT15" s="149"/>
      <c r="BAU15" s="150"/>
      <c r="BAV15" s="151"/>
      <c r="BAW15" s="152"/>
      <c r="BAX15" s="153"/>
      <c r="BAY15" s="154"/>
      <c r="BAZ15" s="146"/>
      <c r="BBA15" s="147"/>
      <c r="BBB15" s="148"/>
      <c r="BBC15" s="149"/>
      <c r="BBD15" s="150"/>
      <c r="BBE15" s="151"/>
      <c r="BBF15" s="152"/>
      <c r="BBG15" s="153"/>
      <c r="BBH15" s="154"/>
      <c r="BBI15" s="146"/>
      <c r="BBJ15" s="147"/>
      <c r="BBK15" s="148"/>
      <c r="BBL15" s="149"/>
      <c r="BBM15" s="150"/>
      <c r="BBN15" s="151"/>
      <c r="BBO15" s="152"/>
      <c r="BBP15" s="153"/>
      <c r="BBQ15" s="154"/>
      <c r="BBR15" s="146"/>
      <c r="BBS15" s="147"/>
      <c r="BBT15" s="148"/>
      <c r="BBU15" s="149"/>
      <c r="BBV15" s="150"/>
      <c r="BBW15" s="151"/>
      <c r="BBX15" s="152"/>
      <c r="BBY15" s="153"/>
      <c r="BBZ15" s="154"/>
      <c r="BCA15" s="146"/>
      <c r="BCB15" s="147"/>
      <c r="BCC15" s="148"/>
      <c r="BCD15" s="149"/>
      <c r="BCE15" s="150"/>
      <c r="BCF15" s="151"/>
      <c r="BCG15" s="152"/>
      <c r="BCH15" s="153"/>
      <c r="BCI15" s="154"/>
      <c r="BCJ15" s="146"/>
      <c r="BCK15" s="147"/>
      <c r="BCL15" s="148"/>
      <c r="BCM15" s="149"/>
      <c r="BCN15" s="150"/>
      <c r="BCO15" s="151"/>
      <c r="BCP15" s="152"/>
      <c r="BCQ15" s="153"/>
      <c r="BCR15" s="154"/>
      <c r="BCS15" s="146"/>
      <c r="BCT15" s="147"/>
      <c r="BCU15" s="148"/>
      <c r="BCV15" s="149"/>
      <c r="BCW15" s="150"/>
      <c r="BCX15" s="151"/>
      <c r="BCY15" s="152"/>
      <c r="BCZ15" s="153"/>
      <c r="BDA15" s="154"/>
      <c r="BDB15" s="146"/>
      <c r="BDC15" s="147"/>
      <c r="BDD15" s="148"/>
      <c r="BDE15" s="149"/>
      <c r="BDF15" s="150"/>
      <c r="BDG15" s="151"/>
      <c r="BDH15" s="152"/>
      <c r="BDI15" s="153"/>
      <c r="BDJ15" s="154"/>
      <c r="BDK15" s="146"/>
      <c r="BDL15" s="147"/>
      <c r="BDM15" s="148"/>
      <c r="BDN15" s="149"/>
      <c r="BDO15" s="150"/>
      <c r="BDP15" s="151"/>
      <c r="BDQ15" s="152"/>
      <c r="BDR15" s="153"/>
      <c r="BDS15" s="154"/>
      <c r="BDT15" s="146"/>
      <c r="BDU15" s="147"/>
      <c r="BDV15" s="148"/>
      <c r="BDW15" s="149"/>
      <c r="BDX15" s="150"/>
      <c r="BDY15" s="151"/>
      <c r="BDZ15" s="152"/>
      <c r="BEA15" s="153"/>
      <c r="BEB15" s="154"/>
      <c r="BEC15" s="146"/>
      <c r="BED15" s="147"/>
      <c r="BEE15" s="148"/>
      <c r="BEF15" s="149"/>
      <c r="BEG15" s="150"/>
      <c r="BEH15" s="151"/>
      <c r="BEI15" s="152"/>
      <c r="BEJ15" s="153"/>
      <c r="BEK15" s="154"/>
      <c r="BEL15" s="146"/>
      <c r="BEM15" s="147"/>
      <c r="BEN15" s="148"/>
      <c r="BEO15" s="149"/>
      <c r="BEP15" s="150"/>
      <c r="BEQ15" s="151"/>
      <c r="BER15" s="152"/>
      <c r="BES15" s="153"/>
      <c r="BET15" s="154"/>
      <c r="BEU15" s="146"/>
      <c r="BEV15" s="147"/>
      <c r="BEW15" s="148"/>
      <c r="BEX15" s="149"/>
      <c r="BEY15" s="150"/>
      <c r="BEZ15" s="151"/>
      <c r="BFA15" s="152"/>
      <c r="BFB15" s="153"/>
      <c r="BFC15" s="154"/>
      <c r="BFD15" s="146"/>
      <c r="BFE15" s="147"/>
      <c r="BFF15" s="148"/>
      <c r="BFG15" s="149"/>
      <c r="BFH15" s="150"/>
      <c r="BFI15" s="151"/>
      <c r="BFJ15" s="152"/>
      <c r="BFK15" s="153"/>
      <c r="BFL15" s="154"/>
      <c r="BFM15" s="146"/>
      <c r="BFN15" s="147"/>
      <c r="BFO15" s="148"/>
      <c r="BFP15" s="149"/>
      <c r="BFQ15" s="150"/>
      <c r="BFR15" s="151"/>
      <c r="BFS15" s="152"/>
      <c r="BFT15" s="153"/>
      <c r="BFU15" s="154"/>
      <c r="BFV15" s="146"/>
      <c r="BFW15" s="147"/>
      <c r="BFX15" s="148"/>
      <c r="BFY15" s="149"/>
      <c r="BFZ15" s="150"/>
      <c r="BGA15" s="151"/>
      <c r="BGB15" s="152"/>
      <c r="BGC15" s="153"/>
      <c r="BGD15" s="154"/>
      <c r="BGE15" s="146"/>
      <c r="BGF15" s="147"/>
      <c r="BGG15" s="148"/>
      <c r="BGH15" s="149"/>
      <c r="BGI15" s="150"/>
      <c r="BGJ15" s="151"/>
      <c r="BGK15" s="152"/>
      <c r="BGL15" s="153"/>
      <c r="BGM15" s="154"/>
      <c r="BGN15" s="146"/>
      <c r="BGO15" s="147"/>
      <c r="BGP15" s="148"/>
      <c r="BGQ15" s="149"/>
      <c r="BGR15" s="150"/>
      <c r="BGS15" s="151"/>
      <c r="BGT15" s="152"/>
      <c r="BGU15" s="153"/>
      <c r="BGV15" s="154"/>
      <c r="BGW15" s="146"/>
      <c r="BGX15" s="147"/>
      <c r="BGY15" s="148"/>
      <c r="BGZ15" s="149"/>
      <c r="BHA15" s="150"/>
      <c r="BHB15" s="151"/>
      <c r="BHC15" s="152"/>
      <c r="BHD15" s="153"/>
      <c r="BHE15" s="154"/>
      <c r="BHF15" s="146"/>
      <c r="BHG15" s="147"/>
      <c r="BHH15" s="148"/>
      <c r="BHI15" s="149"/>
      <c r="BHJ15" s="150"/>
      <c r="BHK15" s="151"/>
      <c r="BHL15" s="152"/>
      <c r="BHM15" s="153"/>
      <c r="BHN15" s="154"/>
      <c r="BHO15" s="146"/>
      <c r="BHP15" s="147"/>
      <c r="BHQ15" s="148"/>
      <c r="BHR15" s="149"/>
      <c r="BHS15" s="150"/>
      <c r="BHT15" s="151"/>
      <c r="BHU15" s="152"/>
      <c r="BHV15" s="153"/>
      <c r="BHW15" s="154"/>
      <c r="BHX15" s="146"/>
      <c r="BHY15" s="147"/>
      <c r="BHZ15" s="148"/>
      <c r="BIA15" s="149"/>
      <c r="BIB15" s="150"/>
      <c r="BIC15" s="151"/>
      <c r="BID15" s="152"/>
      <c r="BIE15" s="153"/>
      <c r="BIF15" s="154"/>
      <c r="BIG15" s="146"/>
      <c r="BIH15" s="147"/>
      <c r="BII15" s="148"/>
      <c r="BIJ15" s="149"/>
      <c r="BIK15" s="150"/>
      <c r="BIL15" s="151"/>
      <c r="BIM15" s="152"/>
      <c r="BIN15" s="153"/>
      <c r="BIO15" s="154"/>
      <c r="BIP15" s="146"/>
      <c r="BIQ15" s="147"/>
      <c r="BIR15" s="148"/>
      <c r="BIS15" s="149"/>
      <c r="BIT15" s="150"/>
      <c r="BIU15" s="151"/>
      <c r="BIV15" s="152"/>
      <c r="BIW15" s="153"/>
      <c r="BIX15" s="154"/>
      <c r="BIY15" s="146"/>
      <c r="BIZ15" s="147"/>
      <c r="BJA15" s="148"/>
      <c r="BJB15" s="149"/>
      <c r="BJC15" s="150"/>
      <c r="BJD15" s="151"/>
      <c r="BJE15" s="152"/>
      <c r="BJF15" s="153"/>
      <c r="BJG15" s="154"/>
      <c r="BJH15" s="146"/>
      <c r="BJI15" s="147"/>
      <c r="BJJ15" s="148"/>
      <c r="BJK15" s="149"/>
      <c r="BJL15" s="150"/>
      <c r="BJM15" s="151"/>
      <c r="BJN15" s="152"/>
      <c r="BJO15" s="153"/>
      <c r="BJP15" s="154"/>
      <c r="BJQ15" s="146"/>
      <c r="BJR15" s="147"/>
      <c r="BJS15" s="148"/>
      <c r="BJT15" s="149"/>
      <c r="BJU15" s="150"/>
      <c r="BJV15" s="151"/>
      <c r="BJW15" s="152"/>
      <c r="BJX15" s="153"/>
      <c r="BJY15" s="154"/>
      <c r="BJZ15" s="146"/>
      <c r="BKA15" s="147"/>
      <c r="BKB15" s="148"/>
      <c r="BKC15" s="149"/>
      <c r="BKD15" s="150"/>
      <c r="BKE15" s="151"/>
      <c r="BKF15" s="152"/>
      <c r="BKG15" s="153"/>
      <c r="BKH15" s="154"/>
      <c r="BKI15" s="146"/>
      <c r="BKJ15" s="147"/>
      <c r="BKK15" s="148"/>
      <c r="BKL15" s="149"/>
      <c r="BKM15" s="150"/>
      <c r="BKN15" s="151"/>
      <c r="BKO15" s="152"/>
      <c r="BKP15" s="153"/>
      <c r="BKQ15" s="154"/>
      <c r="BKR15" s="146"/>
      <c r="BKS15" s="147"/>
      <c r="BKT15" s="148"/>
      <c r="BKU15" s="149"/>
      <c r="BKV15" s="150"/>
      <c r="BKW15" s="151"/>
      <c r="BKX15" s="152"/>
      <c r="BKY15" s="153"/>
      <c r="BKZ15" s="154"/>
      <c r="BLA15" s="146"/>
      <c r="BLB15" s="147"/>
      <c r="BLC15" s="148"/>
      <c r="BLD15" s="149"/>
      <c r="BLE15" s="150"/>
      <c r="BLF15" s="151"/>
      <c r="BLG15" s="152"/>
      <c r="BLH15" s="153"/>
      <c r="BLI15" s="154"/>
      <c r="BLJ15" s="146"/>
      <c r="BLK15" s="147"/>
      <c r="BLL15" s="148"/>
      <c r="BLM15" s="149"/>
      <c r="BLN15" s="150"/>
      <c r="BLO15" s="151"/>
      <c r="BLP15" s="152"/>
      <c r="BLQ15" s="153"/>
      <c r="BLR15" s="154"/>
      <c r="BLS15" s="146"/>
      <c r="BLT15" s="147"/>
      <c r="BLU15" s="148"/>
      <c r="BLV15" s="149"/>
      <c r="BLW15" s="150"/>
      <c r="BLX15" s="151"/>
      <c r="BLY15" s="152"/>
      <c r="BLZ15" s="153"/>
      <c r="BMA15" s="154"/>
      <c r="BMB15" s="146"/>
      <c r="BMC15" s="147"/>
      <c r="BMD15" s="148"/>
      <c r="BME15" s="149"/>
      <c r="BMF15" s="150"/>
      <c r="BMG15" s="151"/>
      <c r="BMH15" s="152"/>
      <c r="BMI15" s="153"/>
      <c r="BMJ15" s="154"/>
      <c r="BMK15" s="146"/>
      <c r="BML15" s="147"/>
      <c r="BMM15" s="148"/>
      <c r="BMN15" s="149"/>
      <c r="BMO15" s="150"/>
      <c r="BMP15" s="151"/>
      <c r="BMQ15" s="152"/>
      <c r="BMR15" s="153"/>
      <c r="BMS15" s="154"/>
      <c r="BMT15" s="146"/>
      <c r="BMU15" s="147"/>
      <c r="BMV15" s="148"/>
      <c r="BMW15" s="149"/>
      <c r="BMX15" s="150"/>
      <c r="BMY15" s="151"/>
      <c r="BMZ15" s="152"/>
      <c r="BNA15" s="153"/>
      <c r="BNB15" s="154"/>
      <c r="BNC15" s="146"/>
      <c r="BND15" s="147"/>
      <c r="BNE15" s="148"/>
      <c r="BNF15" s="149"/>
      <c r="BNG15" s="150"/>
      <c r="BNH15" s="151"/>
      <c r="BNI15" s="152"/>
      <c r="BNJ15" s="153"/>
      <c r="BNK15" s="154"/>
      <c r="BNL15" s="146"/>
      <c r="BNM15" s="147"/>
      <c r="BNN15" s="148"/>
      <c r="BNO15" s="149"/>
      <c r="BNP15" s="150"/>
      <c r="BNQ15" s="151"/>
      <c r="BNR15" s="152"/>
      <c r="BNS15" s="153"/>
      <c r="BNT15" s="154"/>
      <c r="BNU15" s="146"/>
      <c r="BNV15" s="147"/>
      <c r="BNW15" s="148"/>
      <c r="BNX15" s="149"/>
      <c r="BNY15" s="150"/>
      <c r="BNZ15" s="151"/>
      <c r="BOA15" s="152"/>
      <c r="BOB15" s="153"/>
      <c r="BOC15" s="154"/>
      <c r="BOD15" s="146"/>
      <c r="BOE15" s="147"/>
      <c r="BOF15" s="148"/>
      <c r="BOG15" s="149"/>
      <c r="BOH15" s="150"/>
      <c r="BOI15" s="151"/>
      <c r="BOJ15" s="152"/>
      <c r="BOK15" s="153"/>
      <c r="BOL15" s="154"/>
      <c r="BOM15" s="146"/>
      <c r="BON15" s="147"/>
      <c r="BOO15" s="148"/>
      <c r="BOP15" s="149"/>
      <c r="BOQ15" s="150"/>
      <c r="BOR15" s="151"/>
      <c r="BOS15" s="152"/>
      <c r="BOT15" s="153"/>
      <c r="BOU15" s="154"/>
      <c r="BOV15" s="146"/>
      <c r="BOW15" s="147"/>
      <c r="BOX15" s="148"/>
      <c r="BOY15" s="149"/>
      <c r="BOZ15" s="150"/>
      <c r="BPA15" s="151"/>
      <c r="BPB15" s="152"/>
      <c r="BPC15" s="153"/>
      <c r="BPD15" s="154"/>
      <c r="BPE15" s="146"/>
      <c r="BPF15" s="147"/>
      <c r="BPG15" s="148"/>
      <c r="BPH15" s="149"/>
      <c r="BPI15" s="150"/>
      <c r="BPJ15" s="151"/>
      <c r="BPK15" s="152"/>
      <c r="BPL15" s="153"/>
      <c r="BPM15" s="154"/>
      <c r="BPN15" s="146"/>
      <c r="BPO15" s="147"/>
      <c r="BPP15" s="148"/>
      <c r="BPQ15" s="149"/>
      <c r="BPR15" s="150"/>
      <c r="BPS15" s="151"/>
      <c r="BPT15" s="152"/>
      <c r="BPU15" s="153"/>
      <c r="BPV15" s="154"/>
      <c r="BPW15" s="146"/>
      <c r="BPX15" s="147"/>
      <c r="BPY15" s="148"/>
      <c r="BPZ15" s="149"/>
      <c r="BQA15" s="150"/>
      <c r="BQB15" s="151"/>
      <c r="BQC15" s="152"/>
      <c r="BQD15" s="153"/>
      <c r="BQE15" s="154"/>
      <c r="BQF15" s="146"/>
      <c r="BQG15" s="147"/>
      <c r="BQH15" s="148"/>
      <c r="BQI15" s="149"/>
      <c r="BQJ15" s="150"/>
      <c r="BQK15" s="151"/>
      <c r="BQL15" s="152"/>
      <c r="BQM15" s="153"/>
      <c r="BQN15" s="154"/>
      <c r="BQO15" s="146"/>
      <c r="BQP15" s="147"/>
      <c r="BQQ15" s="148"/>
      <c r="BQR15" s="149"/>
      <c r="BQS15" s="150"/>
      <c r="BQT15" s="151"/>
      <c r="BQU15" s="152"/>
      <c r="BQV15" s="153"/>
      <c r="BQW15" s="154"/>
      <c r="BQX15" s="146"/>
      <c r="BQY15" s="147"/>
      <c r="BQZ15" s="148"/>
      <c r="BRA15" s="149"/>
      <c r="BRB15" s="150"/>
      <c r="BRC15" s="151"/>
      <c r="BRD15" s="152"/>
      <c r="BRE15" s="153"/>
      <c r="BRF15" s="154"/>
      <c r="BRG15" s="146"/>
      <c r="BRH15" s="147"/>
      <c r="BRI15" s="148"/>
      <c r="BRJ15" s="149"/>
      <c r="BRK15" s="150"/>
      <c r="BRL15" s="151"/>
      <c r="BRM15" s="152"/>
      <c r="BRN15" s="153"/>
      <c r="BRO15" s="154"/>
      <c r="BRP15" s="146"/>
      <c r="BRQ15" s="147"/>
      <c r="BRR15" s="148"/>
      <c r="BRS15" s="149"/>
      <c r="BRT15" s="150"/>
      <c r="BRU15" s="151"/>
      <c r="BRV15" s="152"/>
      <c r="BRW15" s="153"/>
      <c r="BRX15" s="154"/>
      <c r="BRY15" s="146"/>
      <c r="BRZ15" s="147"/>
      <c r="BSA15" s="148"/>
      <c r="BSB15" s="149"/>
      <c r="BSC15" s="150"/>
      <c r="BSD15" s="151"/>
      <c r="BSE15" s="152"/>
      <c r="BSF15" s="153"/>
      <c r="BSG15" s="154"/>
      <c r="BSH15" s="146"/>
      <c r="BSI15" s="147"/>
      <c r="BSJ15" s="148"/>
      <c r="BSK15" s="149"/>
      <c r="BSL15" s="150"/>
      <c r="BSM15" s="151"/>
      <c r="BSN15" s="152"/>
      <c r="BSO15" s="153"/>
      <c r="BSP15" s="154"/>
      <c r="BSQ15" s="146"/>
      <c r="BSR15" s="147"/>
      <c r="BSS15" s="148"/>
      <c r="BST15" s="149"/>
      <c r="BSU15" s="150"/>
      <c r="BSV15" s="151"/>
      <c r="BSW15" s="152"/>
      <c r="BSX15" s="153"/>
      <c r="BSY15" s="154"/>
      <c r="BSZ15" s="146"/>
      <c r="BTA15" s="147"/>
      <c r="BTB15" s="148"/>
      <c r="BTC15" s="149"/>
      <c r="BTD15" s="150"/>
      <c r="BTE15" s="151"/>
      <c r="BTF15" s="152"/>
      <c r="BTG15" s="153"/>
      <c r="BTH15" s="154"/>
      <c r="BTI15" s="146"/>
      <c r="BTJ15" s="147"/>
      <c r="BTK15" s="148"/>
      <c r="BTL15" s="149"/>
      <c r="BTM15" s="150"/>
      <c r="BTN15" s="151"/>
      <c r="BTO15" s="152"/>
      <c r="BTP15" s="153"/>
      <c r="BTQ15" s="154"/>
      <c r="BTR15" s="146"/>
      <c r="BTS15" s="147"/>
      <c r="BTT15" s="148"/>
      <c r="BTU15" s="149"/>
      <c r="BTV15" s="150"/>
      <c r="BTW15" s="151"/>
      <c r="BTX15" s="152"/>
      <c r="BTY15" s="153"/>
      <c r="BTZ15" s="154"/>
      <c r="BUA15" s="146"/>
      <c r="BUB15" s="147"/>
      <c r="BUC15" s="148"/>
      <c r="BUD15" s="149"/>
      <c r="BUE15" s="150"/>
      <c r="BUF15" s="151"/>
      <c r="BUG15" s="152"/>
      <c r="BUH15" s="153"/>
      <c r="BUI15" s="154"/>
      <c r="BUJ15" s="146"/>
      <c r="BUK15" s="147"/>
      <c r="BUL15" s="148"/>
      <c r="BUM15" s="149"/>
      <c r="BUN15" s="150"/>
      <c r="BUO15" s="151"/>
      <c r="BUP15" s="152"/>
      <c r="BUQ15" s="153"/>
      <c r="BUR15" s="154"/>
      <c r="BUS15" s="146"/>
      <c r="BUT15" s="147"/>
      <c r="BUU15" s="148"/>
      <c r="BUV15" s="149"/>
      <c r="BUW15" s="150"/>
      <c r="BUX15" s="151"/>
      <c r="BUY15" s="152"/>
      <c r="BUZ15" s="153"/>
      <c r="BVA15" s="154"/>
      <c r="BVB15" s="146"/>
      <c r="BVC15" s="147"/>
      <c r="BVD15" s="148"/>
      <c r="BVE15" s="149"/>
      <c r="BVF15" s="150"/>
      <c r="BVG15" s="151"/>
      <c r="BVH15" s="152"/>
      <c r="BVI15" s="153"/>
      <c r="BVJ15" s="154"/>
      <c r="BVK15" s="146"/>
      <c r="BVL15" s="147"/>
      <c r="BVM15" s="148"/>
      <c r="BVN15" s="149"/>
      <c r="BVO15" s="150"/>
      <c r="BVP15" s="151"/>
      <c r="BVQ15" s="152"/>
      <c r="BVR15" s="153"/>
      <c r="BVS15" s="154"/>
      <c r="BVT15" s="146"/>
      <c r="BVU15" s="147"/>
      <c r="BVV15" s="148"/>
      <c r="BVW15" s="149"/>
      <c r="BVX15" s="150"/>
      <c r="BVY15" s="151"/>
      <c r="BVZ15" s="152"/>
      <c r="BWA15" s="153"/>
      <c r="BWB15" s="154"/>
      <c r="BWC15" s="146"/>
      <c r="BWD15" s="147"/>
      <c r="BWE15" s="148"/>
      <c r="BWF15" s="149"/>
      <c r="BWG15" s="150"/>
      <c r="BWH15" s="151"/>
      <c r="BWI15" s="152"/>
      <c r="BWJ15" s="153"/>
      <c r="BWK15" s="154"/>
      <c r="BWL15" s="146"/>
      <c r="BWM15" s="147"/>
      <c r="BWN15" s="148"/>
      <c r="BWO15" s="149"/>
      <c r="BWP15" s="150"/>
      <c r="BWQ15" s="151"/>
      <c r="BWR15" s="152"/>
      <c r="BWS15" s="153"/>
      <c r="BWT15" s="154"/>
      <c r="BWU15" s="146"/>
      <c r="BWV15" s="147"/>
      <c r="BWW15" s="148"/>
      <c r="BWX15" s="149"/>
      <c r="BWY15" s="150"/>
      <c r="BWZ15" s="151"/>
      <c r="BXA15" s="152"/>
      <c r="BXB15" s="153"/>
      <c r="BXC15" s="154"/>
      <c r="BXD15" s="146"/>
      <c r="BXE15" s="147"/>
      <c r="BXF15" s="148"/>
      <c r="BXG15" s="149"/>
      <c r="BXH15" s="150"/>
      <c r="BXI15" s="151"/>
      <c r="BXJ15" s="152"/>
      <c r="BXK15" s="153"/>
      <c r="BXL15" s="154"/>
      <c r="BXM15" s="146"/>
      <c r="BXN15" s="147"/>
      <c r="BXO15" s="148"/>
      <c r="BXP15" s="149"/>
      <c r="BXQ15" s="150"/>
      <c r="BXR15" s="151"/>
      <c r="BXS15" s="152"/>
      <c r="BXT15" s="153"/>
      <c r="BXU15" s="154"/>
      <c r="BXV15" s="146"/>
      <c r="BXW15" s="147"/>
      <c r="BXX15" s="148"/>
      <c r="BXY15" s="149"/>
      <c r="BXZ15" s="150"/>
      <c r="BYA15" s="151"/>
      <c r="BYB15" s="152"/>
      <c r="BYC15" s="153"/>
      <c r="BYD15" s="154"/>
      <c r="BYE15" s="146"/>
      <c r="BYF15" s="147"/>
      <c r="BYG15" s="148"/>
      <c r="BYH15" s="149"/>
      <c r="BYI15" s="150"/>
      <c r="BYJ15" s="151"/>
      <c r="BYK15" s="152"/>
      <c r="BYL15" s="153"/>
      <c r="BYM15" s="154"/>
      <c r="BYN15" s="146"/>
      <c r="BYO15" s="147"/>
      <c r="BYP15" s="148"/>
      <c r="BYQ15" s="149"/>
      <c r="BYR15" s="150"/>
      <c r="BYS15" s="151"/>
      <c r="BYT15" s="152"/>
      <c r="BYU15" s="153"/>
      <c r="BYV15" s="154"/>
      <c r="BYW15" s="146"/>
      <c r="BYX15" s="147"/>
      <c r="BYY15" s="148"/>
      <c r="BYZ15" s="149"/>
      <c r="BZA15" s="150"/>
      <c r="BZB15" s="151"/>
      <c r="BZC15" s="152"/>
      <c r="BZD15" s="153"/>
      <c r="BZE15" s="154"/>
      <c r="BZF15" s="146"/>
      <c r="BZG15" s="147"/>
      <c r="BZH15" s="148"/>
      <c r="BZI15" s="149"/>
      <c r="BZJ15" s="150"/>
      <c r="BZK15" s="151"/>
      <c r="BZL15" s="152"/>
      <c r="BZM15" s="153"/>
      <c r="BZN15" s="154"/>
      <c r="BZO15" s="146"/>
      <c r="BZP15" s="147"/>
      <c r="BZQ15" s="148"/>
      <c r="BZR15" s="149"/>
      <c r="BZS15" s="150"/>
      <c r="BZT15" s="151"/>
      <c r="BZU15" s="152"/>
      <c r="BZV15" s="153"/>
      <c r="BZW15" s="154"/>
      <c r="BZX15" s="146"/>
      <c r="BZY15" s="147"/>
      <c r="BZZ15" s="148"/>
      <c r="CAA15" s="149"/>
      <c r="CAB15" s="150"/>
      <c r="CAC15" s="151"/>
      <c r="CAD15" s="152"/>
      <c r="CAE15" s="153"/>
      <c r="CAF15" s="154"/>
      <c r="CAG15" s="146"/>
      <c r="CAH15" s="147"/>
      <c r="CAI15" s="148"/>
      <c r="CAJ15" s="149"/>
      <c r="CAK15" s="150"/>
      <c r="CAL15" s="151"/>
      <c r="CAM15" s="152"/>
      <c r="CAN15" s="153"/>
      <c r="CAO15" s="154"/>
      <c r="CAP15" s="146"/>
      <c r="CAQ15" s="147"/>
      <c r="CAR15" s="148"/>
      <c r="CAS15" s="149"/>
      <c r="CAT15" s="150"/>
      <c r="CAU15" s="151"/>
      <c r="CAV15" s="152"/>
      <c r="CAW15" s="153"/>
      <c r="CAX15" s="154"/>
      <c r="CAY15" s="146"/>
      <c r="CAZ15" s="147"/>
      <c r="CBA15" s="148"/>
      <c r="CBB15" s="149"/>
      <c r="CBC15" s="150"/>
      <c r="CBD15" s="151"/>
      <c r="CBE15" s="152"/>
      <c r="CBF15" s="153"/>
      <c r="CBG15" s="154"/>
      <c r="CBH15" s="146"/>
      <c r="CBI15" s="147"/>
      <c r="CBJ15" s="148"/>
      <c r="CBK15" s="149"/>
      <c r="CBL15" s="150"/>
      <c r="CBM15" s="151"/>
      <c r="CBN15" s="152"/>
      <c r="CBO15" s="153"/>
      <c r="CBP15" s="154"/>
      <c r="CBQ15" s="146"/>
      <c r="CBR15" s="147"/>
      <c r="CBS15" s="148"/>
      <c r="CBT15" s="149"/>
      <c r="CBU15" s="150"/>
      <c r="CBV15" s="151"/>
      <c r="CBW15" s="152"/>
      <c r="CBX15" s="153"/>
      <c r="CBY15" s="154"/>
      <c r="CBZ15" s="146"/>
      <c r="CCA15" s="147"/>
      <c r="CCB15" s="148"/>
      <c r="CCC15" s="149"/>
      <c r="CCD15" s="150"/>
      <c r="CCE15" s="151"/>
      <c r="CCF15" s="152"/>
      <c r="CCG15" s="153"/>
      <c r="CCH15" s="154"/>
      <c r="CCI15" s="146"/>
      <c r="CCJ15" s="147"/>
      <c r="CCK15" s="148"/>
      <c r="CCL15" s="149"/>
      <c r="CCM15" s="150"/>
      <c r="CCN15" s="151"/>
      <c r="CCO15" s="152"/>
      <c r="CCP15" s="153"/>
      <c r="CCQ15" s="154"/>
      <c r="CCR15" s="146"/>
      <c r="CCS15" s="147"/>
      <c r="CCT15" s="148"/>
      <c r="CCU15" s="149"/>
      <c r="CCV15" s="150"/>
      <c r="CCW15" s="151"/>
      <c r="CCX15" s="152"/>
      <c r="CCY15" s="153"/>
      <c r="CCZ15" s="154"/>
      <c r="CDA15" s="146"/>
      <c r="CDB15" s="147"/>
      <c r="CDC15" s="148"/>
      <c r="CDD15" s="149"/>
      <c r="CDE15" s="150"/>
      <c r="CDF15" s="151"/>
      <c r="CDG15" s="152"/>
      <c r="CDH15" s="153"/>
      <c r="CDI15" s="154"/>
      <c r="CDJ15" s="146"/>
      <c r="CDK15" s="147"/>
      <c r="CDL15" s="148"/>
      <c r="CDM15" s="149"/>
      <c r="CDN15" s="150"/>
      <c r="CDO15" s="151"/>
      <c r="CDP15" s="152"/>
      <c r="CDQ15" s="153"/>
      <c r="CDR15" s="154"/>
      <c r="CDS15" s="146"/>
      <c r="CDT15" s="147"/>
      <c r="CDU15" s="148"/>
      <c r="CDV15" s="149"/>
      <c r="CDW15" s="150"/>
      <c r="CDX15" s="151"/>
      <c r="CDY15" s="152"/>
      <c r="CDZ15" s="153"/>
      <c r="CEA15" s="154"/>
      <c r="CEB15" s="146"/>
      <c r="CEC15" s="147"/>
      <c r="CED15" s="148"/>
      <c r="CEE15" s="149"/>
      <c r="CEF15" s="150"/>
      <c r="CEG15" s="151"/>
      <c r="CEH15" s="152"/>
      <c r="CEI15" s="153"/>
      <c r="CEJ15" s="154"/>
      <c r="CEK15" s="146"/>
      <c r="CEL15" s="147"/>
      <c r="CEM15" s="148"/>
      <c r="CEN15" s="149"/>
      <c r="CEO15" s="150"/>
      <c r="CEP15" s="151"/>
      <c r="CEQ15" s="152"/>
      <c r="CER15" s="153"/>
      <c r="CES15" s="154"/>
      <c r="CET15" s="146"/>
      <c r="CEU15" s="147"/>
      <c r="CEV15" s="148"/>
      <c r="CEW15" s="149"/>
      <c r="CEX15" s="150"/>
      <c r="CEY15" s="151"/>
      <c r="CEZ15" s="152"/>
      <c r="CFA15" s="153"/>
      <c r="CFB15" s="154"/>
      <c r="CFC15" s="146"/>
      <c r="CFD15" s="147"/>
      <c r="CFE15" s="148"/>
      <c r="CFF15" s="149"/>
      <c r="CFG15" s="150"/>
      <c r="CFH15" s="151"/>
      <c r="CFI15" s="152"/>
      <c r="CFJ15" s="153"/>
      <c r="CFK15" s="154"/>
      <c r="CFL15" s="146"/>
      <c r="CFM15" s="147"/>
      <c r="CFN15" s="148"/>
      <c r="CFO15" s="149"/>
      <c r="CFP15" s="150"/>
      <c r="CFQ15" s="151"/>
      <c r="CFR15" s="152"/>
      <c r="CFS15" s="153"/>
      <c r="CFT15" s="154"/>
      <c r="CFU15" s="146"/>
      <c r="CFV15" s="147"/>
      <c r="CFW15" s="148"/>
      <c r="CFX15" s="149"/>
      <c r="CFY15" s="150"/>
      <c r="CFZ15" s="151"/>
      <c r="CGA15" s="152"/>
      <c r="CGB15" s="153"/>
      <c r="CGC15" s="154"/>
      <c r="CGD15" s="146"/>
      <c r="CGE15" s="147"/>
      <c r="CGF15" s="148"/>
      <c r="CGG15" s="149"/>
      <c r="CGH15" s="150"/>
      <c r="CGI15" s="151"/>
      <c r="CGJ15" s="152"/>
      <c r="CGK15" s="153"/>
      <c r="CGL15" s="154"/>
      <c r="CGM15" s="146"/>
      <c r="CGN15" s="147"/>
      <c r="CGO15" s="148"/>
      <c r="CGP15" s="149"/>
      <c r="CGQ15" s="150"/>
      <c r="CGR15" s="151"/>
      <c r="CGS15" s="152"/>
      <c r="CGT15" s="153"/>
      <c r="CGU15" s="154"/>
      <c r="CGV15" s="146"/>
      <c r="CGW15" s="147"/>
      <c r="CGX15" s="148"/>
      <c r="CGY15" s="149"/>
      <c r="CGZ15" s="150"/>
      <c r="CHA15" s="151"/>
      <c r="CHB15" s="152"/>
      <c r="CHC15" s="153"/>
      <c r="CHD15" s="154"/>
      <c r="CHE15" s="146"/>
      <c r="CHF15" s="147"/>
      <c r="CHG15" s="148"/>
      <c r="CHH15" s="149"/>
      <c r="CHI15" s="150"/>
      <c r="CHJ15" s="151"/>
      <c r="CHK15" s="152"/>
      <c r="CHL15" s="153"/>
      <c r="CHM15" s="154"/>
      <c r="CHN15" s="146"/>
      <c r="CHO15" s="147"/>
      <c r="CHP15" s="148"/>
      <c r="CHQ15" s="149"/>
      <c r="CHR15" s="150"/>
      <c r="CHS15" s="151"/>
      <c r="CHT15" s="152"/>
      <c r="CHU15" s="153"/>
      <c r="CHV15" s="154"/>
      <c r="CHW15" s="146"/>
      <c r="CHX15" s="147"/>
      <c r="CHY15" s="148"/>
      <c r="CHZ15" s="149"/>
      <c r="CIA15" s="150"/>
      <c r="CIB15" s="151"/>
      <c r="CIC15" s="152"/>
      <c r="CID15" s="153"/>
      <c r="CIE15" s="154"/>
      <c r="CIF15" s="146"/>
      <c r="CIG15" s="147"/>
      <c r="CIH15" s="148"/>
      <c r="CII15" s="149"/>
      <c r="CIJ15" s="150"/>
      <c r="CIK15" s="151"/>
      <c r="CIL15" s="152"/>
      <c r="CIM15" s="153"/>
      <c r="CIN15" s="154"/>
      <c r="CIO15" s="146"/>
      <c r="CIP15" s="147"/>
      <c r="CIQ15" s="148"/>
      <c r="CIR15" s="149"/>
      <c r="CIS15" s="150"/>
      <c r="CIT15" s="151"/>
      <c r="CIU15" s="152"/>
      <c r="CIV15" s="153"/>
      <c r="CIW15" s="154"/>
      <c r="CIX15" s="146"/>
      <c r="CIY15" s="147"/>
      <c r="CIZ15" s="148"/>
      <c r="CJA15" s="149"/>
      <c r="CJB15" s="150"/>
      <c r="CJC15" s="151"/>
      <c r="CJD15" s="152"/>
      <c r="CJE15" s="153"/>
      <c r="CJF15" s="154"/>
      <c r="CJG15" s="146"/>
      <c r="CJH15" s="147"/>
      <c r="CJI15" s="148"/>
      <c r="CJJ15" s="149"/>
      <c r="CJK15" s="150"/>
      <c r="CJL15" s="151"/>
      <c r="CJM15" s="152"/>
      <c r="CJN15" s="153"/>
      <c r="CJO15" s="154"/>
      <c r="CJP15" s="146"/>
      <c r="CJQ15" s="147"/>
      <c r="CJR15" s="148"/>
      <c r="CJS15" s="149"/>
      <c r="CJT15" s="150"/>
      <c r="CJU15" s="151"/>
      <c r="CJV15" s="152"/>
      <c r="CJW15" s="153"/>
      <c r="CJX15" s="154"/>
      <c r="CJY15" s="146"/>
      <c r="CJZ15" s="147"/>
      <c r="CKA15" s="148"/>
      <c r="CKB15" s="149"/>
      <c r="CKC15" s="150"/>
      <c r="CKD15" s="151"/>
      <c r="CKE15" s="152"/>
      <c r="CKF15" s="153"/>
      <c r="CKG15" s="154"/>
      <c r="CKH15" s="146"/>
      <c r="CKI15" s="147"/>
      <c r="CKJ15" s="148"/>
      <c r="CKK15" s="149"/>
      <c r="CKL15" s="150"/>
      <c r="CKM15" s="151"/>
      <c r="CKN15" s="152"/>
      <c r="CKO15" s="153"/>
      <c r="CKP15" s="154"/>
      <c r="CKQ15" s="146"/>
      <c r="CKR15" s="147"/>
      <c r="CKS15" s="148"/>
      <c r="CKT15" s="149"/>
      <c r="CKU15" s="150"/>
      <c r="CKV15" s="151"/>
      <c r="CKW15" s="152"/>
      <c r="CKX15" s="153"/>
      <c r="CKY15" s="154"/>
      <c r="CKZ15" s="146"/>
      <c r="CLA15" s="147"/>
      <c r="CLB15" s="148"/>
      <c r="CLC15" s="149"/>
      <c r="CLD15" s="150"/>
      <c r="CLE15" s="151"/>
      <c r="CLF15" s="152"/>
      <c r="CLG15" s="153"/>
      <c r="CLH15" s="154"/>
      <c r="CLI15" s="146"/>
      <c r="CLJ15" s="147"/>
      <c r="CLK15" s="148"/>
      <c r="CLL15" s="149"/>
      <c r="CLM15" s="150"/>
      <c r="CLN15" s="151"/>
      <c r="CLO15" s="152"/>
      <c r="CLP15" s="153"/>
      <c r="CLQ15" s="154"/>
      <c r="CLR15" s="146"/>
      <c r="CLS15" s="147"/>
      <c r="CLT15" s="148"/>
      <c r="CLU15" s="149"/>
      <c r="CLV15" s="150"/>
      <c r="CLW15" s="151"/>
      <c r="CLX15" s="152"/>
      <c r="CLY15" s="153"/>
      <c r="CLZ15" s="154"/>
      <c r="CMA15" s="146"/>
      <c r="CMB15" s="147"/>
      <c r="CMC15" s="148"/>
      <c r="CMD15" s="149"/>
      <c r="CME15" s="150"/>
      <c r="CMF15" s="151"/>
      <c r="CMG15" s="152"/>
      <c r="CMH15" s="153"/>
      <c r="CMI15" s="154"/>
      <c r="CMJ15" s="146"/>
      <c r="CMK15" s="147"/>
      <c r="CML15" s="148"/>
      <c r="CMM15" s="149"/>
      <c r="CMN15" s="150"/>
      <c r="CMO15" s="151"/>
      <c r="CMP15" s="152"/>
      <c r="CMQ15" s="153"/>
      <c r="CMR15" s="154"/>
      <c r="CMS15" s="146"/>
      <c r="CMT15" s="147"/>
      <c r="CMU15" s="148"/>
      <c r="CMV15" s="149"/>
      <c r="CMW15" s="150"/>
      <c r="CMX15" s="151"/>
      <c r="CMY15" s="152"/>
      <c r="CMZ15" s="153"/>
      <c r="CNA15" s="154"/>
      <c r="CNB15" s="146"/>
      <c r="CNC15" s="147"/>
      <c r="CND15" s="148"/>
      <c r="CNE15" s="149"/>
      <c r="CNF15" s="150"/>
      <c r="CNG15" s="151"/>
      <c r="CNH15" s="152"/>
      <c r="CNI15" s="153"/>
      <c r="CNJ15" s="154"/>
      <c r="CNK15" s="146"/>
      <c r="CNL15" s="147"/>
      <c r="CNM15" s="148"/>
      <c r="CNN15" s="149"/>
      <c r="CNO15" s="150"/>
      <c r="CNP15" s="151"/>
      <c r="CNQ15" s="152"/>
      <c r="CNR15" s="153"/>
      <c r="CNS15" s="154"/>
      <c r="CNT15" s="146"/>
      <c r="CNU15" s="147"/>
      <c r="CNV15" s="148"/>
      <c r="CNW15" s="149"/>
      <c r="CNX15" s="150"/>
      <c r="CNY15" s="151"/>
      <c r="CNZ15" s="152"/>
      <c r="COA15" s="153"/>
      <c r="COB15" s="154"/>
      <c r="COC15" s="146"/>
      <c r="COD15" s="147"/>
      <c r="COE15" s="148"/>
      <c r="COF15" s="149"/>
      <c r="COG15" s="150"/>
      <c r="COH15" s="151"/>
      <c r="COI15" s="152"/>
      <c r="COJ15" s="153"/>
      <c r="COK15" s="154"/>
      <c r="COL15" s="146"/>
      <c r="COM15" s="147"/>
      <c r="CON15" s="148"/>
      <c r="COO15" s="149"/>
      <c r="COP15" s="150"/>
      <c r="COQ15" s="151"/>
      <c r="COR15" s="152"/>
      <c r="COS15" s="153"/>
      <c r="COT15" s="154"/>
      <c r="COU15" s="146"/>
      <c r="COV15" s="147"/>
      <c r="COW15" s="148"/>
      <c r="COX15" s="149"/>
      <c r="COY15" s="150"/>
      <c r="COZ15" s="151"/>
      <c r="CPA15" s="152"/>
      <c r="CPB15" s="153"/>
      <c r="CPC15" s="154"/>
      <c r="CPD15" s="146"/>
      <c r="CPE15" s="147"/>
      <c r="CPF15" s="148"/>
      <c r="CPG15" s="149"/>
      <c r="CPH15" s="150"/>
      <c r="CPI15" s="151"/>
      <c r="CPJ15" s="152"/>
      <c r="CPK15" s="153"/>
      <c r="CPL15" s="154"/>
      <c r="CPM15" s="146"/>
      <c r="CPN15" s="147"/>
      <c r="CPO15" s="148"/>
      <c r="CPP15" s="149"/>
      <c r="CPQ15" s="150"/>
      <c r="CPR15" s="151"/>
      <c r="CPS15" s="152"/>
      <c r="CPT15" s="153"/>
      <c r="CPU15" s="154"/>
      <c r="CPV15" s="146"/>
      <c r="CPW15" s="147"/>
      <c r="CPX15" s="148"/>
      <c r="CPY15" s="149"/>
      <c r="CPZ15" s="150"/>
      <c r="CQA15" s="151"/>
      <c r="CQB15" s="152"/>
      <c r="CQC15" s="153"/>
      <c r="CQD15" s="154"/>
      <c r="CQE15" s="146"/>
      <c r="CQF15" s="147"/>
      <c r="CQG15" s="148"/>
      <c r="CQH15" s="149"/>
      <c r="CQI15" s="150"/>
      <c r="CQJ15" s="151"/>
      <c r="CQK15" s="152"/>
      <c r="CQL15" s="153"/>
      <c r="CQM15" s="154"/>
      <c r="CQN15" s="146"/>
      <c r="CQO15" s="147"/>
      <c r="CQP15" s="148"/>
      <c r="CQQ15" s="149"/>
      <c r="CQR15" s="150"/>
      <c r="CQS15" s="151"/>
      <c r="CQT15" s="152"/>
      <c r="CQU15" s="153"/>
      <c r="CQV15" s="154"/>
      <c r="CQW15" s="146"/>
      <c r="CQX15" s="147"/>
      <c r="CQY15" s="148"/>
      <c r="CQZ15" s="149"/>
      <c r="CRA15" s="150"/>
      <c r="CRB15" s="151"/>
      <c r="CRC15" s="152"/>
      <c r="CRD15" s="153"/>
      <c r="CRE15" s="154"/>
      <c r="CRF15" s="146"/>
      <c r="CRG15" s="147"/>
      <c r="CRH15" s="148"/>
      <c r="CRI15" s="149"/>
      <c r="CRJ15" s="150"/>
      <c r="CRK15" s="151"/>
      <c r="CRL15" s="152"/>
      <c r="CRM15" s="153"/>
      <c r="CRN15" s="154"/>
      <c r="CRO15" s="146"/>
      <c r="CRP15" s="147"/>
      <c r="CRQ15" s="148"/>
      <c r="CRR15" s="149"/>
      <c r="CRS15" s="150"/>
      <c r="CRT15" s="151"/>
      <c r="CRU15" s="152"/>
      <c r="CRV15" s="153"/>
      <c r="CRW15" s="154"/>
      <c r="CRX15" s="146"/>
      <c r="CRY15" s="147"/>
      <c r="CRZ15" s="148"/>
      <c r="CSA15" s="149"/>
      <c r="CSB15" s="150"/>
      <c r="CSC15" s="151"/>
      <c r="CSD15" s="152"/>
      <c r="CSE15" s="153"/>
      <c r="CSF15" s="154"/>
      <c r="CSG15" s="146"/>
      <c r="CSH15" s="147"/>
      <c r="CSI15" s="148"/>
      <c r="CSJ15" s="149"/>
      <c r="CSK15" s="150"/>
      <c r="CSL15" s="151"/>
      <c r="CSM15" s="152"/>
      <c r="CSN15" s="153"/>
      <c r="CSO15" s="154"/>
      <c r="CSP15" s="146"/>
      <c r="CSQ15" s="147"/>
      <c r="CSR15" s="148"/>
      <c r="CSS15" s="149"/>
      <c r="CST15" s="150"/>
      <c r="CSU15" s="151"/>
      <c r="CSV15" s="152"/>
      <c r="CSW15" s="153"/>
      <c r="CSX15" s="154"/>
      <c r="CSY15" s="146"/>
      <c r="CSZ15" s="147"/>
      <c r="CTA15" s="148"/>
      <c r="CTB15" s="149"/>
      <c r="CTC15" s="150"/>
      <c r="CTD15" s="151"/>
      <c r="CTE15" s="152"/>
      <c r="CTF15" s="153"/>
      <c r="CTG15" s="154"/>
      <c r="CTH15" s="146"/>
      <c r="CTI15" s="147"/>
      <c r="CTJ15" s="148"/>
      <c r="CTK15" s="149"/>
      <c r="CTL15" s="150"/>
      <c r="CTM15" s="151"/>
      <c r="CTN15" s="152"/>
      <c r="CTO15" s="153"/>
      <c r="CTP15" s="154"/>
      <c r="CTQ15" s="146"/>
      <c r="CTR15" s="147"/>
      <c r="CTS15" s="148"/>
      <c r="CTT15" s="149"/>
      <c r="CTU15" s="150"/>
      <c r="CTV15" s="151"/>
      <c r="CTW15" s="152"/>
      <c r="CTX15" s="153"/>
      <c r="CTY15" s="154"/>
      <c r="CTZ15" s="146"/>
      <c r="CUA15" s="147"/>
      <c r="CUB15" s="148"/>
      <c r="CUC15" s="149"/>
      <c r="CUD15" s="150"/>
      <c r="CUE15" s="151"/>
      <c r="CUF15" s="152"/>
      <c r="CUG15" s="153"/>
      <c r="CUH15" s="154"/>
      <c r="CUI15" s="146"/>
      <c r="CUJ15" s="147"/>
      <c r="CUK15" s="148"/>
      <c r="CUL15" s="149"/>
      <c r="CUM15" s="150"/>
      <c r="CUN15" s="151"/>
      <c r="CUO15" s="152"/>
      <c r="CUP15" s="153"/>
      <c r="CUQ15" s="154"/>
      <c r="CUR15" s="146"/>
      <c r="CUS15" s="147"/>
      <c r="CUT15" s="148"/>
      <c r="CUU15" s="149"/>
      <c r="CUV15" s="150"/>
      <c r="CUW15" s="151"/>
      <c r="CUX15" s="152"/>
      <c r="CUY15" s="153"/>
      <c r="CUZ15" s="154"/>
      <c r="CVA15" s="146"/>
      <c r="CVB15" s="147"/>
      <c r="CVC15" s="148"/>
      <c r="CVD15" s="149"/>
      <c r="CVE15" s="150"/>
      <c r="CVF15" s="151"/>
      <c r="CVG15" s="152"/>
      <c r="CVH15" s="153"/>
      <c r="CVI15" s="154"/>
      <c r="CVJ15" s="146"/>
      <c r="CVK15" s="147"/>
      <c r="CVL15" s="148"/>
      <c r="CVM15" s="149"/>
      <c r="CVN15" s="150"/>
      <c r="CVO15" s="151"/>
      <c r="CVP15" s="152"/>
      <c r="CVQ15" s="153"/>
      <c r="CVR15" s="154"/>
      <c r="CVS15" s="146"/>
      <c r="CVT15" s="147"/>
      <c r="CVU15" s="148"/>
      <c r="CVV15" s="149"/>
      <c r="CVW15" s="150"/>
      <c r="CVX15" s="151"/>
      <c r="CVY15" s="152"/>
      <c r="CVZ15" s="153"/>
      <c r="CWA15" s="154"/>
      <c r="CWB15" s="146"/>
      <c r="CWC15" s="147"/>
      <c r="CWD15" s="148"/>
      <c r="CWE15" s="149"/>
      <c r="CWF15" s="150"/>
      <c r="CWG15" s="151"/>
      <c r="CWH15" s="152"/>
      <c r="CWI15" s="153"/>
      <c r="CWJ15" s="154"/>
      <c r="CWK15" s="146"/>
      <c r="CWL15" s="147"/>
      <c r="CWM15" s="148"/>
      <c r="CWN15" s="149"/>
      <c r="CWO15" s="150"/>
      <c r="CWP15" s="151"/>
      <c r="CWQ15" s="152"/>
      <c r="CWR15" s="153"/>
      <c r="CWS15" s="154"/>
      <c r="CWT15" s="146"/>
      <c r="CWU15" s="147"/>
      <c r="CWV15" s="148"/>
      <c r="CWW15" s="149"/>
      <c r="CWX15" s="150"/>
      <c r="CWY15" s="151"/>
      <c r="CWZ15" s="152"/>
      <c r="CXA15" s="153"/>
      <c r="CXB15" s="154"/>
      <c r="CXC15" s="146"/>
      <c r="CXD15" s="147"/>
      <c r="CXE15" s="148"/>
      <c r="CXF15" s="149"/>
      <c r="CXG15" s="150"/>
      <c r="CXH15" s="151"/>
      <c r="CXI15" s="152"/>
      <c r="CXJ15" s="153"/>
      <c r="CXK15" s="154"/>
      <c r="CXL15" s="146"/>
      <c r="CXM15" s="147"/>
      <c r="CXN15" s="148"/>
      <c r="CXO15" s="149"/>
      <c r="CXP15" s="150"/>
      <c r="CXQ15" s="151"/>
      <c r="CXR15" s="152"/>
      <c r="CXS15" s="153"/>
      <c r="CXT15" s="154"/>
      <c r="CXU15" s="146"/>
      <c r="CXV15" s="147"/>
      <c r="CXW15" s="148"/>
      <c r="CXX15" s="149"/>
      <c r="CXY15" s="150"/>
      <c r="CXZ15" s="151"/>
      <c r="CYA15" s="152"/>
      <c r="CYB15" s="153"/>
      <c r="CYC15" s="154"/>
      <c r="CYD15" s="146"/>
      <c r="CYE15" s="147"/>
      <c r="CYF15" s="148"/>
      <c r="CYG15" s="149"/>
      <c r="CYH15" s="150"/>
      <c r="CYI15" s="151"/>
      <c r="CYJ15" s="152"/>
      <c r="CYK15" s="153"/>
      <c r="CYL15" s="154"/>
      <c r="CYM15" s="146"/>
      <c r="CYN15" s="147"/>
      <c r="CYO15" s="148"/>
      <c r="CYP15" s="149"/>
      <c r="CYQ15" s="150"/>
      <c r="CYR15" s="151"/>
      <c r="CYS15" s="152"/>
      <c r="CYT15" s="153"/>
      <c r="CYU15" s="154"/>
      <c r="CYV15" s="146"/>
      <c r="CYW15" s="147"/>
      <c r="CYX15" s="148"/>
      <c r="CYY15" s="149"/>
      <c r="CYZ15" s="150"/>
      <c r="CZA15" s="151"/>
      <c r="CZB15" s="152"/>
      <c r="CZC15" s="153"/>
      <c r="CZD15" s="154"/>
      <c r="CZE15" s="146"/>
      <c r="CZF15" s="147"/>
      <c r="CZG15" s="148"/>
      <c r="CZH15" s="149"/>
      <c r="CZI15" s="150"/>
      <c r="CZJ15" s="151"/>
      <c r="CZK15" s="152"/>
      <c r="CZL15" s="153"/>
      <c r="CZM15" s="154"/>
      <c r="CZN15" s="146"/>
      <c r="CZO15" s="147"/>
      <c r="CZP15" s="148"/>
      <c r="CZQ15" s="149"/>
      <c r="CZR15" s="150"/>
      <c r="CZS15" s="151"/>
      <c r="CZT15" s="152"/>
      <c r="CZU15" s="153"/>
      <c r="CZV15" s="154"/>
      <c r="CZW15" s="146"/>
      <c r="CZX15" s="147"/>
      <c r="CZY15" s="148"/>
      <c r="CZZ15" s="149"/>
      <c r="DAA15" s="150"/>
      <c r="DAB15" s="151"/>
      <c r="DAC15" s="152"/>
      <c r="DAD15" s="153"/>
      <c r="DAE15" s="154"/>
      <c r="DAF15" s="146"/>
      <c r="DAG15" s="147"/>
      <c r="DAH15" s="148"/>
      <c r="DAI15" s="149"/>
      <c r="DAJ15" s="150"/>
      <c r="DAK15" s="151"/>
      <c r="DAL15" s="152"/>
      <c r="DAM15" s="153"/>
      <c r="DAN15" s="154"/>
      <c r="DAO15" s="146"/>
      <c r="DAP15" s="147"/>
      <c r="DAQ15" s="148"/>
      <c r="DAR15" s="149"/>
      <c r="DAS15" s="150"/>
      <c r="DAT15" s="151"/>
      <c r="DAU15" s="152"/>
      <c r="DAV15" s="153"/>
      <c r="DAW15" s="154"/>
      <c r="DAX15" s="146"/>
      <c r="DAY15" s="147"/>
      <c r="DAZ15" s="148"/>
      <c r="DBA15" s="149"/>
      <c r="DBB15" s="150"/>
      <c r="DBC15" s="151"/>
      <c r="DBD15" s="152"/>
      <c r="DBE15" s="153"/>
      <c r="DBF15" s="154"/>
      <c r="DBG15" s="146"/>
      <c r="DBH15" s="147"/>
      <c r="DBI15" s="148"/>
      <c r="DBJ15" s="149"/>
      <c r="DBK15" s="150"/>
      <c r="DBL15" s="151"/>
      <c r="DBM15" s="152"/>
      <c r="DBN15" s="153"/>
      <c r="DBO15" s="154"/>
      <c r="DBP15" s="146"/>
      <c r="DBQ15" s="147"/>
      <c r="DBR15" s="148"/>
      <c r="DBS15" s="149"/>
      <c r="DBT15" s="150"/>
      <c r="DBU15" s="151"/>
      <c r="DBV15" s="152"/>
      <c r="DBW15" s="153"/>
      <c r="DBX15" s="154"/>
      <c r="DBY15" s="146"/>
      <c r="DBZ15" s="147"/>
      <c r="DCA15" s="148"/>
      <c r="DCB15" s="149"/>
      <c r="DCC15" s="150"/>
      <c r="DCD15" s="151"/>
      <c r="DCE15" s="152"/>
      <c r="DCF15" s="153"/>
      <c r="DCG15" s="154"/>
      <c r="DCH15" s="146"/>
      <c r="DCI15" s="147"/>
      <c r="DCJ15" s="148"/>
      <c r="DCK15" s="149"/>
      <c r="DCL15" s="150"/>
      <c r="DCM15" s="151"/>
      <c r="DCN15" s="152"/>
      <c r="DCO15" s="153"/>
      <c r="DCP15" s="154"/>
      <c r="DCQ15" s="146"/>
      <c r="DCR15" s="147"/>
      <c r="DCS15" s="148"/>
      <c r="DCT15" s="149"/>
      <c r="DCU15" s="150"/>
      <c r="DCV15" s="151"/>
      <c r="DCW15" s="152"/>
      <c r="DCX15" s="153"/>
      <c r="DCY15" s="154"/>
      <c r="DCZ15" s="146"/>
      <c r="DDA15" s="147"/>
      <c r="DDB15" s="148"/>
      <c r="DDC15" s="149"/>
      <c r="DDD15" s="150"/>
      <c r="DDE15" s="151"/>
      <c r="DDF15" s="152"/>
      <c r="DDG15" s="153"/>
      <c r="DDH15" s="154"/>
      <c r="DDI15" s="146"/>
      <c r="DDJ15" s="147"/>
      <c r="DDK15" s="148"/>
      <c r="DDL15" s="149"/>
      <c r="DDM15" s="150"/>
      <c r="DDN15" s="151"/>
      <c r="DDO15" s="152"/>
      <c r="DDP15" s="153"/>
      <c r="DDQ15" s="154"/>
      <c r="DDR15" s="146"/>
      <c r="DDS15" s="147"/>
      <c r="DDT15" s="148"/>
      <c r="DDU15" s="149"/>
      <c r="DDV15" s="150"/>
      <c r="DDW15" s="151"/>
      <c r="DDX15" s="152"/>
      <c r="DDY15" s="153"/>
      <c r="DDZ15" s="154"/>
      <c r="DEA15" s="146"/>
      <c r="DEB15" s="147"/>
      <c r="DEC15" s="148"/>
      <c r="DED15" s="149"/>
      <c r="DEE15" s="150"/>
      <c r="DEF15" s="151"/>
      <c r="DEG15" s="152"/>
      <c r="DEH15" s="153"/>
      <c r="DEI15" s="154"/>
      <c r="DEJ15" s="146"/>
      <c r="DEK15" s="147"/>
      <c r="DEL15" s="148"/>
      <c r="DEM15" s="149"/>
      <c r="DEN15" s="150"/>
      <c r="DEO15" s="151"/>
      <c r="DEP15" s="152"/>
      <c r="DEQ15" s="153"/>
      <c r="DER15" s="154"/>
      <c r="DES15" s="146"/>
      <c r="DET15" s="147"/>
      <c r="DEU15" s="148"/>
      <c r="DEV15" s="149"/>
      <c r="DEW15" s="150"/>
      <c r="DEX15" s="151"/>
      <c r="DEY15" s="152"/>
      <c r="DEZ15" s="153"/>
      <c r="DFA15" s="154"/>
      <c r="DFB15" s="146"/>
      <c r="DFC15" s="147"/>
      <c r="DFD15" s="148"/>
      <c r="DFE15" s="149"/>
      <c r="DFF15" s="150"/>
      <c r="DFG15" s="151"/>
      <c r="DFH15" s="152"/>
      <c r="DFI15" s="153"/>
      <c r="DFJ15" s="154"/>
      <c r="DFK15" s="146"/>
      <c r="DFL15" s="147"/>
      <c r="DFM15" s="148"/>
      <c r="DFN15" s="149"/>
      <c r="DFO15" s="150"/>
      <c r="DFP15" s="151"/>
      <c r="DFQ15" s="152"/>
      <c r="DFR15" s="153"/>
      <c r="DFS15" s="154"/>
      <c r="DFT15" s="146"/>
      <c r="DFU15" s="147"/>
      <c r="DFV15" s="148"/>
      <c r="DFW15" s="149"/>
      <c r="DFX15" s="150"/>
      <c r="DFY15" s="151"/>
      <c r="DFZ15" s="152"/>
      <c r="DGA15" s="153"/>
      <c r="DGB15" s="154"/>
      <c r="DGC15" s="146"/>
      <c r="DGD15" s="147"/>
      <c r="DGE15" s="148"/>
      <c r="DGF15" s="149"/>
      <c r="DGG15" s="150"/>
      <c r="DGH15" s="151"/>
      <c r="DGI15" s="152"/>
      <c r="DGJ15" s="153"/>
      <c r="DGK15" s="154"/>
      <c r="DGL15" s="146"/>
      <c r="DGM15" s="147"/>
      <c r="DGN15" s="148"/>
      <c r="DGO15" s="149"/>
      <c r="DGP15" s="150"/>
      <c r="DGQ15" s="151"/>
      <c r="DGR15" s="152"/>
      <c r="DGS15" s="153"/>
      <c r="DGT15" s="154"/>
      <c r="DGU15" s="146"/>
      <c r="DGV15" s="147"/>
      <c r="DGW15" s="148"/>
      <c r="DGX15" s="149"/>
      <c r="DGY15" s="150"/>
      <c r="DGZ15" s="151"/>
      <c r="DHA15" s="152"/>
      <c r="DHB15" s="153"/>
      <c r="DHC15" s="154"/>
      <c r="DHD15" s="146"/>
      <c r="DHE15" s="147"/>
      <c r="DHF15" s="148"/>
      <c r="DHG15" s="149"/>
      <c r="DHH15" s="150"/>
      <c r="DHI15" s="151"/>
      <c r="DHJ15" s="152"/>
      <c r="DHK15" s="153"/>
      <c r="DHL15" s="154"/>
      <c r="DHM15" s="146"/>
      <c r="DHN15" s="147"/>
      <c r="DHO15" s="148"/>
      <c r="DHP15" s="149"/>
      <c r="DHQ15" s="150"/>
      <c r="DHR15" s="151"/>
      <c r="DHS15" s="152"/>
      <c r="DHT15" s="153"/>
      <c r="DHU15" s="154"/>
      <c r="DHV15" s="146"/>
      <c r="DHW15" s="147"/>
      <c r="DHX15" s="148"/>
      <c r="DHY15" s="149"/>
      <c r="DHZ15" s="150"/>
      <c r="DIA15" s="151"/>
      <c r="DIB15" s="152"/>
      <c r="DIC15" s="153"/>
      <c r="DID15" s="154"/>
      <c r="DIE15" s="146"/>
      <c r="DIF15" s="147"/>
      <c r="DIG15" s="148"/>
      <c r="DIH15" s="149"/>
      <c r="DII15" s="150"/>
      <c r="DIJ15" s="151"/>
      <c r="DIK15" s="152"/>
      <c r="DIL15" s="153"/>
      <c r="DIM15" s="154"/>
      <c r="DIN15" s="146"/>
      <c r="DIO15" s="147"/>
      <c r="DIP15" s="148"/>
      <c r="DIQ15" s="149"/>
      <c r="DIR15" s="150"/>
      <c r="DIS15" s="151"/>
      <c r="DIT15" s="152"/>
      <c r="DIU15" s="153"/>
      <c r="DIV15" s="154"/>
      <c r="DIW15" s="146"/>
      <c r="DIX15" s="147"/>
      <c r="DIY15" s="148"/>
      <c r="DIZ15" s="149"/>
      <c r="DJA15" s="150"/>
      <c r="DJB15" s="151"/>
      <c r="DJC15" s="152"/>
      <c r="DJD15" s="153"/>
      <c r="DJE15" s="154"/>
      <c r="DJF15" s="146"/>
      <c r="DJG15" s="147"/>
      <c r="DJH15" s="148"/>
      <c r="DJI15" s="149"/>
      <c r="DJJ15" s="150"/>
      <c r="DJK15" s="151"/>
      <c r="DJL15" s="152"/>
      <c r="DJM15" s="153"/>
      <c r="DJN15" s="154"/>
      <c r="DJO15" s="146"/>
      <c r="DJP15" s="147"/>
      <c r="DJQ15" s="148"/>
      <c r="DJR15" s="149"/>
      <c r="DJS15" s="150"/>
      <c r="DJT15" s="151"/>
      <c r="DJU15" s="152"/>
      <c r="DJV15" s="153"/>
      <c r="DJW15" s="154"/>
      <c r="DJX15" s="146"/>
      <c r="DJY15" s="147"/>
      <c r="DJZ15" s="148"/>
      <c r="DKA15" s="149"/>
      <c r="DKB15" s="150"/>
      <c r="DKC15" s="151"/>
      <c r="DKD15" s="152"/>
      <c r="DKE15" s="153"/>
      <c r="DKF15" s="154"/>
      <c r="DKG15" s="146"/>
      <c r="DKH15" s="147"/>
      <c r="DKI15" s="148"/>
      <c r="DKJ15" s="149"/>
      <c r="DKK15" s="150"/>
      <c r="DKL15" s="151"/>
      <c r="DKM15" s="152"/>
      <c r="DKN15" s="153"/>
      <c r="DKO15" s="154"/>
      <c r="DKP15" s="146"/>
      <c r="DKQ15" s="147"/>
      <c r="DKR15" s="148"/>
      <c r="DKS15" s="149"/>
      <c r="DKT15" s="150"/>
      <c r="DKU15" s="151"/>
      <c r="DKV15" s="152"/>
      <c r="DKW15" s="153"/>
      <c r="DKX15" s="154"/>
      <c r="DKY15" s="146"/>
      <c r="DKZ15" s="147"/>
      <c r="DLA15" s="148"/>
      <c r="DLB15" s="149"/>
      <c r="DLC15" s="150"/>
      <c r="DLD15" s="151"/>
      <c r="DLE15" s="152"/>
      <c r="DLF15" s="153"/>
      <c r="DLG15" s="154"/>
      <c r="DLH15" s="146"/>
      <c r="DLI15" s="147"/>
      <c r="DLJ15" s="148"/>
      <c r="DLK15" s="149"/>
      <c r="DLL15" s="150"/>
      <c r="DLM15" s="151"/>
      <c r="DLN15" s="152"/>
      <c r="DLO15" s="153"/>
      <c r="DLP15" s="154"/>
      <c r="DLQ15" s="146"/>
      <c r="DLR15" s="147"/>
      <c r="DLS15" s="148"/>
      <c r="DLT15" s="149"/>
      <c r="DLU15" s="150"/>
      <c r="DLV15" s="151"/>
      <c r="DLW15" s="152"/>
      <c r="DLX15" s="153"/>
      <c r="DLY15" s="154"/>
      <c r="DLZ15" s="146"/>
      <c r="DMA15" s="147"/>
      <c r="DMB15" s="148"/>
      <c r="DMC15" s="149"/>
      <c r="DMD15" s="150"/>
      <c r="DME15" s="151"/>
      <c r="DMF15" s="152"/>
      <c r="DMG15" s="153"/>
      <c r="DMH15" s="154"/>
      <c r="DMI15" s="146"/>
      <c r="DMJ15" s="147"/>
      <c r="DMK15" s="148"/>
      <c r="DML15" s="149"/>
      <c r="DMM15" s="150"/>
      <c r="DMN15" s="151"/>
      <c r="DMO15" s="152"/>
      <c r="DMP15" s="153"/>
      <c r="DMQ15" s="154"/>
      <c r="DMR15" s="146"/>
      <c r="DMS15" s="147"/>
      <c r="DMT15" s="148"/>
      <c r="DMU15" s="149"/>
      <c r="DMV15" s="150"/>
      <c r="DMW15" s="151"/>
      <c r="DMX15" s="152"/>
      <c r="DMY15" s="153"/>
      <c r="DMZ15" s="154"/>
      <c r="DNA15" s="146"/>
      <c r="DNB15" s="147"/>
      <c r="DNC15" s="148"/>
      <c r="DND15" s="149"/>
      <c r="DNE15" s="150"/>
      <c r="DNF15" s="151"/>
      <c r="DNG15" s="152"/>
      <c r="DNH15" s="153"/>
      <c r="DNI15" s="154"/>
      <c r="DNJ15" s="146"/>
      <c r="DNK15" s="147"/>
      <c r="DNL15" s="148"/>
      <c r="DNM15" s="149"/>
      <c r="DNN15" s="150"/>
      <c r="DNO15" s="151"/>
      <c r="DNP15" s="152"/>
      <c r="DNQ15" s="153"/>
      <c r="DNR15" s="154"/>
      <c r="DNS15" s="146"/>
      <c r="DNT15" s="147"/>
      <c r="DNU15" s="148"/>
      <c r="DNV15" s="149"/>
      <c r="DNW15" s="150"/>
      <c r="DNX15" s="151"/>
      <c r="DNY15" s="152"/>
      <c r="DNZ15" s="153"/>
      <c r="DOA15" s="154"/>
      <c r="DOB15" s="146"/>
      <c r="DOC15" s="147"/>
      <c r="DOD15" s="148"/>
      <c r="DOE15" s="149"/>
      <c r="DOF15" s="150"/>
      <c r="DOG15" s="151"/>
      <c r="DOH15" s="152"/>
      <c r="DOI15" s="153"/>
      <c r="DOJ15" s="154"/>
      <c r="DOK15" s="146"/>
      <c r="DOL15" s="147"/>
      <c r="DOM15" s="148"/>
      <c r="DON15" s="149"/>
      <c r="DOO15" s="150"/>
      <c r="DOP15" s="151"/>
      <c r="DOQ15" s="152"/>
      <c r="DOR15" s="153"/>
      <c r="DOS15" s="154"/>
      <c r="DOT15" s="146"/>
      <c r="DOU15" s="147"/>
      <c r="DOV15" s="148"/>
      <c r="DOW15" s="149"/>
      <c r="DOX15" s="150"/>
      <c r="DOY15" s="151"/>
      <c r="DOZ15" s="152"/>
      <c r="DPA15" s="153"/>
      <c r="DPB15" s="154"/>
      <c r="DPC15" s="146"/>
      <c r="DPD15" s="147"/>
      <c r="DPE15" s="148"/>
      <c r="DPF15" s="149"/>
      <c r="DPG15" s="150"/>
      <c r="DPH15" s="151"/>
      <c r="DPI15" s="152"/>
      <c r="DPJ15" s="153"/>
      <c r="DPK15" s="154"/>
      <c r="DPL15" s="146"/>
      <c r="DPM15" s="147"/>
      <c r="DPN15" s="148"/>
      <c r="DPO15" s="149"/>
      <c r="DPP15" s="150"/>
      <c r="DPQ15" s="151"/>
      <c r="DPR15" s="152"/>
      <c r="DPS15" s="153"/>
      <c r="DPT15" s="154"/>
      <c r="DPU15" s="146"/>
      <c r="DPV15" s="147"/>
      <c r="DPW15" s="148"/>
      <c r="DPX15" s="149"/>
      <c r="DPY15" s="150"/>
      <c r="DPZ15" s="151"/>
      <c r="DQA15" s="152"/>
      <c r="DQB15" s="153"/>
      <c r="DQC15" s="154"/>
      <c r="DQD15" s="146"/>
      <c r="DQE15" s="147"/>
      <c r="DQF15" s="148"/>
      <c r="DQG15" s="149"/>
      <c r="DQH15" s="150"/>
      <c r="DQI15" s="151"/>
      <c r="DQJ15" s="152"/>
      <c r="DQK15" s="153"/>
      <c r="DQL15" s="154"/>
      <c r="DQM15" s="146"/>
      <c r="DQN15" s="147"/>
      <c r="DQO15" s="148"/>
      <c r="DQP15" s="149"/>
      <c r="DQQ15" s="150"/>
      <c r="DQR15" s="151"/>
      <c r="DQS15" s="152"/>
      <c r="DQT15" s="153"/>
      <c r="DQU15" s="154"/>
      <c r="DQV15" s="146"/>
      <c r="DQW15" s="147"/>
      <c r="DQX15" s="148"/>
      <c r="DQY15" s="149"/>
      <c r="DQZ15" s="150"/>
      <c r="DRA15" s="151"/>
      <c r="DRB15" s="152"/>
      <c r="DRC15" s="153"/>
      <c r="DRD15" s="154"/>
      <c r="DRE15" s="146"/>
      <c r="DRF15" s="147"/>
      <c r="DRG15" s="148"/>
      <c r="DRH15" s="149"/>
      <c r="DRI15" s="150"/>
      <c r="DRJ15" s="151"/>
      <c r="DRK15" s="152"/>
      <c r="DRL15" s="153"/>
      <c r="DRM15" s="154"/>
      <c r="DRN15" s="146"/>
      <c r="DRO15" s="147"/>
      <c r="DRP15" s="148"/>
      <c r="DRQ15" s="149"/>
      <c r="DRR15" s="150"/>
      <c r="DRS15" s="151"/>
      <c r="DRT15" s="152"/>
      <c r="DRU15" s="153"/>
      <c r="DRV15" s="154"/>
      <c r="DRW15" s="146"/>
      <c r="DRX15" s="147"/>
      <c r="DRY15" s="148"/>
      <c r="DRZ15" s="149"/>
      <c r="DSA15" s="150"/>
      <c r="DSB15" s="151"/>
      <c r="DSC15" s="152"/>
      <c r="DSD15" s="153"/>
      <c r="DSE15" s="154"/>
      <c r="DSF15" s="146"/>
      <c r="DSG15" s="147"/>
      <c r="DSH15" s="148"/>
      <c r="DSI15" s="149"/>
      <c r="DSJ15" s="150"/>
      <c r="DSK15" s="151"/>
      <c r="DSL15" s="152"/>
      <c r="DSM15" s="153"/>
      <c r="DSN15" s="154"/>
      <c r="DSO15" s="146"/>
      <c r="DSP15" s="147"/>
      <c r="DSQ15" s="148"/>
      <c r="DSR15" s="149"/>
      <c r="DSS15" s="150"/>
      <c r="DST15" s="151"/>
      <c r="DSU15" s="152"/>
      <c r="DSV15" s="153"/>
      <c r="DSW15" s="154"/>
      <c r="DSX15" s="146"/>
      <c r="DSY15" s="147"/>
      <c r="DSZ15" s="148"/>
      <c r="DTA15" s="149"/>
      <c r="DTB15" s="150"/>
      <c r="DTC15" s="151"/>
      <c r="DTD15" s="152"/>
      <c r="DTE15" s="153"/>
      <c r="DTF15" s="154"/>
      <c r="DTG15" s="146"/>
      <c r="DTH15" s="147"/>
      <c r="DTI15" s="148"/>
      <c r="DTJ15" s="149"/>
      <c r="DTK15" s="150"/>
      <c r="DTL15" s="151"/>
      <c r="DTM15" s="152"/>
      <c r="DTN15" s="153"/>
      <c r="DTO15" s="154"/>
      <c r="DTP15" s="146"/>
      <c r="DTQ15" s="147"/>
      <c r="DTR15" s="148"/>
      <c r="DTS15" s="149"/>
      <c r="DTT15" s="150"/>
      <c r="DTU15" s="151"/>
      <c r="DTV15" s="152"/>
      <c r="DTW15" s="153"/>
      <c r="DTX15" s="154"/>
      <c r="DTY15" s="146"/>
      <c r="DTZ15" s="147"/>
      <c r="DUA15" s="148"/>
      <c r="DUB15" s="149"/>
      <c r="DUC15" s="150"/>
      <c r="DUD15" s="151"/>
      <c r="DUE15" s="152"/>
      <c r="DUF15" s="153"/>
      <c r="DUG15" s="154"/>
      <c r="DUH15" s="146"/>
      <c r="DUI15" s="147"/>
      <c r="DUJ15" s="148"/>
      <c r="DUK15" s="149"/>
      <c r="DUL15" s="150"/>
      <c r="DUM15" s="151"/>
      <c r="DUN15" s="152"/>
      <c r="DUO15" s="153"/>
      <c r="DUP15" s="154"/>
      <c r="DUQ15" s="146"/>
      <c r="DUR15" s="147"/>
      <c r="DUS15" s="148"/>
      <c r="DUT15" s="149"/>
      <c r="DUU15" s="150"/>
      <c r="DUV15" s="151"/>
      <c r="DUW15" s="152"/>
      <c r="DUX15" s="153"/>
      <c r="DUY15" s="154"/>
      <c r="DUZ15" s="146"/>
      <c r="DVA15" s="147"/>
      <c r="DVB15" s="148"/>
      <c r="DVC15" s="149"/>
      <c r="DVD15" s="150"/>
      <c r="DVE15" s="151"/>
      <c r="DVF15" s="152"/>
      <c r="DVG15" s="153"/>
      <c r="DVH15" s="154"/>
      <c r="DVI15" s="146"/>
      <c r="DVJ15" s="147"/>
      <c r="DVK15" s="148"/>
      <c r="DVL15" s="149"/>
      <c r="DVM15" s="150"/>
      <c r="DVN15" s="151"/>
      <c r="DVO15" s="152"/>
      <c r="DVP15" s="153"/>
      <c r="DVQ15" s="154"/>
      <c r="DVR15" s="146"/>
      <c r="DVS15" s="147"/>
      <c r="DVT15" s="148"/>
      <c r="DVU15" s="149"/>
      <c r="DVV15" s="150"/>
      <c r="DVW15" s="151"/>
      <c r="DVX15" s="152"/>
      <c r="DVY15" s="153"/>
      <c r="DVZ15" s="154"/>
      <c r="DWA15" s="146"/>
      <c r="DWB15" s="147"/>
      <c r="DWC15" s="148"/>
      <c r="DWD15" s="149"/>
      <c r="DWE15" s="150"/>
      <c r="DWF15" s="151"/>
      <c r="DWG15" s="152"/>
      <c r="DWH15" s="153"/>
      <c r="DWI15" s="154"/>
      <c r="DWJ15" s="146"/>
      <c r="DWK15" s="147"/>
      <c r="DWL15" s="148"/>
      <c r="DWM15" s="149"/>
      <c r="DWN15" s="150"/>
      <c r="DWO15" s="151"/>
      <c r="DWP15" s="152"/>
      <c r="DWQ15" s="153"/>
      <c r="DWR15" s="154"/>
      <c r="DWS15" s="146"/>
      <c r="DWT15" s="147"/>
      <c r="DWU15" s="148"/>
      <c r="DWV15" s="149"/>
      <c r="DWW15" s="150"/>
      <c r="DWX15" s="151"/>
      <c r="DWY15" s="152"/>
      <c r="DWZ15" s="153"/>
      <c r="DXA15" s="154"/>
      <c r="DXB15" s="146"/>
      <c r="DXC15" s="147"/>
      <c r="DXD15" s="148"/>
      <c r="DXE15" s="149"/>
      <c r="DXF15" s="150"/>
      <c r="DXG15" s="151"/>
      <c r="DXH15" s="152"/>
      <c r="DXI15" s="153"/>
      <c r="DXJ15" s="154"/>
      <c r="DXK15" s="146"/>
      <c r="DXL15" s="147"/>
      <c r="DXM15" s="148"/>
      <c r="DXN15" s="149"/>
      <c r="DXO15" s="150"/>
      <c r="DXP15" s="151"/>
      <c r="DXQ15" s="152"/>
      <c r="DXR15" s="153"/>
      <c r="DXS15" s="154"/>
      <c r="DXT15" s="146"/>
      <c r="DXU15" s="147"/>
      <c r="DXV15" s="148"/>
      <c r="DXW15" s="149"/>
      <c r="DXX15" s="150"/>
      <c r="DXY15" s="151"/>
      <c r="DXZ15" s="152"/>
      <c r="DYA15" s="153"/>
      <c r="DYB15" s="154"/>
      <c r="DYC15" s="146"/>
      <c r="DYD15" s="147"/>
      <c r="DYE15" s="148"/>
      <c r="DYF15" s="149"/>
      <c r="DYG15" s="150"/>
      <c r="DYH15" s="151"/>
      <c r="DYI15" s="152"/>
      <c r="DYJ15" s="153"/>
      <c r="DYK15" s="154"/>
      <c r="DYL15" s="146"/>
      <c r="DYM15" s="147"/>
      <c r="DYN15" s="148"/>
      <c r="DYO15" s="149"/>
      <c r="DYP15" s="150"/>
      <c r="DYQ15" s="151"/>
      <c r="DYR15" s="152"/>
      <c r="DYS15" s="153"/>
      <c r="DYT15" s="154"/>
      <c r="DYU15" s="146"/>
      <c r="DYV15" s="147"/>
      <c r="DYW15" s="148"/>
      <c r="DYX15" s="149"/>
      <c r="DYY15" s="150"/>
      <c r="DYZ15" s="151"/>
      <c r="DZA15" s="152"/>
      <c r="DZB15" s="153"/>
      <c r="DZC15" s="154"/>
      <c r="DZD15" s="146"/>
      <c r="DZE15" s="147"/>
      <c r="DZF15" s="148"/>
      <c r="DZG15" s="149"/>
      <c r="DZH15" s="150"/>
      <c r="DZI15" s="151"/>
      <c r="DZJ15" s="152"/>
      <c r="DZK15" s="153"/>
      <c r="DZL15" s="154"/>
      <c r="DZM15" s="146"/>
      <c r="DZN15" s="147"/>
      <c r="DZO15" s="148"/>
      <c r="DZP15" s="149"/>
      <c r="DZQ15" s="150"/>
      <c r="DZR15" s="151"/>
      <c r="DZS15" s="152"/>
      <c r="DZT15" s="153"/>
      <c r="DZU15" s="154"/>
      <c r="DZV15" s="146"/>
      <c r="DZW15" s="147"/>
      <c r="DZX15" s="148"/>
      <c r="DZY15" s="149"/>
      <c r="DZZ15" s="150"/>
      <c r="EAA15" s="151"/>
      <c r="EAB15" s="152"/>
      <c r="EAC15" s="153"/>
      <c r="EAD15" s="154"/>
      <c r="EAE15" s="146"/>
      <c r="EAF15" s="147"/>
      <c r="EAG15" s="148"/>
      <c r="EAH15" s="149"/>
      <c r="EAI15" s="150"/>
      <c r="EAJ15" s="151"/>
      <c r="EAK15" s="152"/>
      <c r="EAL15" s="153"/>
      <c r="EAM15" s="154"/>
      <c r="EAN15" s="146"/>
      <c r="EAO15" s="147"/>
      <c r="EAP15" s="148"/>
      <c r="EAQ15" s="149"/>
      <c r="EAR15" s="150"/>
      <c r="EAS15" s="151"/>
      <c r="EAT15" s="152"/>
      <c r="EAU15" s="153"/>
      <c r="EAV15" s="154"/>
      <c r="EAW15" s="146"/>
      <c r="EAX15" s="147"/>
      <c r="EAY15" s="148"/>
      <c r="EAZ15" s="149"/>
      <c r="EBA15" s="150"/>
      <c r="EBB15" s="151"/>
      <c r="EBC15" s="152"/>
      <c r="EBD15" s="153"/>
      <c r="EBE15" s="154"/>
      <c r="EBF15" s="146"/>
      <c r="EBG15" s="147"/>
      <c r="EBH15" s="148"/>
      <c r="EBI15" s="149"/>
      <c r="EBJ15" s="150"/>
      <c r="EBK15" s="151"/>
      <c r="EBL15" s="152"/>
      <c r="EBM15" s="153"/>
      <c r="EBN15" s="154"/>
      <c r="EBO15" s="146"/>
      <c r="EBP15" s="147"/>
      <c r="EBQ15" s="148"/>
      <c r="EBR15" s="149"/>
      <c r="EBS15" s="150"/>
      <c r="EBT15" s="151"/>
      <c r="EBU15" s="152"/>
      <c r="EBV15" s="153"/>
      <c r="EBW15" s="154"/>
      <c r="EBX15" s="146"/>
      <c r="EBY15" s="147"/>
      <c r="EBZ15" s="148"/>
      <c r="ECA15" s="149"/>
      <c r="ECB15" s="150"/>
      <c r="ECC15" s="151"/>
      <c r="ECD15" s="152"/>
      <c r="ECE15" s="153"/>
      <c r="ECF15" s="154"/>
      <c r="ECG15" s="146"/>
      <c r="ECH15" s="147"/>
      <c r="ECI15" s="148"/>
      <c r="ECJ15" s="149"/>
      <c r="ECK15" s="150"/>
      <c r="ECL15" s="151"/>
      <c r="ECM15" s="152"/>
      <c r="ECN15" s="153"/>
      <c r="ECO15" s="154"/>
      <c r="ECP15" s="146"/>
      <c r="ECQ15" s="147"/>
      <c r="ECR15" s="148"/>
      <c r="ECS15" s="149"/>
      <c r="ECT15" s="150"/>
      <c r="ECU15" s="151"/>
      <c r="ECV15" s="152"/>
      <c r="ECW15" s="153"/>
      <c r="ECX15" s="154"/>
      <c r="ECY15" s="146"/>
      <c r="ECZ15" s="147"/>
      <c r="EDA15" s="148"/>
      <c r="EDB15" s="149"/>
      <c r="EDC15" s="150"/>
      <c r="EDD15" s="151"/>
      <c r="EDE15" s="152"/>
      <c r="EDF15" s="153"/>
      <c r="EDG15" s="154"/>
      <c r="EDH15" s="146"/>
      <c r="EDI15" s="147"/>
      <c r="EDJ15" s="148"/>
      <c r="EDK15" s="149"/>
      <c r="EDL15" s="150"/>
      <c r="EDM15" s="151"/>
      <c r="EDN15" s="152"/>
      <c r="EDO15" s="153"/>
      <c r="EDP15" s="154"/>
      <c r="EDQ15" s="146"/>
      <c r="EDR15" s="147"/>
      <c r="EDS15" s="148"/>
      <c r="EDT15" s="149"/>
      <c r="EDU15" s="150"/>
      <c r="EDV15" s="151"/>
      <c r="EDW15" s="152"/>
      <c r="EDX15" s="153"/>
      <c r="EDY15" s="154"/>
      <c r="EDZ15" s="146"/>
      <c r="EEA15" s="147"/>
      <c r="EEB15" s="148"/>
      <c r="EEC15" s="149"/>
      <c r="EED15" s="150"/>
      <c r="EEE15" s="151"/>
      <c r="EEF15" s="152"/>
      <c r="EEG15" s="153"/>
      <c r="EEH15" s="154"/>
      <c r="EEI15" s="146"/>
      <c r="EEJ15" s="147"/>
      <c r="EEK15" s="148"/>
      <c r="EEL15" s="149"/>
      <c r="EEM15" s="150"/>
      <c r="EEN15" s="151"/>
      <c r="EEO15" s="152"/>
      <c r="EEP15" s="153"/>
      <c r="EEQ15" s="154"/>
      <c r="EER15" s="146"/>
      <c r="EES15" s="147"/>
      <c r="EET15" s="148"/>
      <c r="EEU15" s="149"/>
      <c r="EEV15" s="150"/>
      <c r="EEW15" s="151"/>
      <c r="EEX15" s="152"/>
      <c r="EEY15" s="153"/>
      <c r="EEZ15" s="154"/>
      <c r="EFA15" s="146"/>
      <c r="EFB15" s="147"/>
      <c r="EFC15" s="148"/>
      <c r="EFD15" s="149"/>
      <c r="EFE15" s="150"/>
      <c r="EFF15" s="151"/>
      <c r="EFG15" s="152"/>
      <c r="EFH15" s="153"/>
      <c r="EFI15" s="154"/>
      <c r="EFJ15" s="146"/>
      <c r="EFK15" s="147"/>
      <c r="EFL15" s="148"/>
      <c r="EFM15" s="149"/>
      <c r="EFN15" s="150"/>
      <c r="EFO15" s="151"/>
      <c r="EFP15" s="152"/>
      <c r="EFQ15" s="153"/>
      <c r="EFR15" s="154"/>
      <c r="EFS15" s="146"/>
      <c r="EFT15" s="147"/>
      <c r="EFU15" s="148"/>
      <c r="EFV15" s="149"/>
      <c r="EFW15" s="150"/>
      <c r="EFX15" s="151"/>
      <c r="EFY15" s="152"/>
      <c r="EFZ15" s="153"/>
      <c r="EGA15" s="154"/>
      <c r="EGB15" s="146"/>
      <c r="EGC15" s="147"/>
      <c r="EGD15" s="148"/>
      <c r="EGE15" s="149"/>
      <c r="EGF15" s="150"/>
      <c r="EGG15" s="151"/>
      <c r="EGH15" s="152"/>
      <c r="EGI15" s="153"/>
      <c r="EGJ15" s="154"/>
      <c r="EGK15" s="146"/>
      <c r="EGL15" s="147"/>
      <c r="EGM15" s="148"/>
      <c r="EGN15" s="149"/>
      <c r="EGO15" s="150"/>
      <c r="EGP15" s="151"/>
      <c r="EGQ15" s="152"/>
      <c r="EGR15" s="153"/>
      <c r="EGS15" s="154"/>
      <c r="EGT15" s="146"/>
      <c r="EGU15" s="147"/>
      <c r="EGV15" s="148"/>
      <c r="EGW15" s="149"/>
      <c r="EGX15" s="150"/>
      <c r="EGY15" s="151"/>
      <c r="EGZ15" s="152"/>
      <c r="EHA15" s="153"/>
      <c r="EHB15" s="154"/>
      <c r="EHC15" s="146"/>
      <c r="EHD15" s="147"/>
      <c r="EHE15" s="148"/>
      <c r="EHF15" s="149"/>
      <c r="EHG15" s="150"/>
      <c r="EHH15" s="151"/>
      <c r="EHI15" s="152"/>
      <c r="EHJ15" s="153"/>
      <c r="EHK15" s="154"/>
      <c r="EHL15" s="146"/>
      <c r="EHM15" s="147"/>
      <c r="EHN15" s="148"/>
      <c r="EHO15" s="149"/>
      <c r="EHP15" s="150"/>
      <c r="EHQ15" s="151"/>
      <c r="EHR15" s="152"/>
      <c r="EHS15" s="153"/>
      <c r="EHT15" s="154"/>
      <c r="EHU15" s="146"/>
      <c r="EHV15" s="147"/>
      <c r="EHW15" s="148"/>
      <c r="EHX15" s="149"/>
      <c r="EHY15" s="150"/>
      <c r="EHZ15" s="151"/>
      <c r="EIA15" s="152"/>
      <c r="EIB15" s="153"/>
      <c r="EIC15" s="154"/>
      <c r="EID15" s="146"/>
      <c r="EIE15" s="147"/>
      <c r="EIF15" s="148"/>
      <c r="EIG15" s="149"/>
      <c r="EIH15" s="150"/>
      <c r="EII15" s="151"/>
      <c r="EIJ15" s="152"/>
      <c r="EIK15" s="153"/>
      <c r="EIL15" s="154"/>
      <c r="EIM15" s="146"/>
      <c r="EIN15" s="147"/>
      <c r="EIO15" s="148"/>
      <c r="EIP15" s="149"/>
      <c r="EIQ15" s="150"/>
      <c r="EIR15" s="151"/>
      <c r="EIS15" s="152"/>
      <c r="EIT15" s="153"/>
      <c r="EIU15" s="154"/>
      <c r="EIV15" s="146"/>
      <c r="EIW15" s="147"/>
      <c r="EIX15" s="148"/>
      <c r="EIY15" s="149"/>
      <c r="EIZ15" s="150"/>
      <c r="EJA15" s="151"/>
      <c r="EJB15" s="152"/>
      <c r="EJC15" s="153"/>
      <c r="EJD15" s="154"/>
      <c r="EJE15" s="146"/>
      <c r="EJF15" s="147"/>
      <c r="EJG15" s="148"/>
      <c r="EJH15" s="149"/>
      <c r="EJI15" s="150"/>
      <c r="EJJ15" s="151"/>
      <c r="EJK15" s="152"/>
      <c r="EJL15" s="153"/>
      <c r="EJM15" s="154"/>
      <c r="EJN15" s="146"/>
      <c r="EJO15" s="147"/>
      <c r="EJP15" s="148"/>
      <c r="EJQ15" s="149"/>
      <c r="EJR15" s="150"/>
      <c r="EJS15" s="151"/>
      <c r="EJT15" s="152"/>
      <c r="EJU15" s="153"/>
      <c r="EJV15" s="154"/>
      <c r="EJW15" s="146"/>
      <c r="EJX15" s="147"/>
      <c r="EJY15" s="148"/>
      <c r="EJZ15" s="149"/>
      <c r="EKA15" s="150"/>
      <c r="EKB15" s="151"/>
      <c r="EKC15" s="152"/>
      <c r="EKD15" s="153"/>
      <c r="EKE15" s="154"/>
      <c r="EKF15" s="146"/>
      <c r="EKG15" s="147"/>
      <c r="EKH15" s="148"/>
      <c r="EKI15" s="149"/>
      <c r="EKJ15" s="150"/>
      <c r="EKK15" s="151"/>
      <c r="EKL15" s="152"/>
      <c r="EKM15" s="153"/>
      <c r="EKN15" s="154"/>
      <c r="EKO15" s="146"/>
      <c r="EKP15" s="147"/>
      <c r="EKQ15" s="148"/>
      <c r="EKR15" s="149"/>
      <c r="EKS15" s="150"/>
      <c r="EKT15" s="151"/>
      <c r="EKU15" s="152"/>
      <c r="EKV15" s="153"/>
      <c r="EKW15" s="154"/>
      <c r="EKX15" s="146"/>
      <c r="EKY15" s="147"/>
      <c r="EKZ15" s="148"/>
      <c r="ELA15" s="149"/>
      <c r="ELB15" s="150"/>
      <c r="ELC15" s="151"/>
      <c r="ELD15" s="152"/>
      <c r="ELE15" s="153"/>
      <c r="ELF15" s="154"/>
      <c r="ELG15" s="146"/>
      <c r="ELH15" s="147"/>
      <c r="ELI15" s="148"/>
      <c r="ELJ15" s="149"/>
      <c r="ELK15" s="150"/>
      <c r="ELL15" s="151"/>
      <c r="ELM15" s="152"/>
      <c r="ELN15" s="153"/>
      <c r="ELO15" s="154"/>
      <c r="ELP15" s="146"/>
      <c r="ELQ15" s="147"/>
      <c r="ELR15" s="148"/>
      <c r="ELS15" s="149"/>
      <c r="ELT15" s="150"/>
      <c r="ELU15" s="151"/>
      <c r="ELV15" s="152"/>
      <c r="ELW15" s="153"/>
      <c r="ELX15" s="154"/>
      <c r="ELY15" s="146"/>
      <c r="ELZ15" s="147"/>
      <c r="EMA15" s="148"/>
      <c r="EMB15" s="149"/>
      <c r="EMC15" s="150"/>
      <c r="EMD15" s="151"/>
      <c r="EME15" s="152"/>
      <c r="EMF15" s="153"/>
      <c r="EMG15" s="154"/>
      <c r="EMH15" s="146"/>
      <c r="EMI15" s="147"/>
      <c r="EMJ15" s="148"/>
      <c r="EMK15" s="149"/>
      <c r="EML15" s="150"/>
      <c r="EMM15" s="151"/>
      <c r="EMN15" s="152"/>
      <c r="EMO15" s="153"/>
      <c r="EMP15" s="154"/>
      <c r="EMQ15" s="146"/>
      <c r="EMR15" s="147"/>
      <c r="EMS15" s="148"/>
      <c r="EMT15" s="149"/>
      <c r="EMU15" s="150"/>
      <c r="EMV15" s="151"/>
      <c r="EMW15" s="152"/>
      <c r="EMX15" s="153"/>
      <c r="EMY15" s="154"/>
      <c r="EMZ15" s="146"/>
      <c r="ENA15" s="147"/>
      <c r="ENB15" s="148"/>
      <c r="ENC15" s="149"/>
      <c r="END15" s="150"/>
      <c r="ENE15" s="151"/>
      <c r="ENF15" s="152"/>
      <c r="ENG15" s="153"/>
      <c r="ENH15" s="154"/>
      <c r="ENI15" s="146"/>
      <c r="ENJ15" s="147"/>
      <c r="ENK15" s="148"/>
      <c r="ENL15" s="149"/>
      <c r="ENM15" s="150"/>
      <c r="ENN15" s="151"/>
      <c r="ENO15" s="152"/>
      <c r="ENP15" s="153"/>
      <c r="ENQ15" s="154"/>
      <c r="ENR15" s="146"/>
      <c r="ENS15" s="147"/>
      <c r="ENT15" s="148"/>
      <c r="ENU15" s="149"/>
      <c r="ENV15" s="150"/>
      <c r="ENW15" s="151"/>
      <c r="ENX15" s="152"/>
      <c r="ENY15" s="153"/>
      <c r="ENZ15" s="154"/>
      <c r="EOA15" s="146"/>
      <c r="EOB15" s="147"/>
      <c r="EOC15" s="148"/>
      <c r="EOD15" s="149"/>
      <c r="EOE15" s="150"/>
      <c r="EOF15" s="151"/>
      <c r="EOG15" s="152"/>
      <c r="EOH15" s="153"/>
      <c r="EOI15" s="154"/>
      <c r="EOJ15" s="146"/>
      <c r="EOK15" s="147"/>
      <c r="EOL15" s="148"/>
      <c r="EOM15" s="149"/>
      <c r="EON15" s="150"/>
      <c r="EOO15" s="151"/>
      <c r="EOP15" s="152"/>
      <c r="EOQ15" s="153"/>
      <c r="EOR15" s="154"/>
      <c r="EOS15" s="146"/>
      <c r="EOT15" s="147"/>
      <c r="EOU15" s="148"/>
      <c r="EOV15" s="149"/>
      <c r="EOW15" s="150"/>
      <c r="EOX15" s="151"/>
      <c r="EOY15" s="152"/>
      <c r="EOZ15" s="153"/>
      <c r="EPA15" s="154"/>
      <c r="EPB15" s="146"/>
      <c r="EPC15" s="147"/>
      <c r="EPD15" s="148"/>
      <c r="EPE15" s="149"/>
      <c r="EPF15" s="150"/>
      <c r="EPG15" s="151"/>
      <c r="EPH15" s="152"/>
      <c r="EPI15" s="153"/>
      <c r="EPJ15" s="154"/>
      <c r="EPK15" s="146"/>
      <c r="EPL15" s="147"/>
      <c r="EPM15" s="148"/>
      <c r="EPN15" s="149"/>
      <c r="EPO15" s="150"/>
      <c r="EPP15" s="151"/>
      <c r="EPQ15" s="152"/>
      <c r="EPR15" s="153"/>
      <c r="EPS15" s="154"/>
      <c r="EPT15" s="146"/>
      <c r="EPU15" s="147"/>
      <c r="EPV15" s="148"/>
      <c r="EPW15" s="149"/>
      <c r="EPX15" s="150"/>
      <c r="EPY15" s="151"/>
      <c r="EPZ15" s="152"/>
      <c r="EQA15" s="153"/>
      <c r="EQB15" s="154"/>
      <c r="EQC15" s="146"/>
      <c r="EQD15" s="147"/>
      <c r="EQE15" s="148"/>
      <c r="EQF15" s="149"/>
      <c r="EQG15" s="150"/>
      <c r="EQH15" s="151"/>
      <c r="EQI15" s="152"/>
      <c r="EQJ15" s="153"/>
      <c r="EQK15" s="154"/>
      <c r="EQL15" s="146"/>
      <c r="EQM15" s="147"/>
      <c r="EQN15" s="148"/>
      <c r="EQO15" s="149"/>
      <c r="EQP15" s="150"/>
      <c r="EQQ15" s="151"/>
      <c r="EQR15" s="152"/>
      <c r="EQS15" s="153"/>
      <c r="EQT15" s="154"/>
      <c r="EQU15" s="146"/>
      <c r="EQV15" s="147"/>
      <c r="EQW15" s="148"/>
      <c r="EQX15" s="149"/>
      <c r="EQY15" s="150"/>
      <c r="EQZ15" s="151"/>
      <c r="ERA15" s="152"/>
      <c r="ERB15" s="153"/>
      <c r="ERC15" s="154"/>
      <c r="ERD15" s="146"/>
      <c r="ERE15" s="147"/>
      <c r="ERF15" s="148"/>
      <c r="ERG15" s="149"/>
      <c r="ERH15" s="150"/>
      <c r="ERI15" s="151"/>
      <c r="ERJ15" s="152"/>
      <c r="ERK15" s="153"/>
      <c r="ERL15" s="154"/>
      <c r="ERM15" s="146"/>
      <c r="ERN15" s="147"/>
      <c r="ERO15" s="148"/>
      <c r="ERP15" s="149"/>
      <c r="ERQ15" s="150"/>
      <c r="ERR15" s="151"/>
      <c r="ERS15" s="152"/>
      <c r="ERT15" s="153"/>
      <c r="ERU15" s="154"/>
      <c r="ERV15" s="146"/>
      <c r="ERW15" s="147"/>
      <c r="ERX15" s="148"/>
      <c r="ERY15" s="149"/>
      <c r="ERZ15" s="150"/>
      <c r="ESA15" s="151"/>
      <c r="ESB15" s="152"/>
      <c r="ESC15" s="153"/>
      <c r="ESD15" s="154"/>
      <c r="ESE15" s="146"/>
      <c r="ESF15" s="147"/>
      <c r="ESG15" s="148"/>
      <c r="ESH15" s="149"/>
      <c r="ESI15" s="150"/>
      <c r="ESJ15" s="151"/>
      <c r="ESK15" s="152"/>
      <c r="ESL15" s="153"/>
      <c r="ESM15" s="154"/>
      <c r="ESN15" s="146"/>
      <c r="ESO15" s="147"/>
      <c r="ESP15" s="148"/>
      <c r="ESQ15" s="149"/>
      <c r="ESR15" s="150"/>
      <c r="ESS15" s="151"/>
      <c r="EST15" s="152"/>
      <c r="ESU15" s="153"/>
      <c r="ESV15" s="154"/>
      <c r="ESW15" s="146"/>
      <c r="ESX15" s="147"/>
      <c r="ESY15" s="148"/>
      <c r="ESZ15" s="149"/>
      <c r="ETA15" s="150"/>
      <c r="ETB15" s="151"/>
      <c r="ETC15" s="152"/>
      <c r="ETD15" s="153"/>
      <c r="ETE15" s="154"/>
      <c r="ETF15" s="146"/>
      <c r="ETG15" s="147"/>
      <c r="ETH15" s="148"/>
      <c r="ETI15" s="149"/>
      <c r="ETJ15" s="150"/>
      <c r="ETK15" s="151"/>
      <c r="ETL15" s="152"/>
      <c r="ETM15" s="153"/>
      <c r="ETN15" s="154"/>
      <c r="ETO15" s="146"/>
      <c r="ETP15" s="147"/>
      <c r="ETQ15" s="148"/>
      <c r="ETR15" s="149"/>
      <c r="ETS15" s="150"/>
      <c r="ETT15" s="151"/>
      <c r="ETU15" s="152"/>
      <c r="ETV15" s="153"/>
      <c r="ETW15" s="154"/>
      <c r="ETX15" s="146"/>
      <c r="ETY15" s="147"/>
      <c r="ETZ15" s="148"/>
      <c r="EUA15" s="149"/>
      <c r="EUB15" s="150"/>
      <c r="EUC15" s="151"/>
      <c r="EUD15" s="152"/>
      <c r="EUE15" s="153"/>
      <c r="EUF15" s="154"/>
      <c r="EUG15" s="146"/>
      <c r="EUH15" s="147"/>
      <c r="EUI15" s="148"/>
      <c r="EUJ15" s="149"/>
      <c r="EUK15" s="150"/>
      <c r="EUL15" s="151"/>
      <c r="EUM15" s="152"/>
      <c r="EUN15" s="153"/>
      <c r="EUO15" s="154"/>
      <c r="EUP15" s="146"/>
      <c r="EUQ15" s="147"/>
      <c r="EUR15" s="148"/>
      <c r="EUS15" s="149"/>
      <c r="EUT15" s="150"/>
      <c r="EUU15" s="151"/>
      <c r="EUV15" s="152"/>
      <c r="EUW15" s="153"/>
      <c r="EUX15" s="154"/>
      <c r="EUY15" s="146"/>
      <c r="EUZ15" s="147"/>
      <c r="EVA15" s="148"/>
      <c r="EVB15" s="149"/>
      <c r="EVC15" s="150"/>
      <c r="EVD15" s="151"/>
      <c r="EVE15" s="152"/>
      <c r="EVF15" s="153"/>
      <c r="EVG15" s="154"/>
      <c r="EVH15" s="146"/>
      <c r="EVI15" s="147"/>
      <c r="EVJ15" s="148"/>
      <c r="EVK15" s="149"/>
      <c r="EVL15" s="150"/>
      <c r="EVM15" s="151"/>
      <c r="EVN15" s="152"/>
      <c r="EVO15" s="153"/>
      <c r="EVP15" s="154"/>
      <c r="EVQ15" s="146"/>
      <c r="EVR15" s="147"/>
      <c r="EVS15" s="148"/>
      <c r="EVT15" s="149"/>
      <c r="EVU15" s="150"/>
      <c r="EVV15" s="151"/>
      <c r="EVW15" s="152"/>
      <c r="EVX15" s="153"/>
      <c r="EVY15" s="154"/>
      <c r="EVZ15" s="146"/>
      <c r="EWA15" s="147"/>
      <c r="EWB15" s="148"/>
      <c r="EWC15" s="149"/>
      <c r="EWD15" s="150"/>
      <c r="EWE15" s="151"/>
      <c r="EWF15" s="152"/>
      <c r="EWG15" s="153"/>
      <c r="EWH15" s="154"/>
      <c r="EWI15" s="146"/>
      <c r="EWJ15" s="147"/>
      <c r="EWK15" s="148"/>
      <c r="EWL15" s="149"/>
      <c r="EWM15" s="150"/>
      <c r="EWN15" s="151"/>
      <c r="EWO15" s="152"/>
      <c r="EWP15" s="153"/>
      <c r="EWQ15" s="154"/>
      <c r="EWR15" s="146"/>
      <c r="EWS15" s="147"/>
      <c r="EWT15" s="148"/>
      <c r="EWU15" s="149"/>
      <c r="EWV15" s="150"/>
      <c r="EWW15" s="151"/>
      <c r="EWX15" s="152"/>
      <c r="EWY15" s="153"/>
      <c r="EWZ15" s="154"/>
      <c r="EXA15" s="146"/>
      <c r="EXB15" s="147"/>
      <c r="EXC15" s="148"/>
      <c r="EXD15" s="149"/>
      <c r="EXE15" s="150"/>
      <c r="EXF15" s="151"/>
      <c r="EXG15" s="152"/>
      <c r="EXH15" s="153"/>
      <c r="EXI15" s="154"/>
      <c r="EXJ15" s="146"/>
      <c r="EXK15" s="147"/>
      <c r="EXL15" s="148"/>
      <c r="EXM15" s="149"/>
      <c r="EXN15" s="150"/>
      <c r="EXO15" s="151"/>
      <c r="EXP15" s="152"/>
      <c r="EXQ15" s="153"/>
      <c r="EXR15" s="154"/>
      <c r="EXS15" s="146"/>
      <c r="EXT15" s="147"/>
      <c r="EXU15" s="148"/>
      <c r="EXV15" s="149"/>
      <c r="EXW15" s="150"/>
      <c r="EXX15" s="151"/>
      <c r="EXY15" s="152"/>
      <c r="EXZ15" s="153"/>
      <c r="EYA15" s="154"/>
      <c r="EYB15" s="146"/>
      <c r="EYC15" s="147"/>
      <c r="EYD15" s="148"/>
      <c r="EYE15" s="149"/>
      <c r="EYF15" s="150"/>
      <c r="EYG15" s="151"/>
      <c r="EYH15" s="152"/>
      <c r="EYI15" s="153"/>
      <c r="EYJ15" s="154"/>
      <c r="EYK15" s="146"/>
      <c r="EYL15" s="147"/>
      <c r="EYM15" s="148"/>
      <c r="EYN15" s="149"/>
      <c r="EYO15" s="150"/>
      <c r="EYP15" s="151"/>
      <c r="EYQ15" s="152"/>
      <c r="EYR15" s="153"/>
      <c r="EYS15" s="154"/>
      <c r="EYT15" s="146"/>
      <c r="EYU15" s="147"/>
      <c r="EYV15" s="148"/>
      <c r="EYW15" s="149"/>
      <c r="EYX15" s="150"/>
      <c r="EYY15" s="151"/>
      <c r="EYZ15" s="152"/>
      <c r="EZA15" s="153"/>
      <c r="EZB15" s="154"/>
      <c r="EZC15" s="146"/>
      <c r="EZD15" s="147"/>
      <c r="EZE15" s="148"/>
      <c r="EZF15" s="149"/>
      <c r="EZG15" s="150"/>
      <c r="EZH15" s="151"/>
      <c r="EZI15" s="152"/>
      <c r="EZJ15" s="153"/>
      <c r="EZK15" s="154"/>
      <c r="EZL15" s="146"/>
      <c r="EZM15" s="147"/>
      <c r="EZN15" s="148"/>
      <c r="EZO15" s="149"/>
      <c r="EZP15" s="150"/>
      <c r="EZQ15" s="151"/>
      <c r="EZR15" s="152"/>
      <c r="EZS15" s="153"/>
      <c r="EZT15" s="154"/>
      <c r="EZU15" s="146"/>
      <c r="EZV15" s="147"/>
      <c r="EZW15" s="148"/>
      <c r="EZX15" s="149"/>
      <c r="EZY15" s="150"/>
      <c r="EZZ15" s="151"/>
      <c r="FAA15" s="152"/>
      <c r="FAB15" s="153"/>
      <c r="FAC15" s="154"/>
      <c r="FAD15" s="146"/>
      <c r="FAE15" s="147"/>
      <c r="FAF15" s="148"/>
      <c r="FAG15" s="149"/>
      <c r="FAH15" s="150"/>
      <c r="FAI15" s="151"/>
      <c r="FAJ15" s="152"/>
      <c r="FAK15" s="153"/>
      <c r="FAL15" s="154"/>
      <c r="FAM15" s="146"/>
      <c r="FAN15" s="147"/>
      <c r="FAO15" s="148"/>
      <c r="FAP15" s="149"/>
      <c r="FAQ15" s="150"/>
      <c r="FAR15" s="151"/>
      <c r="FAS15" s="152"/>
      <c r="FAT15" s="153"/>
      <c r="FAU15" s="154"/>
      <c r="FAV15" s="146"/>
      <c r="FAW15" s="147"/>
      <c r="FAX15" s="148"/>
      <c r="FAY15" s="149"/>
      <c r="FAZ15" s="150"/>
      <c r="FBA15" s="151"/>
      <c r="FBB15" s="152"/>
      <c r="FBC15" s="153"/>
      <c r="FBD15" s="154"/>
      <c r="FBE15" s="146"/>
      <c r="FBF15" s="147"/>
      <c r="FBG15" s="148"/>
      <c r="FBH15" s="149"/>
      <c r="FBI15" s="150"/>
      <c r="FBJ15" s="151"/>
      <c r="FBK15" s="152"/>
      <c r="FBL15" s="153"/>
      <c r="FBM15" s="154"/>
      <c r="FBN15" s="146"/>
      <c r="FBO15" s="147"/>
      <c r="FBP15" s="148"/>
      <c r="FBQ15" s="149"/>
      <c r="FBR15" s="150"/>
      <c r="FBS15" s="151"/>
      <c r="FBT15" s="152"/>
      <c r="FBU15" s="153"/>
      <c r="FBV15" s="154"/>
      <c r="FBW15" s="146"/>
      <c r="FBX15" s="147"/>
      <c r="FBY15" s="148"/>
      <c r="FBZ15" s="149"/>
      <c r="FCA15" s="150"/>
      <c r="FCB15" s="151"/>
      <c r="FCC15" s="152"/>
      <c r="FCD15" s="153"/>
      <c r="FCE15" s="154"/>
      <c r="FCF15" s="146"/>
      <c r="FCG15" s="147"/>
      <c r="FCH15" s="148"/>
      <c r="FCI15" s="149"/>
      <c r="FCJ15" s="150"/>
      <c r="FCK15" s="151"/>
      <c r="FCL15" s="152"/>
      <c r="FCM15" s="153"/>
      <c r="FCN15" s="154"/>
      <c r="FCO15" s="146"/>
      <c r="FCP15" s="147"/>
      <c r="FCQ15" s="148"/>
      <c r="FCR15" s="149"/>
      <c r="FCS15" s="150"/>
      <c r="FCT15" s="151"/>
      <c r="FCU15" s="152"/>
      <c r="FCV15" s="153"/>
      <c r="FCW15" s="154"/>
      <c r="FCX15" s="146"/>
      <c r="FCY15" s="147"/>
      <c r="FCZ15" s="148"/>
      <c r="FDA15" s="149"/>
      <c r="FDB15" s="150"/>
      <c r="FDC15" s="151"/>
      <c r="FDD15" s="152"/>
      <c r="FDE15" s="153"/>
      <c r="FDF15" s="154"/>
      <c r="FDG15" s="146"/>
      <c r="FDH15" s="147"/>
      <c r="FDI15" s="148"/>
      <c r="FDJ15" s="149"/>
      <c r="FDK15" s="150"/>
      <c r="FDL15" s="151"/>
      <c r="FDM15" s="152"/>
      <c r="FDN15" s="153"/>
      <c r="FDO15" s="154"/>
      <c r="FDP15" s="146"/>
      <c r="FDQ15" s="147"/>
      <c r="FDR15" s="148"/>
      <c r="FDS15" s="149"/>
      <c r="FDT15" s="150"/>
      <c r="FDU15" s="151"/>
      <c r="FDV15" s="152"/>
      <c r="FDW15" s="153"/>
      <c r="FDX15" s="154"/>
      <c r="FDY15" s="146"/>
      <c r="FDZ15" s="147"/>
      <c r="FEA15" s="148"/>
      <c r="FEB15" s="149"/>
      <c r="FEC15" s="150"/>
      <c r="FED15" s="151"/>
      <c r="FEE15" s="152"/>
      <c r="FEF15" s="153"/>
      <c r="FEG15" s="154"/>
      <c r="FEH15" s="146"/>
      <c r="FEI15" s="147"/>
      <c r="FEJ15" s="148"/>
      <c r="FEK15" s="149"/>
      <c r="FEL15" s="150"/>
      <c r="FEM15" s="151"/>
      <c r="FEN15" s="152"/>
      <c r="FEO15" s="153"/>
      <c r="FEP15" s="154"/>
      <c r="FEQ15" s="146"/>
      <c r="FER15" s="147"/>
      <c r="FES15" s="148"/>
      <c r="FET15" s="149"/>
      <c r="FEU15" s="150"/>
      <c r="FEV15" s="151"/>
      <c r="FEW15" s="152"/>
      <c r="FEX15" s="153"/>
      <c r="FEY15" s="154"/>
      <c r="FEZ15" s="146"/>
      <c r="FFA15" s="147"/>
      <c r="FFB15" s="148"/>
      <c r="FFC15" s="149"/>
      <c r="FFD15" s="150"/>
      <c r="FFE15" s="151"/>
      <c r="FFF15" s="152"/>
      <c r="FFG15" s="153"/>
      <c r="FFH15" s="154"/>
      <c r="FFI15" s="146"/>
      <c r="FFJ15" s="147"/>
      <c r="FFK15" s="148"/>
      <c r="FFL15" s="149"/>
      <c r="FFM15" s="150"/>
      <c r="FFN15" s="151"/>
      <c r="FFO15" s="152"/>
      <c r="FFP15" s="153"/>
      <c r="FFQ15" s="154"/>
      <c r="FFR15" s="146"/>
      <c r="FFS15" s="147"/>
      <c r="FFT15" s="148"/>
      <c r="FFU15" s="149"/>
      <c r="FFV15" s="150"/>
      <c r="FFW15" s="151"/>
      <c r="FFX15" s="152"/>
      <c r="FFY15" s="153"/>
      <c r="FFZ15" s="154"/>
      <c r="FGA15" s="146"/>
      <c r="FGB15" s="147"/>
      <c r="FGC15" s="148"/>
      <c r="FGD15" s="149"/>
      <c r="FGE15" s="150"/>
      <c r="FGF15" s="151"/>
      <c r="FGG15" s="152"/>
      <c r="FGH15" s="153"/>
      <c r="FGI15" s="154"/>
      <c r="FGJ15" s="146"/>
      <c r="FGK15" s="147"/>
      <c r="FGL15" s="148"/>
      <c r="FGM15" s="149"/>
      <c r="FGN15" s="150"/>
      <c r="FGO15" s="151"/>
      <c r="FGP15" s="152"/>
      <c r="FGQ15" s="153"/>
      <c r="FGR15" s="154"/>
      <c r="FGS15" s="146"/>
      <c r="FGT15" s="147"/>
      <c r="FGU15" s="148"/>
      <c r="FGV15" s="149"/>
      <c r="FGW15" s="150"/>
      <c r="FGX15" s="151"/>
      <c r="FGY15" s="152"/>
      <c r="FGZ15" s="153"/>
      <c r="FHA15" s="154"/>
      <c r="FHB15" s="146"/>
      <c r="FHC15" s="147"/>
      <c r="FHD15" s="148"/>
      <c r="FHE15" s="149"/>
      <c r="FHF15" s="150"/>
      <c r="FHG15" s="151"/>
      <c r="FHH15" s="152"/>
      <c r="FHI15" s="153"/>
      <c r="FHJ15" s="154"/>
      <c r="FHK15" s="146"/>
      <c r="FHL15" s="147"/>
      <c r="FHM15" s="148"/>
      <c r="FHN15" s="149"/>
      <c r="FHO15" s="150"/>
      <c r="FHP15" s="151"/>
      <c r="FHQ15" s="152"/>
      <c r="FHR15" s="153"/>
      <c r="FHS15" s="154"/>
      <c r="FHT15" s="146"/>
      <c r="FHU15" s="147"/>
      <c r="FHV15" s="148"/>
      <c r="FHW15" s="149"/>
      <c r="FHX15" s="150"/>
      <c r="FHY15" s="151"/>
      <c r="FHZ15" s="152"/>
      <c r="FIA15" s="153"/>
      <c r="FIB15" s="154"/>
      <c r="FIC15" s="146"/>
      <c r="FID15" s="147"/>
      <c r="FIE15" s="148"/>
      <c r="FIF15" s="149"/>
      <c r="FIG15" s="150"/>
      <c r="FIH15" s="151"/>
      <c r="FII15" s="152"/>
      <c r="FIJ15" s="153"/>
      <c r="FIK15" s="154"/>
      <c r="FIL15" s="146"/>
      <c r="FIM15" s="147"/>
      <c r="FIN15" s="148"/>
      <c r="FIO15" s="149"/>
      <c r="FIP15" s="150"/>
      <c r="FIQ15" s="151"/>
      <c r="FIR15" s="152"/>
      <c r="FIS15" s="153"/>
      <c r="FIT15" s="154"/>
      <c r="FIU15" s="146"/>
      <c r="FIV15" s="147"/>
      <c r="FIW15" s="148"/>
      <c r="FIX15" s="149"/>
      <c r="FIY15" s="150"/>
      <c r="FIZ15" s="151"/>
      <c r="FJA15" s="152"/>
      <c r="FJB15" s="153"/>
      <c r="FJC15" s="154"/>
      <c r="FJD15" s="146"/>
      <c r="FJE15" s="147"/>
      <c r="FJF15" s="148"/>
      <c r="FJG15" s="149"/>
      <c r="FJH15" s="150"/>
      <c r="FJI15" s="151"/>
      <c r="FJJ15" s="152"/>
      <c r="FJK15" s="153"/>
      <c r="FJL15" s="154"/>
      <c r="FJM15" s="146"/>
      <c r="FJN15" s="147"/>
      <c r="FJO15" s="148"/>
      <c r="FJP15" s="149"/>
      <c r="FJQ15" s="150"/>
      <c r="FJR15" s="151"/>
      <c r="FJS15" s="152"/>
      <c r="FJT15" s="153"/>
      <c r="FJU15" s="154"/>
      <c r="FJV15" s="146"/>
      <c r="FJW15" s="147"/>
      <c r="FJX15" s="148"/>
      <c r="FJY15" s="149"/>
      <c r="FJZ15" s="150"/>
      <c r="FKA15" s="151"/>
      <c r="FKB15" s="152"/>
      <c r="FKC15" s="153"/>
      <c r="FKD15" s="154"/>
      <c r="FKE15" s="146"/>
      <c r="FKF15" s="147"/>
      <c r="FKG15" s="148"/>
      <c r="FKH15" s="149"/>
      <c r="FKI15" s="150"/>
      <c r="FKJ15" s="151"/>
      <c r="FKK15" s="152"/>
      <c r="FKL15" s="153"/>
      <c r="FKM15" s="154"/>
      <c r="FKN15" s="146"/>
      <c r="FKO15" s="147"/>
      <c r="FKP15" s="148"/>
      <c r="FKQ15" s="149"/>
      <c r="FKR15" s="150"/>
      <c r="FKS15" s="151"/>
      <c r="FKT15" s="152"/>
      <c r="FKU15" s="153"/>
      <c r="FKV15" s="154"/>
      <c r="FKW15" s="146"/>
      <c r="FKX15" s="147"/>
      <c r="FKY15" s="148"/>
      <c r="FKZ15" s="149"/>
      <c r="FLA15" s="150"/>
      <c r="FLB15" s="151"/>
      <c r="FLC15" s="152"/>
      <c r="FLD15" s="153"/>
      <c r="FLE15" s="154"/>
      <c r="FLF15" s="146"/>
      <c r="FLG15" s="147"/>
      <c r="FLH15" s="148"/>
      <c r="FLI15" s="149"/>
      <c r="FLJ15" s="150"/>
      <c r="FLK15" s="151"/>
      <c r="FLL15" s="152"/>
      <c r="FLM15" s="153"/>
      <c r="FLN15" s="154"/>
      <c r="FLO15" s="146"/>
      <c r="FLP15" s="147"/>
      <c r="FLQ15" s="148"/>
      <c r="FLR15" s="149"/>
      <c r="FLS15" s="150"/>
      <c r="FLT15" s="151"/>
      <c r="FLU15" s="152"/>
      <c r="FLV15" s="153"/>
      <c r="FLW15" s="154"/>
      <c r="FLX15" s="146"/>
      <c r="FLY15" s="147"/>
      <c r="FLZ15" s="148"/>
      <c r="FMA15" s="149"/>
      <c r="FMB15" s="150"/>
      <c r="FMC15" s="151"/>
      <c r="FMD15" s="152"/>
      <c r="FME15" s="153"/>
      <c r="FMF15" s="154"/>
      <c r="FMG15" s="146"/>
      <c r="FMH15" s="147"/>
      <c r="FMI15" s="148"/>
      <c r="FMJ15" s="149"/>
      <c r="FMK15" s="150"/>
      <c r="FML15" s="151"/>
      <c r="FMM15" s="152"/>
      <c r="FMN15" s="153"/>
      <c r="FMO15" s="154"/>
      <c r="FMP15" s="146"/>
      <c r="FMQ15" s="147"/>
      <c r="FMR15" s="148"/>
      <c r="FMS15" s="149"/>
      <c r="FMT15" s="150"/>
      <c r="FMU15" s="151"/>
      <c r="FMV15" s="152"/>
      <c r="FMW15" s="153"/>
      <c r="FMX15" s="154"/>
      <c r="FMY15" s="146"/>
      <c r="FMZ15" s="147"/>
      <c r="FNA15" s="148"/>
      <c r="FNB15" s="149"/>
      <c r="FNC15" s="150"/>
      <c r="FND15" s="151"/>
      <c r="FNE15" s="152"/>
      <c r="FNF15" s="153"/>
      <c r="FNG15" s="154"/>
      <c r="FNH15" s="146"/>
      <c r="FNI15" s="147"/>
      <c r="FNJ15" s="148"/>
      <c r="FNK15" s="149"/>
      <c r="FNL15" s="150"/>
      <c r="FNM15" s="151"/>
      <c r="FNN15" s="152"/>
      <c r="FNO15" s="153"/>
      <c r="FNP15" s="154"/>
      <c r="FNQ15" s="146"/>
      <c r="FNR15" s="147"/>
      <c r="FNS15" s="148"/>
      <c r="FNT15" s="149"/>
      <c r="FNU15" s="150"/>
      <c r="FNV15" s="151"/>
      <c r="FNW15" s="152"/>
      <c r="FNX15" s="153"/>
      <c r="FNY15" s="154"/>
      <c r="FNZ15" s="146"/>
      <c r="FOA15" s="147"/>
      <c r="FOB15" s="148"/>
      <c r="FOC15" s="149"/>
      <c r="FOD15" s="150"/>
      <c r="FOE15" s="151"/>
      <c r="FOF15" s="152"/>
      <c r="FOG15" s="153"/>
      <c r="FOH15" s="154"/>
      <c r="FOI15" s="146"/>
      <c r="FOJ15" s="147"/>
      <c r="FOK15" s="148"/>
      <c r="FOL15" s="149"/>
      <c r="FOM15" s="150"/>
      <c r="FON15" s="151"/>
      <c r="FOO15" s="152"/>
      <c r="FOP15" s="153"/>
      <c r="FOQ15" s="154"/>
      <c r="FOR15" s="146"/>
      <c r="FOS15" s="147"/>
      <c r="FOT15" s="148"/>
      <c r="FOU15" s="149"/>
      <c r="FOV15" s="150"/>
      <c r="FOW15" s="151"/>
      <c r="FOX15" s="152"/>
      <c r="FOY15" s="153"/>
      <c r="FOZ15" s="154"/>
      <c r="FPA15" s="146"/>
      <c r="FPB15" s="147"/>
      <c r="FPC15" s="148"/>
      <c r="FPD15" s="149"/>
      <c r="FPE15" s="150"/>
      <c r="FPF15" s="151"/>
      <c r="FPG15" s="152"/>
      <c r="FPH15" s="153"/>
      <c r="FPI15" s="154"/>
      <c r="FPJ15" s="146"/>
      <c r="FPK15" s="147"/>
      <c r="FPL15" s="148"/>
      <c r="FPM15" s="149"/>
      <c r="FPN15" s="150"/>
      <c r="FPO15" s="151"/>
      <c r="FPP15" s="152"/>
      <c r="FPQ15" s="153"/>
      <c r="FPR15" s="154"/>
      <c r="FPS15" s="146"/>
      <c r="FPT15" s="147"/>
      <c r="FPU15" s="148"/>
      <c r="FPV15" s="149"/>
      <c r="FPW15" s="150"/>
      <c r="FPX15" s="151"/>
      <c r="FPY15" s="152"/>
      <c r="FPZ15" s="153"/>
      <c r="FQA15" s="154"/>
      <c r="FQB15" s="146"/>
      <c r="FQC15" s="147"/>
      <c r="FQD15" s="148"/>
      <c r="FQE15" s="149"/>
      <c r="FQF15" s="150"/>
      <c r="FQG15" s="151"/>
      <c r="FQH15" s="152"/>
      <c r="FQI15" s="153"/>
      <c r="FQJ15" s="154"/>
      <c r="FQK15" s="146"/>
      <c r="FQL15" s="147"/>
      <c r="FQM15" s="148"/>
      <c r="FQN15" s="149"/>
      <c r="FQO15" s="150"/>
      <c r="FQP15" s="151"/>
      <c r="FQQ15" s="152"/>
      <c r="FQR15" s="153"/>
      <c r="FQS15" s="154"/>
      <c r="FQT15" s="146"/>
      <c r="FQU15" s="147"/>
      <c r="FQV15" s="148"/>
      <c r="FQW15" s="149"/>
      <c r="FQX15" s="150"/>
      <c r="FQY15" s="151"/>
      <c r="FQZ15" s="152"/>
      <c r="FRA15" s="153"/>
      <c r="FRB15" s="154"/>
      <c r="FRC15" s="146"/>
      <c r="FRD15" s="147"/>
      <c r="FRE15" s="148"/>
      <c r="FRF15" s="149"/>
      <c r="FRG15" s="150"/>
      <c r="FRH15" s="151"/>
      <c r="FRI15" s="152"/>
      <c r="FRJ15" s="153"/>
      <c r="FRK15" s="154"/>
      <c r="FRL15" s="146"/>
      <c r="FRM15" s="147"/>
      <c r="FRN15" s="148"/>
      <c r="FRO15" s="149"/>
      <c r="FRP15" s="150"/>
      <c r="FRQ15" s="151"/>
      <c r="FRR15" s="152"/>
      <c r="FRS15" s="153"/>
      <c r="FRT15" s="154"/>
      <c r="FRU15" s="146"/>
      <c r="FRV15" s="147"/>
      <c r="FRW15" s="148"/>
      <c r="FRX15" s="149"/>
      <c r="FRY15" s="150"/>
      <c r="FRZ15" s="151"/>
      <c r="FSA15" s="152"/>
      <c r="FSB15" s="153"/>
      <c r="FSC15" s="154"/>
      <c r="FSD15" s="146"/>
      <c r="FSE15" s="147"/>
      <c r="FSF15" s="148"/>
      <c r="FSG15" s="149"/>
      <c r="FSH15" s="150"/>
      <c r="FSI15" s="151"/>
      <c r="FSJ15" s="152"/>
      <c r="FSK15" s="153"/>
      <c r="FSL15" s="154"/>
      <c r="FSM15" s="146"/>
      <c r="FSN15" s="147"/>
      <c r="FSO15" s="148"/>
      <c r="FSP15" s="149"/>
      <c r="FSQ15" s="150"/>
      <c r="FSR15" s="151"/>
      <c r="FSS15" s="152"/>
      <c r="FST15" s="153"/>
      <c r="FSU15" s="154"/>
      <c r="FSV15" s="146"/>
      <c r="FSW15" s="147"/>
      <c r="FSX15" s="148"/>
      <c r="FSY15" s="149"/>
      <c r="FSZ15" s="150"/>
      <c r="FTA15" s="151"/>
      <c r="FTB15" s="152"/>
      <c r="FTC15" s="153"/>
      <c r="FTD15" s="154"/>
      <c r="FTE15" s="146"/>
      <c r="FTF15" s="147"/>
      <c r="FTG15" s="148"/>
      <c r="FTH15" s="149"/>
      <c r="FTI15" s="150"/>
      <c r="FTJ15" s="151"/>
      <c r="FTK15" s="152"/>
      <c r="FTL15" s="153"/>
      <c r="FTM15" s="154"/>
      <c r="FTN15" s="146"/>
      <c r="FTO15" s="147"/>
      <c r="FTP15" s="148"/>
      <c r="FTQ15" s="149"/>
      <c r="FTR15" s="150"/>
      <c r="FTS15" s="151"/>
      <c r="FTT15" s="152"/>
      <c r="FTU15" s="153"/>
      <c r="FTV15" s="154"/>
      <c r="FTW15" s="146"/>
      <c r="FTX15" s="147"/>
      <c r="FTY15" s="148"/>
      <c r="FTZ15" s="149"/>
      <c r="FUA15" s="150"/>
      <c r="FUB15" s="151"/>
      <c r="FUC15" s="152"/>
      <c r="FUD15" s="153"/>
      <c r="FUE15" s="154"/>
      <c r="FUF15" s="146"/>
      <c r="FUG15" s="147"/>
      <c r="FUH15" s="148"/>
      <c r="FUI15" s="149"/>
      <c r="FUJ15" s="150"/>
      <c r="FUK15" s="151"/>
      <c r="FUL15" s="152"/>
      <c r="FUM15" s="153"/>
      <c r="FUN15" s="154"/>
      <c r="FUO15" s="146"/>
      <c r="FUP15" s="147"/>
      <c r="FUQ15" s="148"/>
      <c r="FUR15" s="149"/>
      <c r="FUS15" s="150"/>
      <c r="FUT15" s="151"/>
      <c r="FUU15" s="152"/>
      <c r="FUV15" s="153"/>
      <c r="FUW15" s="154"/>
      <c r="FUX15" s="146"/>
      <c r="FUY15" s="147"/>
      <c r="FUZ15" s="148"/>
      <c r="FVA15" s="149"/>
      <c r="FVB15" s="150"/>
      <c r="FVC15" s="151"/>
      <c r="FVD15" s="152"/>
      <c r="FVE15" s="153"/>
      <c r="FVF15" s="154"/>
      <c r="FVG15" s="146"/>
      <c r="FVH15" s="147"/>
      <c r="FVI15" s="148"/>
      <c r="FVJ15" s="149"/>
      <c r="FVK15" s="150"/>
      <c r="FVL15" s="151"/>
      <c r="FVM15" s="152"/>
      <c r="FVN15" s="153"/>
      <c r="FVO15" s="154"/>
      <c r="FVP15" s="146"/>
      <c r="FVQ15" s="147"/>
      <c r="FVR15" s="148"/>
      <c r="FVS15" s="149"/>
      <c r="FVT15" s="150"/>
      <c r="FVU15" s="151"/>
      <c r="FVV15" s="152"/>
      <c r="FVW15" s="153"/>
      <c r="FVX15" s="154"/>
      <c r="FVY15" s="146"/>
      <c r="FVZ15" s="147"/>
      <c r="FWA15" s="148"/>
      <c r="FWB15" s="149"/>
      <c r="FWC15" s="150"/>
      <c r="FWD15" s="151"/>
      <c r="FWE15" s="152"/>
      <c r="FWF15" s="153"/>
      <c r="FWG15" s="154"/>
      <c r="FWH15" s="146"/>
      <c r="FWI15" s="147"/>
      <c r="FWJ15" s="148"/>
      <c r="FWK15" s="149"/>
      <c r="FWL15" s="150"/>
      <c r="FWM15" s="151"/>
      <c r="FWN15" s="152"/>
      <c r="FWO15" s="153"/>
      <c r="FWP15" s="154"/>
      <c r="FWQ15" s="146"/>
      <c r="FWR15" s="147"/>
      <c r="FWS15" s="148"/>
      <c r="FWT15" s="149"/>
      <c r="FWU15" s="150"/>
      <c r="FWV15" s="151"/>
      <c r="FWW15" s="152"/>
      <c r="FWX15" s="153"/>
      <c r="FWY15" s="154"/>
      <c r="FWZ15" s="146"/>
      <c r="FXA15" s="147"/>
      <c r="FXB15" s="148"/>
      <c r="FXC15" s="149"/>
      <c r="FXD15" s="150"/>
      <c r="FXE15" s="151"/>
      <c r="FXF15" s="152"/>
      <c r="FXG15" s="153"/>
      <c r="FXH15" s="154"/>
      <c r="FXI15" s="146"/>
      <c r="FXJ15" s="147"/>
      <c r="FXK15" s="148"/>
      <c r="FXL15" s="149"/>
      <c r="FXM15" s="150"/>
      <c r="FXN15" s="151"/>
      <c r="FXO15" s="152"/>
      <c r="FXP15" s="153"/>
      <c r="FXQ15" s="154"/>
      <c r="FXR15" s="146"/>
      <c r="FXS15" s="147"/>
      <c r="FXT15" s="148"/>
      <c r="FXU15" s="149"/>
      <c r="FXV15" s="150"/>
      <c r="FXW15" s="151"/>
      <c r="FXX15" s="152"/>
      <c r="FXY15" s="153"/>
      <c r="FXZ15" s="154"/>
      <c r="FYA15" s="146"/>
      <c r="FYB15" s="147"/>
      <c r="FYC15" s="148"/>
      <c r="FYD15" s="149"/>
      <c r="FYE15" s="150"/>
      <c r="FYF15" s="151"/>
      <c r="FYG15" s="152"/>
      <c r="FYH15" s="153"/>
      <c r="FYI15" s="154"/>
      <c r="FYJ15" s="146"/>
      <c r="FYK15" s="147"/>
      <c r="FYL15" s="148"/>
      <c r="FYM15" s="149"/>
      <c r="FYN15" s="150"/>
      <c r="FYO15" s="151"/>
      <c r="FYP15" s="152"/>
      <c r="FYQ15" s="153"/>
      <c r="FYR15" s="154"/>
      <c r="FYS15" s="146"/>
      <c r="FYT15" s="147"/>
      <c r="FYU15" s="148"/>
      <c r="FYV15" s="149"/>
      <c r="FYW15" s="150"/>
      <c r="FYX15" s="151"/>
      <c r="FYY15" s="152"/>
      <c r="FYZ15" s="153"/>
      <c r="FZA15" s="154"/>
      <c r="FZB15" s="146"/>
      <c r="FZC15" s="147"/>
      <c r="FZD15" s="148"/>
      <c r="FZE15" s="149"/>
      <c r="FZF15" s="150"/>
      <c r="FZG15" s="151"/>
      <c r="FZH15" s="152"/>
      <c r="FZI15" s="153"/>
      <c r="FZJ15" s="154"/>
      <c r="FZK15" s="146"/>
      <c r="FZL15" s="147"/>
      <c r="FZM15" s="148"/>
      <c r="FZN15" s="149"/>
      <c r="FZO15" s="150"/>
      <c r="FZP15" s="151"/>
      <c r="FZQ15" s="152"/>
      <c r="FZR15" s="153"/>
      <c r="FZS15" s="154"/>
      <c r="FZT15" s="146"/>
      <c r="FZU15" s="147"/>
      <c r="FZV15" s="148"/>
      <c r="FZW15" s="149"/>
      <c r="FZX15" s="150"/>
      <c r="FZY15" s="151"/>
      <c r="FZZ15" s="152"/>
      <c r="GAA15" s="153"/>
      <c r="GAB15" s="154"/>
      <c r="GAC15" s="146"/>
      <c r="GAD15" s="147"/>
      <c r="GAE15" s="148"/>
      <c r="GAF15" s="149"/>
      <c r="GAG15" s="150"/>
      <c r="GAH15" s="151"/>
      <c r="GAI15" s="152"/>
      <c r="GAJ15" s="153"/>
      <c r="GAK15" s="154"/>
      <c r="GAL15" s="146"/>
      <c r="GAM15" s="147"/>
      <c r="GAN15" s="148"/>
      <c r="GAO15" s="149"/>
      <c r="GAP15" s="150"/>
      <c r="GAQ15" s="151"/>
      <c r="GAR15" s="152"/>
      <c r="GAS15" s="153"/>
      <c r="GAT15" s="154"/>
      <c r="GAU15" s="146"/>
      <c r="GAV15" s="147"/>
      <c r="GAW15" s="148"/>
      <c r="GAX15" s="149"/>
      <c r="GAY15" s="150"/>
      <c r="GAZ15" s="151"/>
      <c r="GBA15" s="152"/>
      <c r="GBB15" s="153"/>
      <c r="GBC15" s="154"/>
      <c r="GBD15" s="146"/>
      <c r="GBE15" s="147"/>
      <c r="GBF15" s="148"/>
      <c r="GBG15" s="149"/>
      <c r="GBH15" s="150"/>
      <c r="GBI15" s="151"/>
      <c r="GBJ15" s="152"/>
      <c r="GBK15" s="153"/>
      <c r="GBL15" s="154"/>
      <c r="GBM15" s="146"/>
      <c r="GBN15" s="147"/>
      <c r="GBO15" s="148"/>
      <c r="GBP15" s="149"/>
      <c r="GBQ15" s="150"/>
      <c r="GBR15" s="151"/>
      <c r="GBS15" s="152"/>
      <c r="GBT15" s="153"/>
      <c r="GBU15" s="154"/>
      <c r="GBV15" s="146"/>
      <c r="GBW15" s="147"/>
      <c r="GBX15" s="148"/>
      <c r="GBY15" s="149"/>
      <c r="GBZ15" s="150"/>
      <c r="GCA15" s="151"/>
      <c r="GCB15" s="152"/>
      <c r="GCC15" s="153"/>
      <c r="GCD15" s="154"/>
      <c r="GCE15" s="146"/>
      <c r="GCF15" s="147"/>
      <c r="GCG15" s="148"/>
      <c r="GCH15" s="149"/>
      <c r="GCI15" s="150"/>
      <c r="GCJ15" s="151"/>
      <c r="GCK15" s="152"/>
      <c r="GCL15" s="153"/>
      <c r="GCM15" s="154"/>
      <c r="GCN15" s="146"/>
      <c r="GCO15" s="147"/>
      <c r="GCP15" s="148"/>
      <c r="GCQ15" s="149"/>
      <c r="GCR15" s="150"/>
      <c r="GCS15" s="151"/>
      <c r="GCT15" s="152"/>
      <c r="GCU15" s="153"/>
      <c r="GCV15" s="154"/>
      <c r="GCW15" s="146"/>
      <c r="GCX15" s="147"/>
      <c r="GCY15" s="148"/>
      <c r="GCZ15" s="149"/>
      <c r="GDA15" s="150"/>
      <c r="GDB15" s="151"/>
      <c r="GDC15" s="152"/>
      <c r="GDD15" s="153"/>
      <c r="GDE15" s="154"/>
      <c r="GDF15" s="146"/>
      <c r="GDG15" s="147"/>
      <c r="GDH15" s="148"/>
      <c r="GDI15" s="149"/>
      <c r="GDJ15" s="150"/>
      <c r="GDK15" s="151"/>
      <c r="GDL15" s="152"/>
      <c r="GDM15" s="153"/>
      <c r="GDN15" s="154"/>
      <c r="GDO15" s="146"/>
      <c r="GDP15" s="147"/>
      <c r="GDQ15" s="148"/>
      <c r="GDR15" s="149"/>
      <c r="GDS15" s="150"/>
      <c r="GDT15" s="151"/>
      <c r="GDU15" s="152"/>
      <c r="GDV15" s="153"/>
      <c r="GDW15" s="154"/>
      <c r="GDX15" s="146"/>
      <c r="GDY15" s="147"/>
      <c r="GDZ15" s="148"/>
      <c r="GEA15" s="149"/>
      <c r="GEB15" s="150"/>
      <c r="GEC15" s="151"/>
      <c r="GED15" s="152"/>
      <c r="GEE15" s="153"/>
      <c r="GEF15" s="154"/>
      <c r="GEG15" s="146"/>
      <c r="GEH15" s="147"/>
      <c r="GEI15" s="148"/>
      <c r="GEJ15" s="149"/>
      <c r="GEK15" s="150"/>
      <c r="GEL15" s="151"/>
      <c r="GEM15" s="152"/>
      <c r="GEN15" s="153"/>
      <c r="GEO15" s="154"/>
      <c r="GEP15" s="146"/>
      <c r="GEQ15" s="147"/>
      <c r="GER15" s="148"/>
      <c r="GES15" s="149"/>
      <c r="GET15" s="150"/>
      <c r="GEU15" s="151"/>
      <c r="GEV15" s="152"/>
      <c r="GEW15" s="153"/>
      <c r="GEX15" s="154"/>
      <c r="GEY15" s="146"/>
      <c r="GEZ15" s="147"/>
      <c r="GFA15" s="148"/>
      <c r="GFB15" s="149"/>
      <c r="GFC15" s="150"/>
      <c r="GFD15" s="151"/>
      <c r="GFE15" s="152"/>
      <c r="GFF15" s="153"/>
      <c r="GFG15" s="154"/>
      <c r="GFH15" s="146"/>
      <c r="GFI15" s="147"/>
      <c r="GFJ15" s="148"/>
      <c r="GFK15" s="149"/>
      <c r="GFL15" s="150"/>
      <c r="GFM15" s="151"/>
      <c r="GFN15" s="152"/>
      <c r="GFO15" s="153"/>
      <c r="GFP15" s="154"/>
      <c r="GFQ15" s="146"/>
      <c r="GFR15" s="147"/>
      <c r="GFS15" s="148"/>
      <c r="GFT15" s="149"/>
      <c r="GFU15" s="150"/>
      <c r="GFV15" s="151"/>
      <c r="GFW15" s="152"/>
      <c r="GFX15" s="153"/>
      <c r="GFY15" s="154"/>
      <c r="GFZ15" s="146"/>
      <c r="GGA15" s="147"/>
      <c r="GGB15" s="148"/>
      <c r="GGC15" s="149"/>
      <c r="GGD15" s="150"/>
      <c r="GGE15" s="151"/>
      <c r="GGF15" s="152"/>
      <c r="GGG15" s="153"/>
      <c r="GGH15" s="154"/>
      <c r="GGI15" s="146"/>
      <c r="GGJ15" s="147"/>
      <c r="GGK15" s="148"/>
      <c r="GGL15" s="149"/>
      <c r="GGM15" s="150"/>
      <c r="GGN15" s="151"/>
      <c r="GGO15" s="152"/>
      <c r="GGP15" s="153"/>
      <c r="GGQ15" s="154"/>
      <c r="GGR15" s="146"/>
      <c r="GGS15" s="147"/>
      <c r="GGT15" s="148"/>
      <c r="GGU15" s="149"/>
      <c r="GGV15" s="150"/>
      <c r="GGW15" s="151"/>
      <c r="GGX15" s="152"/>
      <c r="GGY15" s="153"/>
      <c r="GGZ15" s="154"/>
      <c r="GHA15" s="146"/>
      <c r="GHB15" s="147"/>
      <c r="GHC15" s="148"/>
      <c r="GHD15" s="149"/>
      <c r="GHE15" s="150"/>
      <c r="GHF15" s="151"/>
      <c r="GHG15" s="152"/>
      <c r="GHH15" s="153"/>
      <c r="GHI15" s="154"/>
      <c r="GHJ15" s="146"/>
      <c r="GHK15" s="147"/>
      <c r="GHL15" s="148"/>
      <c r="GHM15" s="149"/>
      <c r="GHN15" s="150"/>
      <c r="GHO15" s="151"/>
      <c r="GHP15" s="152"/>
      <c r="GHQ15" s="153"/>
      <c r="GHR15" s="154"/>
      <c r="GHS15" s="146"/>
      <c r="GHT15" s="147"/>
      <c r="GHU15" s="148"/>
      <c r="GHV15" s="149"/>
      <c r="GHW15" s="150"/>
      <c r="GHX15" s="151"/>
      <c r="GHY15" s="152"/>
      <c r="GHZ15" s="153"/>
      <c r="GIA15" s="154"/>
      <c r="GIB15" s="146"/>
      <c r="GIC15" s="147"/>
      <c r="GID15" s="148"/>
      <c r="GIE15" s="149"/>
      <c r="GIF15" s="150"/>
      <c r="GIG15" s="151"/>
      <c r="GIH15" s="152"/>
      <c r="GII15" s="153"/>
      <c r="GIJ15" s="154"/>
      <c r="GIK15" s="146"/>
      <c r="GIL15" s="147"/>
      <c r="GIM15" s="148"/>
      <c r="GIN15" s="149"/>
      <c r="GIO15" s="150"/>
      <c r="GIP15" s="151"/>
      <c r="GIQ15" s="152"/>
      <c r="GIR15" s="153"/>
      <c r="GIS15" s="154"/>
      <c r="GIT15" s="146"/>
      <c r="GIU15" s="147"/>
      <c r="GIV15" s="148"/>
      <c r="GIW15" s="149"/>
      <c r="GIX15" s="150"/>
      <c r="GIY15" s="151"/>
      <c r="GIZ15" s="152"/>
      <c r="GJA15" s="153"/>
      <c r="GJB15" s="154"/>
      <c r="GJC15" s="146"/>
      <c r="GJD15" s="147"/>
      <c r="GJE15" s="148"/>
      <c r="GJF15" s="149"/>
      <c r="GJG15" s="150"/>
      <c r="GJH15" s="151"/>
      <c r="GJI15" s="152"/>
      <c r="GJJ15" s="153"/>
      <c r="GJK15" s="154"/>
      <c r="GJL15" s="146"/>
      <c r="GJM15" s="147"/>
      <c r="GJN15" s="148"/>
      <c r="GJO15" s="149"/>
      <c r="GJP15" s="150"/>
      <c r="GJQ15" s="151"/>
      <c r="GJR15" s="152"/>
      <c r="GJS15" s="153"/>
      <c r="GJT15" s="154"/>
      <c r="GJU15" s="146"/>
      <c r="GJV15" s="147"/>
      <c r="GJW15" s="148"/>
      <c r="GJX15" s="149"/>
      <c r="GJY15" s="150"/>
      <c r="GJZ15" s="151"/>
      <c r="GKA15" s="152"/>
      <c r="GKB15" s="153"/>
      <c r="GKC15" s="154"/>
      <c r="GKD15" s="146"/>
      <c r="GKE15" s="147"/>
      <c r="GKF15" s="148"/>
      <c r="GKG15" s="149"/>
      <c r="GKH15" s="150"/>
      <c r="GKI15" s="151"/>
      <c r="GKJ15" s="152"/>
      <c r="GKK15" s="153"/>
      <c r="GKL15" s="154"/>
      <c r="GKM15" s="146"/>
      <c r="GKN15" s="147"/>
      <c r="GKO15" s="148"/>
      <c r="GKP15" s="149"/>
      <c r="GKQ15" s="150"/>
      <c r="GKR15" s="151"/>
      <c r="GKS15" s="152"/>
      <c r="GKT15" s="153"/>
      <c r="GKU15" s="154"/>
      <c r="GKV15" s="146"/>
      <c r="GKW15" s="147"/>
      <c r="GKX15" s="148"/>
      <c r="GKY15" s="149"/>
      <c r="GKZ15" s="150"/>
      <c r="GLA15" s="151"/>
      <c r="GLB15" s="152"/>
      <c r="GLC15" s="153"/>
      <c r="GLD15" s="154"/>
      <c r="GLE15" s="146"/>
      <c r="GLF15" s="147"/>
      <c r="GLG15" s="148"/>
      <c r="GLH15" s="149"/>
      <c r="GLI15" s="150"/>
      <c r="GLJ15" s="151"/>
      <c r="GLK15" s="152"/>
      <c r="GLL15" s="153"/>
      <c r="GLM15" s="154"/>
      <c r="GLN15" s="146"/>
      <c r="GLO15" s="147"/>
      <c r="GLP15" s="148"/>
      <c r="GLQ15" s="149"/>
      <c r="GLR15" s="150"/>
      <c r="GLS15" s="151"/>
      <c r="GLT15" s="152"/>
      <c r="GLU15" s="153"/>
      <c r="GLV15" s="154"/>
      <c r="GLW15" s="146"/>
      <c r="GLX15" s="147"/>
      <c r="GLY15" s="148"/>
      <c r="GLZ15" s="149"/>
      <c r="GMA15" s="150"/>
      <c r="GMB15" s="151"/>
      <c r="GMC15" s="152"/>
      <c r="GMD15" s="153"/>
      <c r="GME15" s="154"/>
      <c r="GMF15" s="146"/>
      <c r="GMG15" s="147"/>
      <c r="GMH15" s="148"/>
      <c r="GMI15" s="149"/>
      <c r="GMJ15" s="150"/>
      <c r="GMK15" s="151"/>
      <c r="GML15" s="152"/>
      <c r="GMM15" s="153"/>
      <c r="GMN15" s="154"/>
      <c r="GMO15" s="146"/>
      <c r="GMP15" s="147"/>
      <c r="GMQ15" s="148"/>
      <c r="GMR15" s="149"/>
      <c r="GMS15" s="150"/>
      <c r="GMT15" s="151"/>
      <c r="GMU15" s="152"/>
      <c r="GMV15" s="153"/>
      <c r="GMW15" s="154"/>
      <c r="GMX15" s="146"/>
      <c r="GMY15" s="147"/>
      <c r="GMZ15" s="148"/>
      <c r="GNA15" s="149"/>
      <c r="GNB15" s="150"/>
      <c r="GNC15" s="151"/>
      <c r="GND15" s="152"/>
      <c r="GNE15" s="153"/>
      <c r="GNF15" s="154"/>
      <c r="GNG15" s="146"/>
      <c r="GNH15" s="147"/>
      <c r="GNI15" s="148"/>
      <c r="GNJ15" s="149"/>
      <c r="GNK15" s="150"/>
      <c r="GNL15" s="151"/>
      <c r="GNM15" s="152"/>
      <c r="GNN15" s="153"/>
      <c r="GNO15" s="154"/>
      <c r="GNP15" s="146"/>
      <c r="GNQ15" s="147"/>
      <c r="GNR15" s="148"/>
      <c r="GNS15" s="149"/>
      <c r="GNT15" s="150"/>
      <c r="GNU15" s="151"/>
      <c r="GNV15" s="152"/>
      <c r="GNW15" s="153"/>
      <c r="GNX15" s="154"/>
      <c r="GNY15" s="146"/>
      <c r="GNZ15" s="147"/>
      <c r="GOA15" s="148"/>
      <c r="GOB15" s="149"/>
      <c r="GOC15" s="150"/>
      <c r="GOD15" s="151"/>
      <c r="GOE15" s="152"/>
      <c r="GOF15" s="153"/>
      <c r="GOG15" s="154"/>
      <c r="GOH15" s="146"/>
      <c r="GOI15" s="147"/>
      <c r="GOJ15" s="148"/>
      <c r="GOK15" s="149"/>
      <c r="GOL15" s="150"/>
      <c r="GOM15" s="151"/>
      <c r="GON15" s="152"/>
      <c r="GOO15" s="153"/>
      <c r="GOP15" s="154"/>
      <c r="GOQ15" s="146"/>
      <c r="GOR15" s="147"/>
      <c r="GOS15" s="148"/>
      <c r="GOT15" s="149"/>
      <c r="GOU15" s="150"/>
      <c r="GOV15" s="151"/>
      <c r="GOW15" s="152"/>
      <c r="GOX15" s="153"/>
      <c r="GOY15" s="154"/>
      <c r="GOZ15" s="146"/>
      <c r="GPA15" s="147"/>
      <c r="GPB15" s="148"/>
      <c r="GPC15" s="149"/>
      <c r="GPD15" s="150"/>
      <c r="GPE15" s="151"/>
      <c r="GPF15" s="152"/>
      <c r="GPG15" s="153"/>
      <c r="GPH15" s="154"/>
      <c r="GPI15" s="146"/>
      <c r="GPJ15" s="147"/>
      <c r="GPK15" s="148"/>
      <c r="GPL15" s="149"/>
      <c r="GPM15" s="150"/>
      <c r="GPN15" s="151"/>
      <c r="GPO15" s="152"/>
      <c r="GPP15" s="153"/>
      <c r="GPQ15" s="154"/>
      <c r="GPR15" s="146"/>
      <c r="GPS15" s="147"/>
      <c r="GPT15" s="148"/>
      <c r="GPU15" s="149"/>
      <c r="GPV15" s="150"/>
      <c r="GPW15" s="151"/>
      <c r="GPX15" s="152"/>
      <c r="GPY15" s="153"/>
      <c r="GPZ15" s="154"/>
      <c r="GQA15" s="146"/>
      <c r="GQB15" s="147"/>
      <c r="GQC15" s="148"/>
      <c r="GQD15" s="149"/>
      <c r="GQE15" s="150"/>
      <c r="GQF15" s="151"/>
      <c r="GQG15" s="152"/>
      <c r="GQH15" s="153"/>
      <c r="GQI15" s="154"/>
      <c r="GQJ15" s="146"/>
      <c r="GQK15" s="147"/>
      <c r="GQL15" s="148"/>
      <c r="GQM15" s="149"/>
      <c r="GQN15" s="150"/>
      <c r="GQO15" s="151"/>
      <c r="GQP15" s="152"/>
      <c r="GQQ15" s="153"/>
      <c r="GQR15" s="154"/>
      <c r="GQS15" s="146"/>
      <c r="GQT15" s="147"/>
      <c r="GQU15" s="148"/>
      <c r="GQV15" s="149"/>
      <c r="GQW15" s="150"/>
      <c r="GQX15" s="151"/>
      <c r="GQY15" s="152"/>
      <c r="GQZ15" s="153"/>
      <c r="GRA15" s="154"/>
      <c r="GRB15" s="146"/>
      <c r="GRC15" s="147"/>
      <c r="GRD15" s="148"/>
      <c r="GRE15" s="149"/>
      <c r="GRF15" s="150"/>
      <c r="GRG15" s="151"/>
      <c r="GRH15" s="152"/>
      <c r="GRI15" s="153"/>
      <c r="GRJ15" s="154"/>
      <c r="GRK15" s="146"/>
      <c r="GRL15" s="147"/>
      <c r="GRM15" s="148"/>
      <c r="GRN15" s="149"/>
      <c r="GRO15" s="150"/>
      <c r="GRP15" s="151"/>
      <c r="GRQ15" s="152"/>
      <c r="GRR15" s="153"/>
      <c r="GRS15" s="154"/>
      <c r="GRT15" s="146"/>
      <c r="GRU15" s="147"/>
      <c r="GRV15" s="148"/>
      <c r="GRW15" s="149"/>
      <c r="GRX15" s="150"/>
      <c r="GRY15" s="151"/>
      <c r="GRZ15" s="152"/>
      <c r="GSA15" s="153"/>
      <c r="GSB15" s="154"/>
      <c r="GSC15" s="146"/>
      <c r="GSD15" s="147"/>
      <c r="GSE15" s="148"/>
      <c r="GSF15" s="149"/>
      <c r="GSG15" s="150"/>
      <c r="GSH15" s="151"/>
      <c r="GSI15" s="152"/>
      <c r="GSJ15" s="153"/>
      <c r="GSK15" s="154"/>
      <c r="GSL15" s="146"/>
      <c r="GSM15" s="147"/>
      <c r="GSN15" s="148"/>
      <c r="GSO15" s="149"/>
      <c r="GSP15" s="150"/>
      <c r="GSQ15" s="151"/>
      <c r="GSR15" s="152"/>
      <c r="GSS15" s="153"/>
      <c r="GST15" s="154"/>
      <c r="GSU15" s="146"/>
      <c r="GSV15" s="147"/>
      <c r="GSW15" s="148"/>
      <c r="GSX15" s="149"/>
      <c r="GSY15" s="150"/>
      <c r="GSZ15" s="151"/>
      <c r="GTA15" s="152"/>
      <c r="GTB15" s="153"/>
      <c r="GTC15" s="154"/>
      <c r="GTD15" s="146"/>
      <c r="GTE15" s="147"/>
      <c r="GTF15" s="148"/>
      <c r="GTG15" s="149"/>
      <c r="GTH15" s="150"/>
      <c r="GTI15" s="151"/>
      <c r="GTJ15" s="152"/>
      <c r="GTK15" s="153"/>
      <c r="GTL15" s="154"/>
      <c r="GTM15" s="146"/>
      <c r="GTN15" s="147"/>
      <c r="GTO15" s="148"/>
      <c r="GTP15" s="149"/>
      <c r="GTQ15" s="150"/>
      <c r="GTR15" s="151"/>
      <c r="GTS15" s="152"/>
      <c r="GTT15" s="153"/>
      <c r="GTU15" s="154"/>
      <c r="GTV15" s="146"/>
      <c r="GTW15" s="147"/>
      <c r="GTX15" s="148"/>
      <c r="GTY15" s="149"/>
      <c r="GTZ15" s="150"/>
      <c r="GUA15" s="151"/>
      <c r="GUB15" s="152"/>
      <c r="GUC15" s="153"/>
      <c r="GUD15" s="154"/>
      <c r="GUE15" s="146"/>
      <c r="GUF15" s="147"/>
      <c r="GUG15" s="148"/>
      <c r="GUH15" s="149"/>
      <c r="GUI15" s="150"/>
      <c r="GUJ15" s="151"/>
      <c r="GUK15" s="152"/>
      <c r="GUL15" s="153"/>
      <c r="GUM15" s="154"/>
      <c r="GUN15" s="146"/>
      <c r="GUO15" s="147"/>
      <c r="GUP15" s="148"/>
      <c r="GUQ15" s="149"/>
      <c r="GUR15" s="150"/>
      <c r="GUS15" s="151"/>
      <c r="GUT15" s="152"/>
      <c r="GUU15" s="153"/>
      <c r="GUV15" s="154"/>
      <c r="GUW15" s="146"/>
      <c r="GUX15" s="147"/>
      <c r="GUY15" s="148"/>
      <c r="GUZ15" s="149"/>
      <c r="GVA15" s="150"/>
      <c r="GVB15" s="151"/>
      <c r="GVC15" s="152"/>
      <c r="GVD15" s="153"/>
      <c r="GVE15" s="154"/>
      <c r="GVF15" s="146"/>
      <c r="GVG15" s="147"/>
      <c r="GVH15" s="148"/>
      <c r="GVI15" s="149"/>
      <c r="GVJ15" s="150"/>
      <c r="GVK15" s="151"/>
      <c r="GVL15" s="152"/>
      <c r="GVM15" s="153"/>
      <c r="GVN15" s="154"/>
      <c r="GVO15" s="146"/>
      <c r="GVP15" s="147"/>
      <c r="GVQ15" s="148"/>
      <c r="GVR15" s="149"/>
      <c r="GVS15" s="150"/>
      <c r="GVT15" s="151"/>
      <c r="GVU15" s="152"/>
      <c r="GVV15" s="153"/>
      <c r="GVW15" s="154"/>
      <c r="GVX15" s="146"/>
      <c r="GVY15" s="147"/>
      <c r="GVZ15" s="148"/>
      <c r="GWA15" s="149"/>
      <c r="GWB15" s="150"/>
      <c r="GWC15" s="151"/>
      <c r="GWD15" s="152"/>
      <c r="GWE15" s="153"/>
      <c r="GWF15" s="154"/>
      <c r="GWG15" s="146"/>
      <c r="GWH15" s="147"/>
      <c r="GWI15" s="148"/>
      <c r="GWJ15" s="149"/>
      <c r="GWK15" s="150"/>
      <c r="GWL15" s="151"/>
      <c r="GWM15" s="152"/>
      <c r="GWN15" s="153"/>
      <c r="GWO15" s="154"/>
      <c r="GWP15" s="146"/>
      <c r="GWQ15" s="147"/>
      <c r="GWR15" s="148"/>
      <c r="GWS15" s="149"/>
      <c r="GWT15" s="150"/>
      <c r="GWU15" s="151"/>
      <c r="GWV15" s="152"/>
      <c r="GWW15" s="153"/>
      <c r="GWX15" s="154"/>
      <c r="GWY15" s="146"/>
      <c r="GWZ15" s="147"/>
      <c r="GXA15" s="148"/>
      <c r="GXB15" s="149"/>
      <c r="GXC15" s="150"/>
      <c r="GXD15" s="151"/>
      <c r="GXE15" s="152"/>
      <c r="GXF15" s="153"/>
      <c r="GXG15" s="154"/>
      <c r="GXH15" s="146"/>
      <c r="GXI15" s="147"/>
      <c r="GXJ15" s="148"/>
      <c r="GXK15" s="149"/>
      <c r="GXL15" s="150"/>
      <c r="GXM15" s="151"/>
      <c r="GXN15" s="152"/>
      <c r="GXO15" s="153"/>
      <c r="GXP15" s="154"/>
      <c r="GXQ15" s="146"/>
      <c r="GXR15" s="147"/>
      <c r="GXS15" s="148"/>
      <c r="GXT15" s="149"/>
      <c r="GXU15" s="150"/>
      <c r="GXV15" s="151"/>
      <c r="GXW15" s="152"/>
      <c r="GXX15" s="153"/>
      <c r="GXY15" s="154"/>
      <c r="GXZ15" s="146"/>
      <c r="GYA15" s="147"/>
      <c r="GYB15" s="148"/>
      <c r="GYC15" s="149"/>
      <c r="GYD15" s="150"/>
      <c r="GYE15" s="151"/>
      <c r="GYF15" s="152"/>
      <c r="GYG15" s="153"/>
      <c r="GYH15" s="154"/>
      <c r="GYI15" s="146"/>
      <c r="GYJ15" s="147"/>
      <c r="GYK15" s="148"/>
      <c r="GYL15" s="149"/>
      <c r="GYM15" s="150"/>
      <c r="GYN15" s="151"/>
      <c r="GYO15" s="152"/>
      <c r="GYP15" s="153"/>
      <c r="GYQ15" s="154"/>
      <c r="GYR15" s="146"/>
      <c r="GYS15" s="147"/>
      <c r="GYT15" s="148"/>
      <c r="GYU15" s="149"/>
      <c r="GYV15" s="150"/>
      <c r="GYW15" s="151"/>
      <c r="GYX15" s="152"/>
      <c r="GYY15" s="153"/>
      <c r="GYZ15" s="154"/>
      <c r="GZA15" s="146"/>
      <c r="GZB15" s="147"/>
      <c r="GZC15" s="148"/>
      <c r="GZD15" s="149"/>
      <c r="GZE15" s="150"/>
      <c r="GZF15" s="151"/>
      <c r="GZG15" s="152"/>
      <c r="GZH15" s="153"/>
      <c r="GZI15" s="154"/>
      <c r="GZJ15" s="146"/>
      <c r="GZK15" s="147"/>
      <c r="GZL15" s="148"/>
      <c r="GZM15" s="149"/>
      <c r="GZN15" s="150"/>
      <c r="GZO15" s="151"/>
      <c r="GZP15" s="152"/>
      <c r="GZQ15" s="153"/>
      <c r="GZR15" s="154"/>
      <c r="GZS15" s="146"/>
      <c r="GZT15" s="147"/>
      <c r="GZU15" s="148"/>
      <c r="GZV15" s="149"/>
      <c r="GZW15" s="150"/>
      <c r="GZX15" s="151"/>
      <c r="GZY15" s="152"/>
      <c r="GZZ15" s="153"/>
      <c r="HAA15" s="154"/>
      <c r="HAB15" s="146"/>
      <c r="HAC15" s="147"/>
      <c r="HAD15" s="148"/>
      <c r="HAE15" s="149"/>
      <c r="HAF15" s="150"/>
      <c r="HAG15" s="151"/>
      <c r="HAH15" s="152"/>
      <c r="HAI15" s="153"/>
      <c r="HAJ15" s="154"/>
      <c r="HAK15" s="146"/>
      <c r="HAL15" s="147"/>
      <c r="HAM15" s="148"/>
      <c r="HAN15" s="149"/>
      <c r="HAO15" s="150"/>
      <c r="HAP15" s="151"/>
      <c r="HAQ15" s="152"/>
      <c r="HAR15" s="153"/>
      <c r="HAS15" s="154"/>
      <c r="HAT15" s="146"/>
      <c r="HAU15" s="147"/>
      <c r="HAV15" s="148"/>
      <c r="HAW15" s="149"/>
      <c r="HAX15" s="150"/>
      <c r="HAY15" s="151"/>
      <c r="HAZ15" s="152"/>
      <c r="HBA15" s="153"/>
      <c r="HBB15" s="154"/>
      <c r="HBC15" s="146"/>
      <c r="HBD15" s="147"/>
      <c r="HBE15" s="148"/>
      <c r="HBF15" s="149"/>
      <c r="HBG15" s="150"/>
      <c r="HBH15" s="151"/>
      <c r="HBI15" s="152"/>
      <c r="HBJ15" s="153"/>
      <c r="HBK15" s="154"/>
      <c r="HBL15" s="146"/>
      <c r="HBM15" s="147"/>
      <c r="HBN15" s="148"/>
      <c r="HBO15" s="149"/>
      <c r="HBP15" s="150"/>
      <c r="HBQ15" s="151"/>
      <c r="HBR15" s="152"/>
      <c r="HBS15" s="153"/>
      <c r="HBT15" s="154"/>
      <c r="HBU15" s="146"/>
      <c r="HBV15" s="147"/>
      <c r="HBW15" s="148"/>
      <c r="HBX15" s="149"/>
      <c r="HBY15" s="150"/>
      <c r="HBZ15" s="151"/>
      <c r="HCA15" s="152"/>
      <c r="HCB15" s="153"/>
      <c r="HCC15" s="154"/>
      <c r="HCD15" s="146"/>
      <c r="HCE15" s="147"/>
      <c r="HCF15" s="148"/>
      <c r="HCG15" s="149"/>
      <c r="HCH15" s="150"/>
      <c r="HCI15" s="151"/>
      <c r="HCJ15" s="152"/>
      <c r="HCK15" s="153"/>
      <c r="HCL15" s="154"/>
      <c r="HCM15" s="146"/>
      <c r="HCN15" s="147"/>
      <c r="HCO15" s="148"/>
      <c r="HCP15" s="149"/>
      <c r="HCQ15" s="150"/>
      <c r="HCR15" s="151"/>
      <c r="HCS15" s="152"/>
      <c r="HCT15" s="153"/>
      <c r="HCU15" s="154"/>
      <c r="HCV15" s="146"/>
      <c r="HCW15" s="147"/>
      <c r="HCX15" s="148"/>
      <c r="HCY15" s="149"/>
      <c r="HCZ15" s="150"/>
      <c r="HDA15" s="151"/>
      <c r="HDB15" s="152"/>
      <c r="HDC15" s="153"/>
      <c r="HDD15" s="154"/>
      <c r="HDE15" s="146"/>
      <c r="HDF15" s="147"/>
      <c r="HDG15" s="148"/>
      <c r="HDH15" s="149"/>
      <c r="HDI15" s="150"/>
      <c r="HDJ15" s="151"/>
      <c r="HDK15" s="152"/>
      <c r="HDL15" s="153"/>
      <c r="HDM15" s="154"/>
      <c r="HDN15" s="146"/>
      <c r="HDO15" s="147"/>
      <c r="HDP15" s="148"/>
      <c r="HDQ15" s="149"/>
      <c r="HDR15" s="150"/>
      <c r="HDS15" s="151"/>
      <c r="HDT15" s="152"/>
      <c r="HDU15" s="153"/>
      <c r="HDV15" s="154"/>
      <c r="HDW15" s="146"/>
      <c r="HDX15" s="147"/>
      <c r="HDY15" s="148"/>
      <c r="HDZ15" s="149"/>
      <c r="HEA15" s="150"/>
      <c r="HEB15" s="151"/>
      <c r="HEC15" s="152"/>
      <c r="HED15" s="153"/>
      <c r="HEE15" s="154"/>
      <c r="HEF15" s="146"/>
      <c r="HEG15" s="147"/>
      <c r="HEH15" s="148"/>
      <c r="HEI15" s="149"/>
      <c r="HEJ15" s="150"/>
      <c r="HEK15" s="151"/>
      <c r="HEL15" s="152"/>
      <c r="HEM15" s="153"/>
      <c r="HEN15" s="154"/>
      <c r="HEO15" s="146"/>
      <c r="HEP15" s="147"/>
      <c r="HEQ15" s="148"/>
      <c r="HER15" s="149"/>
      <c r="HES15" s="150"/>
      <c r="HET15" s="151"/>
      <c r="HEU15" s="152"/>
      <c r="HEV15" s="153"/>
      <c r="HEW15" s="154"/>
      <c r="HEX15" s="146"/>
      <c r="HEY15" s="147"/>
      <c r="HEZ15" s="148"/>
      <c r="HFA15" s="149"/>
      <c r="HFB15" s="150"/>
      <c r="HFC15" s="151"/>
      <c r="HFD15" s="152"/>
      <c r="HFE15" s="153"/>
      <c r="HFF15" s="154"/>
      <c r="HFG15" s="146"/>
      <c r="HFH15" s="147"/>
      <c r="HFI15" s="148"/>
      <c r="HFJ15" s="149"/>
      <c r="HFK15" s="150"/>
      <c r="HFL15" s="151"/>
      <c r="HFM15" s="152"/>
      <c r="HFN15" s="153"/>
      <c r="HFO15" s="154"/>
      <c r="HFP15" s="146"/>
      <c r="HFQ15" s="147"/>
      <c r="HFR15" s="148"/>
      <c r="HFS15" s="149"/>
      <c r="HFT15" s="150"/>
      <c r="HFU15" s="151"/>
      <c r="HFV15" s="152"/>
      <c r="HFW15" s="153"/>
      <c r="HFX15" s="154"/>
      <c r="HFY15" s="146"/>
      <c r="HFZ15" s="147"/>
      <c r="HGA15" s="148"/>
      <c r="HGB15" s="149"/>
      <c r="HGC15" s="150"/>
      <c r="HGD15" s="151"/>
      <c r="HGE15" s="152"/>
      <c r="HGF15" s="153"/>
      <c r="HGG15" s="154"/>
      <c r="HGH15" s="146"/>
      <c r="HGI15" s="147"/>
      <c r="HGJ15" s="148"/>
      <c r="HGK15" s="149"/>
      <c r="HGL15" s="150"/>
      <c r="HGM15" s="151"/>
      <c r="HGN15" s="152"/>
      <c r="HGO15" s="153"/>
      <c r="HGP15" s="154"/>
      <c r="HGQ15" s="146"/>
      <c r="HGR15" s="147"/>
      <c r="HGS15" s="148"/>
      <c r="HGT15" s="149"/>
      <c r="HGU15" s="150"/>
      <c r="HGV15" s="151"/>
      <c r="HGW15" s="152"/>
      <c r="HGX15" s="153"/>
      <c r="HGY15" s="154"/>
      <c r="HGZ15" s="146"/>
      <c r="HHA15" s="147"/>
      <c r="HHB15" s="148"/>
      <c r="HHC15" s="149"/>
      <c r="HHD15" s="150"/>
      <c r="HHE15" s="151"/>
      <c r="HHF15" s="152"/>
      <c r="HHG15" s="153"/>
      <c r="HHH15" s="154"/>
      <c r="HHI15" s="146"/>
      <c r="HHJ15" s="147"/>
      <c r="HHK15" s="148"/>
      <c r="HHL15" s="149"/>
      <c r="HHM15" s="150"/>
      <c r="HHN15" s="151"/>
      <c r="HHO15" s="152"/>
      <c r="HHP15" s="153"/>
      <c r="HHQ15" s="154"/>
      <c r="HHR15" s="146"/>
      <c r="HHS15" s="147"/>
      <c r="HHT15" s="148"/>
      <c r="HHU15" s="149"/>
      <c r="HHV15" s="150"/>
      <c r="HHW15" s="151"/>
      <c r="HHX15" s="152"/>
      <c r="HHY15" s="153"/>
      <c r="HHZ15" s="154"/>
      <c r="HIA15" s="146"/>
      <c r="HIB15" s="147"/>
      <c r="HIC15" s="148"/>
      <c r="HID15" s="149"/>
      <c r="HIE15" s="150"/>
      <c r="HIF15" s="151"/>
      <c r="HIG15" s="152"/>
      <c r="HIH15" s="153"/>
      <c r="HII15" s="154"/>
      <c r="HIJ15" s="146"/>
      <c r="HIK15" s="147"/>
      <c r="HIL15" s="148"/>
      <c r="HIM15" s="149"/>
      <c r="HIN15" s="150"/>
      <c r="HIO15" s="151"/>
      <c r="HIP15" s="152"/>
      <c r="HIQ15" s="153"/>
      <c r="HIR15" s="154"/>
      <c r="HIS15" s="146"/>
      <c r="HIT15" s="147"/>
      <c r="HIU15" s="148"/>
      <c r="HIV15" s="149"/>
      <c r="HIW15" s="150"/>
      <c r="HIX15" s="151"/>
      <c r="HIY15" s="152"/>
      <c r="HIZ15" s="153"/>
      <c r="HJA15" s="154"/>
      <c r="HJB15" s="146"/>
      <c r="HJC15" s="147"/>
      <c r="HJD15" s="148"/>
      <c r="HJE15" s="149"/>
      <c r="HJF15" s="150"/>
      <c r="HJG15" s="151"/>
      <c r="HJH15" s="152"/>
      <c r="HJI15" s="153"/>
      <c r="HJJ15" s="154"/>
      <c r="HJK15" s="146"/>
      <c r="HJL15" s="147"/>
      <c r="HJM15" s="148"/>
      <c r="HJN15" s="149"/>
      <c r="HJO15" s="150"/>
      <c r="HJP15" s="151"/>
      <c r="HJQ15" s="152"/>
      <c r="HJR15" s="153"/>
      <c r="HJS15" s="154"/>
      <c r="HJT15" s="146"/>
      <c r="HJU15" s="147"/>
      <c r="HJV15" s="148"/>
      <c r="HJW15" s="149"/>
      <c r="HJX15" s="150"/>
      <c r="HJY15" s="151"/>
      <c r="HJZ15" s="152"/>
      <c r="HKA15" s="153"/>
      <c r="HKB15" s="154"/>
      <c r="HKC15" s="146"/>
      <c r="HKD15" s="147"/>
      <c r="HKE15" s="148"/>
      <c r="HKF15" s="149"/>
      <c r="HKG15" s="150"/>
      <c r="HKH15" s="151"/>
      <c r="HKI15" s="152"/>
      <c r="HKJ15" s="153"/>
      <c r="HKK15" s="154"/>
      <c r="HKL15" s="146"/>
      <c r="HKM15" s="147"/>
      <c r="HKN15" s="148"/>
      <c r="HKO15" s="149"/>
      <c r="HKP15" s="150"/>
      <c r="HKQ15" s="151"/>
      <c r="HKR15" s="152"/>
      <c r="HKS15" s="153"/>
      <c r="HKT15" s="154"/>
      <c r="HKU15" s="146"/>
      <c r="HKV15" s="147"/>
      <c r="HKW15" s="148"/>
      <c r="HKX15" s="149"/>
      <c r="HKY15" s="150"/>
      <c r="HKZ15" s="151"/>
      <c r="HLA15" s="152"/>
      <c r="HLB15" s="153"/>
      <c r="HLC15" s="154"/>
      <c r="HLD15" s="146"/>
      <c r="HLE15" s="147"/>
      <c r="HLF15" s="148"/>
      <c r="HLG15" s="149"/>
      <c r="HLH15" s="150"/>
      <c r="HLI15" s="151"/>
      <c r="HLJ15" s="152"/>
      <c r="HLK15" s="153"/>
      <c r="HLL15" s="154"/>
      <c r="HLM15" s="146"/>
      <c r="HLN15" s="147"/>
      <c r="HLO15" s="148"/>
      <c r="HLP15" s="149"/>
      <c r="HLQ15" s="150"/>
      <c r="HLR15" s="151"/>
      <c r="HLS15" s="152"/>
      <c r="HLT15" s="153"/>
      <c r="HLU15" s="154"/>
      <c r="HLV15" s="146"/>
      <c r="HLW15" s="147"/>
      <c r="HLX15" s="148"/>
      <c r="HLY15" s="149"/>
      <c r="HLZ15" s="150"/>
      <c r="HMA15" s="151"/>
      <c r="HMB15" s="152"/>
      <c r="HMC15" s="153"/>
      <c r="HMD15" s="154"/>
      <c r="HME15" s="146"/>
      <c r="HMF15" s="147"/>
      <c r="HMG15" s="148"/>
      <c r="HMH15" s="149"/>
      <c r="HMI15" s="150"/>
      <c r="HMJ15" s="151"/>
      <c r="HMK15" s="152"/>
      <c r="HML15" s="153"/>
      <c r="HMM15" s="154"/>
      <c r="HMN15" s="146"/>
      <c r="HMO15" s="147"/>
      <c r="HMP15" s="148"/>
      <c r="HMQ15" s="149"/>
      <c r="HMR15" s="150"/>
      <c r="HMS15" s="151"/>
      <c r="HMT15" s="152"/>
      <c r="HMU15" s="153"/>
      <c r="HMV15" s="154"/>
      <c r="HMW15" s="146"/>
      <c r="HMX15" s="147"/>
      <c r="HMY15" s="148"/>
      <c r="HMZ15" s="149"/>
      <c r="HNA15" s="150"/>
      <c r="HNB15" s="151"/>
      <c r="HNC15" s="152"/>
      <c r="HND15" s="153"/>
      <c r="HNE15" s="154"/>
      <c r="HNF15" s="146"/>
      <c r="HNG15" s="147"/>
      <c r="HNH15" s="148"/>
      <c r="HNI15" s="149"/>
      <c r="HNJ15" s="150"/>
      <c r="HNK15" s="151"/>
      <c r="HNL15" s="152"/>
      <c r="HNM15" s="153"/>
      <c r="HNN15" s="154"/>
      <c r="HNO15" s="146"/>
      <c r="HNP15" s="147"/>
      <c r="HNQ15" s="148"/>
      <c r="HNR15" s="149"/>
      <c r="HNS15" s="150"/>
      <c r="HNT15" s="151"/>
      <c r="HNU15" s="152"/>
      <c r="HNV15" s="153"/>
      <c r="HNW15" s="154"/>
      <c r="HNX15" s="146"/>
      <c r="HNY15" s="147"/>
      <c r="HNZ15" s="148"/>
      <c r="HOA15" s="149"/>
      <c r="HOB15" s="150"/>
      <c r="HOC15" s="151"/>
      <c r="HOD15" s="152"/>
      <c r="HOE15" s="153"/>
      <c r="HOF15" s="154"/>
      <c r="HOG15" s="146"/>
      <c r="HOH15" s="147"/>
      <c r="HOI15" s="148"/>
      <c r="HOJ15" s="149"/>
      <c r="HOK15" s="150"/>
      <c r="HOL15" s="151"/>
      <c r="HOM15" s="152"/>
      <c r="HON15" s="153"/>
      <c r="HOO15" s="154"/>
      <c r="HOP15" s="146"/>
      <c r="HOQ15" s="147"/>
      <c r="HOR15" s="148"/>
      <c r="HOS15" s="149"/>
      <c r="HOT15" s="150"/>
      <c r="HOU15" s="151"/>
      <c r="HOV15" s="152"/>
      <c r="HOW15" s="153"/>
      <c r="HOX15" s="154"/>
      <c r="HOY15" s="146"/>
      <c r="HOZ15" s="147"/>
      <c r="HPA15" s="148"/>
      <c r="HPB15" s="149"/>
      <c r="HPC15" s="150"/>
      <c r="HPD15" s="151"/>
      <c r="HPE15" s="152"/>
      <c r="HPF15" s="153"/>
      <c r="HPG15" s="154"/>
      <c r="HPH15" s="146"/>
      <c r="HPI15" s="147"/>
      <c r="HPJ15" s="148"/>
      <c r="HPK15" s="149"/>
      <c r="HPL15" s="150"/>
      <c r="HPM15" s="151"/>
      <c r="HPN15" s="152"/>
      <c r="HPO15" s="153"/>
      <c r="HPP15" s="154"/>
      <c r="HPQ15" s="146"/>
      <c r="HPR15" s="147"/>
      <c r="HPS15" s="148"/>
      <c r="HPT15" s="149"/>
      <c r="HPU15" s="150"/>
      <c r="HPV15" s="151"/>
      <c r="HPW15" s="152"/>
      <c r="HPX15" s="153"/>
      <c r="HPY15" s="154"/>
      <c r="HPZ15" s="146"/>
      <c r="HQA15" s="147"/>
      <c r="HQB15" s="148"/>
      <c r="HQC15" s="149"/>
      <c r="HQD15" s="150"/>
      <c r="HQE15" s="151"/>
      <c r="HQF15" s="152"/>
      <c r="HQG15" s="153"/>
      <c r="HQH15" s="154"/>
      <c r="HQI15" s="146"/>
      <c r="HQJ15" s="147"/>
      <c r="HQK15" s="148"/>
      <c r="HQL15" s="149"/>
      <c r="HQM15" s="150"/>
      <c r="HQN15" s="151"/>
      <c r="HQO15" s="152"/>
      <c r="HQP15" s="153"/>
      <c r="HQQ15" s="154"/>
      <c r="HQR15" s="146"/>
      <c r="HQS15" s="147"/>
      <c r="HQT15" s="148"/>
      <c r="HQU15" s="149"/>
      <c r="HQV15" s="150"/>
      <c r="HQW15" s="151"/>
      <c r="HQX15" s="152"/>
      <c r="HQY15" s="153"/>
      <c r="HQZ15" s="154"/>
      <c r="HRA15" s="146"/>
      <c r="HRB15" s="147"/>
      <c r="HRC15" s="148"/>
      <c r="HRD15" s="149"/>
      <c r="HRE15" s="150"/>
      <c r="HRF15" s="151"/>
      <c r="HRG15" s="152"/>
      <c r="HRH15" s="153"/>
      <c r="HRI15" s="154"/>
      <c r="HRJ15" s="146"/>
      <c r="HRK15" s="147"/>
      <c r="HRL15" s="148"/>
      <c r="HRM15" s="149"/>
      <c r="HRN15" s="150"/>
      <c r="HRO15" s="151"/>
      <c r="HRP15" s="152"/>
      <c r="HRQ15" s="153"/>
      <c r="HRR15" s="154"/>
      <c r="HRS15" s="146"/>
      <c r="HRT15" s="147"/>
      <c r="HRU15" s="148"/>
      <c r="HRV15" s="149"/>
      <c r="HRW15" s="150"/>
      <c r="HRX15" s="151"/>
      <c r="HRY15" s="152"/>
      <c r="HRZ15" s="153"/>
      <c r="HSA15" s="154"/>
      <c r="HSB15" s="146"/>
      <c r="HSC15" s="147"/>
      <c r="HSD15" s="148"/>
      <c r="HSE15" s="149"/>
      <c r="HSF15" s="150"/>
      <c r="HSG15" s="151"/>
      <c r="HSH15" s="152"/>
      <c r="HSI15" s="153"/>
      <c r="HSJ15" s="154"/>
      <c r="HSK15" s="146"/>
      <c r="HSL15" s="147"/>
      <c r="HSM15" s="148"/>
      <c r="HSN15" s="149"/>
      <c r="HSO15" s="150"/>
      <c r="HSP15" s="151"/>
      <c r="HSQ15" s="152"/>
      <c r="HSR15" s="153"/>
      <c r="HSS15" s="154"/>
      <c r="HST15" s="146"/>
      <c r="HSU15" s="147"/>
      <c r="HSV15" s="148"/>
      <c r="HSW15" s="149"/>
      <c r="HSX15" s="150"/>
      <c r="HSY15" s="151"/>
      <c r="HSZ15" s="152"/>
      <c r="HTA15" s="153"/>
      <c r="HTB15" s="154"/>
      <c r="HTC15" s="146"/>
      <c r="HTD15" s="147"/>
      <c r="HTE15" s="148"/>
      <c r="HTF15" s="149"/>
      <c r="HTG15" s="150"/>
      <c r="HTH15" s="151"/>
      <c r="HTI15" s="152"/>
      <c r="HTJ15" s="153"/>
      <c r="HTK15" s="154"/>
      <c r="HTL15" s="146"/>
      <c r="HTM15" s="147"/>
      <c r="HTN15" s="148"/>
      <c r="HTO15" s="149"/>
      <c r="HTP15" s="150"/>
      <c r="HTQ15" s="151"/>
      <c r="HTR15" s="152"/>
      <c r="HTS15" s="153"/>
      <c r="HTT15" s="154"/>
      <c r="HTU15" s="146"/>
      <c r="HTV15" s="147"/>
      <c r="HTW15" s="148"/>
      <c r="HTX15" s="149"/>
      <c r="HTY15" s="150"/>
      <c r="HTZ15" s="151"/>
      <c r="HUA15" s="152"/>
      <c r="HUB15" s="153"/>
      <c r="HUC15" s="154"/>
      <c r="HUD15" s="146"/>
      <c r="HUE15" s="147"/>
      <c r="HUF15" s="148"/>
      <c r="HUG15" s="149"/>
      <c r="HUH15" s="150"/>
      <c r="HUI15" s="151"/>
      <c r="HUJ15" s="152"/>
      <c r="HUK15" s="153"/>
      <c r="HUL15" s="154"/>
      <c r="HUM15" s="146"/>
      <c r="HUN15" s="147"/>
      <c r="HUO15" s="148"/>
      <c r="HUP15" s="149"/>
      <c r="HUQ15" s="150"/>
      <c r="HUR15" s="151"/>
      <c r="HUS15" s="152"/>
      <c r="HUT15" s="153"/>
      <c r="HUU15" s="154"/>
      <c r="HUV15" s="146"/>
      <c r="HUW15" s="147"/>
      <c r="HUX15" s="148"/>
      <c r="HUY15" s="149"/>
      <c r="HUZ15" s="150"/>
      <c r="HVA15" s="151"/>
      <c r="HVB15" s="152"/>
      <c r="HVC15" s="153"/>
      <c r="HVD15" s="154"/>
      <c r="HVE15" s="146"/>
      <c r="HVF15" s="147"/>
      <c r="HVG15" s="148"/>
      <c r="HVH15" s="149"/>
      <c r="HVI15" s="150"/>
      <c r="HVJ15" s="151"/>
      <c r="HVK15" s="152"/>
      <c r="HVL15" s="153"/>
      <c r="HVM15" s="154"/>
      <c r="HVN15" s="146"/>
      <c r="HVO15" s="147"/>
      <c r="HVP15" s="148"/>
      <c r="HVQ15" s="149"/>
      <c r="HVR15" s="150"/>
      <c r="HVS15" s="151"/>
      <c r="HVT15" s="152"/>
      <c r="HVU15" s="153"/>
      <c r="HVV15" s="154"/>
      <c r="HVW15" s="146"/>
      <c r="HVX15" s="147"/>
      <c r="HVY15" s="148"/>
      <c r="HVZ15" s="149"/>
      <c r="HWA15" s="150"/>
      <c r="HWB15" s="151"/>
      <c r="HWC15" s="152"/>
      <c r="HWD15" s="153"/>
      <c r="HWE15" s="154"/>
      <c r="HWF15" s="146"/>
      <c r="HWG15" s="147"/>
      <c r="HWH15" s="148"/>
      <c r="HWI15" s="149"/>
      <c r="HWJ15" s="150"/>
      <c r="HWK15" s="151"/>
      <c r="HWL15" s="152"/>
      <c r="HWM15" s="153"/>
      <c r="HWN15" s="154"/>
      <c r="HWO15" s="146"/>
      <c r="HWP15" s="147"/>
      <c r="HWQ15" s="148"/>
      <c r="HWR15" s="149"/>
      <c r="HWS15" s="150"/>
      <c r="HWT15" s="151"/>
      <c r="HWU15" s="152"/>
      <c r="HWV15" s="153"/>
      <c r="HWW15" s="154"/>
      <c r="HWX15" s="146"/>
      <c r="HWY15" s="147"/>
      <c r="HWZ15" s="148"/>
      <c r="HXA15" s="149"/>
      <c r="HXB15" s="150"/>
      <c r="HXC15" s="151"/>
      <c r="HXD15" s="152"/>
      <c r="HXE15" s="153"/>
      <c r="HXF15" s="154"/>
      <c r="HXG15" s="146"/>
      <c r="HXH15" s="147"/>
      <c r="HXI15" s="148"/>
      <c r="HXJ15" s="149"/>
      <c r="HXK15" s="150"/>
      <c r="HXL15" s="151"/>
      <c r="HXM15" s="152"/>
      <c r="HXN15" s="153"/>
      <c r="HXO15" s="154"/>
      <c r="HXP15" s="146"/>
      <c r="HXQ15" s="147"/>
      <c r="HXR15" s="148"/>
      <c r="HXS15" s="149"/>
      <c r="HXT15" s="150"/>
      <c r="HXU15" s="151"/>
      <c r="HXV15" s="152"/>
      <c r="HXW15" s="153"/>
      <c r="HXX15" s="154"/>
      <c r="HXY15" s="146"/>
      <c r="HXZ15" s="147"/>
      <c r="HYA15" s="148"/>
      <c r="HYB15" s="149"/>
      <c r="HYC15" s="150"/>
      <c r="HYD15" s="151"/>
      <c r="HYE15" s="152"/>
      <c r="HYF15" s="153"/>
      <c r="HYG15" s="154"/>
      <c r="HYH15" s="146"/>
      <c r="HYI15" s="147"/>
      <c r="HYJ15" s="148"/>
      <c r="HYK15" s="149"/>
      <c r="HYL15" s="150"/>
      <c r="HYM15" s="151"/>
      <c r="HYN15" s="152"/>
      <c r="HYO15" s="153"/>
      <c r="HYP15" s="154"/>
      <c r="HYQ15" s="146"/>
      <c r="HYR15" s="147"/>
      <c r="HYS15" s="148"/>
      <c r="HYT15" s="149"/>
      <c r="HYU15" s="150"/>
      <c r="HYV15" s="151"/>
      <c r="HYW15" s="152"/>
      <c r="HYX15" s="153"/>
      <c r="HYY15" s="154"/>
      <c r="HYZ15" s="146"/>
      <c r="HZA15" s="147"/>
      <c r="HZB15" s="148"/>
      <c r="HZC15" s="149"/>
      <c r="HZD15" s="150"/>
      <c r="HZE15" s="151"/>
      <c r="HZF15" s="152"/>
      <c r="HZG15" s="153"/>
      <c r="HZH15" s="154"/>
      <c r="HZI15" s="146"/>
      <c r="HZJ15" s="147"/>
      <c r="HZK15" s="148"/>
      <c r="HZL15" s="149"/>
      <c r="HZM15" s="150"/>
      <c r="HZN15" s="151"/>
      <c r="HZO15" s="152"/>
      <c r="HZP15" s="153"/>
      <c r="HZQ15" s="154"/>
      <c r="HZR15" s="146"/>
      <c r="HZS15" s="147"/>
      <c r="HZT15" s="148"/>
      <c r="HZU15" s="149"/>
      <c r="HZV15" s="150"/>
      <c r="HZW15" s="151"/>
      <c r="HZX15" s="152"/>
      <c r="HZY15" s="153"/>
      <c r="HZZ15" s="154"/>
      <c r="IAA15" s="146"/>
      <c r="IAB15" s="147"/>
      <c r="IAC15" s="148"/>
      <c r="IAD15" s="149"/>
      <c r="IAE15" s="150"/>
      <c r="IAF15" s="151"/>
      <c r="IAG15" s="152"/>
      <c r="IAH15" s="153"/>
      <c r="IAI15" s="154"/>
      <c r="IAJ15" s="146"/>
      <c r="IAK15" s="147"/>
      <c r="IAL15" s="148"/>
      <c r="IAM15" s="149"/>
      <c r="IAN15" s="150"/>
      <c r="IAO15" s="151"/>
      <c r="IAP15" s="152"/>
      <c r="IAQ15" s="153"/>
      <c r="IAR15" s="154"/>
      <c r="IAS15" s="146"/>
      <c r="IAT15" s="147"/>
      <c r="IAU15" s="148"/>
      <c r="IAV15" s="149"/>
      <c r="IAW15" s="150"/>
      <c r="IAX15" s="151"/>
      <c r="IAY15" s="152"/>
      <c r="IAZ15" s="153"/>
      <c r="IBA15" s="154"/>
      <c r="IBB15" s="146"/>
      <c r="IBC15" s="147"/>
      <c r="IBD15" s="148"/>
      <c r="IBE15" s="149"/>
      <c r="IBF15" s="150"/>
      <c r="IBG15" s="151"/>
      <c r="IBH15" s="152"/>
      <c r="IBI15" s="153"/>
      <c r="IBJ15" s="154"/>
      <c r="IBK15" s="146"/>
      <c r="IBL15" s="147"/>
      <c r="IBM15" s="148"/>
      <c r="IBN15" s="149"/>
      <c r="IBO15" s="150"/>
      <c r="IBP15" s="151"/>
      <c r="IBQ15" s="152"/>
      <c r="IBR15" s="153"/>
      <c r="IBS15" s="154"/>
      <c r="IBT15" s="146"/>
      <c r="IBU15" s="147"/>
      <c r="IBV15" s="148"/>
      <c r="IBW15" s="149"/>
      <c r="IBX15" s="150"/>
      <c r="IBY15" s="151"/>
      <c r="IBZ15" s="152"/>
      <c r="ICA15" s="153"/>
      <c r="ICB15" s="154"/>
      <c r="ICC15" s="146"/>
      <c r="ICD15" s="147"/>
      <c r="ICE15" s="148"/>
      <c r="ICF15" s="149"/>
      <c r="ICG15" s="150"/>
      <c r="ICH15" s="151"/>
      <c r="ICI15" s="152"/>
      <c r="ICJ15" s="153"/>
      <c r="ICK15" s="154"/>
      <c r="ICL15" s="146"/>
      <c r="ICM15" s="147"/>
      <c r="ICN15" s="148"/>
      <c r="ICO15" s="149"/>
      <c r="ICP15" s="150"/>
      <c r="ICQ15" s="151"/>
      <c r="ICR15" s="152"/>
      <c r="ICS15" s="153"/>
      <c r="ICT15" s="154"/>
      <c r="ICU15" s="146"/>
      <c r="ICV15" s="147"/>
      <c r="ICW15" s="148"/>
      <c r="ICX15" s="149"/>
      <c r="ICY15" s="150"/>
      <c r="ICZ15" s="151"/>
      <c r="IDA15" s="152"/>
      <c r="IDB15" s="153"/>
      <c r="IDC15" s="154"/>
      <c r="IDD15" s="146"/>
      <c r="IDE15" s="147"/>
      <c r="IDF15" s="148"/>
      <c r="IDG15" s="149"/>
      <c r="IDH15" s="150"/>
      <c r="IDI15" s="151"/>
      <c r="IDJ15" s="152"/>
      <c r="IDK15" s="153"/>
      <c r="IDL15" s="154"/>
      <c r="IDM15" s="146"/>
      <c r="IDN15" s="147"/>
      <c r="IDO15" s="148"/>
      <c r="IDP15" s="149"/>
      <c r="IDQ15" s="150"/>
      <c r="IDR15" s="151"/>
      <c r="IDS15" s="152"/>
      <c r="IDT15" s="153"/>
      <c r="IDU15" s="154"/>
      <c r="IDV15" s="146"/>
      <c r="IDW15" s="147"/>
      <c r="IDX15" s="148"/>
      <c r="IDY15" s="149"/>
      <c r="IDZ15" s="150"/>
      <c r="IEA15" s="151"/>
      <c r="IEB15" s="152"/>
      <c r="IEC15" s="153"/>
      <c r="IED15" s="154"/>
      <c r="IEE15" s="146"/>
      <c r="IEF15" s="147"/>
      <c r="IEG15" s="148"/>
      <c r="IEH15" s="149"/>
      <c r="IEI15" s="150"/>
      <c r="IEJ15" s="151"/>
      <c r="IEK15" s="152"/>
      <c r="IEL15" s="153"/>
      <c r="IEM15" s="154"/>
      <c r="IEN15" s="146"/>
      <c r="IEO15" s="147"/>
      <c r="IEP15" s="148"/>
      <c r="IEQ15" s="149"/>
      <c r="IER15" s="150"/>
      <c r="IES15" s="151"/>
      <c r="IET15" s="152"/>
      <c r="IEU15" s="153"/>
      <c r="IEV15" s="154"/>
      <c r="IEW15" s="146"/>
      <c r="IEX15" s="147"/>
      <c r="IEY15" s="148"/>
      <c r="IEZ15" s="149"/>
      <c r="IFA15" s="150"/>
      <c r="IFB15" s="151"/>
      <c r="IFC15" s="152"/>
      <c r="IFD15" s="153"/>
      <c r="IFE15" s="154"/>
      <c r="IFF15" s="146"/>
      <c r="IFG15" s="147"/>
      <c r="IFH15" s="148"/>
      <c r="IFI15" s="149"/>
      <c r="IFJ15" s="150"/>
      <c r="IFK15" s="151"/>
      <c r="IFL15" s="152"/>
      <c r="IFM15" s="153"/>
      <c r="IFN15" s="154"/>
      <c r="IFO15" s="146"/>
      <c r="IFP15" s="147"/>
      <c r="IFQ15" s="148"/>
      <c r="IFR15" s="149"/>
      <c r="IFS15" s="150"/>
      <c r="IFT15" s="151"/>
      <c r="IFU15" s="152"/>
      <c r="IFV15" s="153"/>
      <c r="IFW15" s="154"/>
      <c r="IFX15" s="146"/>
      <c r="IFY15" s="147"/>
      <c r="IFZ15" s="148"/>
      <c r="IGA15" s="149"/>
      <c r="IGB15" s="150"/>
      <c r="IGC15" s="151"/>
      <c r="IGD15" s="152"/>
      <c r="IGE15" s="153"/>
      <c r="IGF15" s="154"/>
      <c r="IGG15" s="146"/>
      <c r="IGH15" s="147"/>
      <c r="IGI15" s="148"/>
      <c r="IGJ15" s="149"/>
      <c r="IGK15" s="150"/>
      <c r="IGL15" s="151"/>
      <c r="IGM15" s="152"/>
      <c r="IGN15" s="153"/>
      <c r="IGO15" s="154"/>
      <c r="IGP15" s="146"/>
      <c r="IGQ15" s="147"/>
      <c r="IGR15" s="148"/>
      <c r="IGS15" s="149"/>
      <c r="IGT15" s="150"/>
      <c r="IGU15" s="151"/>
      <c r="IGV15" s="152"/>
      <c r="IGW15" s="153"/>
      <c r="IGX15" s="154"/>
      <c r="IGY15" s="146"/>
      <c r="IGZ15" s="147"/>
      <c r="IHA15" s="148"/>
      <c r="IHB15" s="149"/>
      <c r="IHC15" s="150"/>
      <c r="IHD15" s="151"/>
      <c r="IHE15" s="152"/>
      <c r="IHF15" s="153"/>
      <c r="IHG15" s="154"/>
      <c r="IHH15" s="146"/>
      <c r="IHI15" s="147"/>
      <c r="IHJ15" s="148"/>
      <c r="IHK15" s="149"/>
      <c r="IHL15" s="150"/>
      <c r="IHM15" s="151"/>
      <c r="IHN15" s="152"/>
      <c r="IHO15" s="153"/>
      <c r="IHP15" s="154"/>
      <c r="IHQ15" s="146"/>
      <c r="IHR15" s="147"/>
      <c r="IHS15" s="148"/>
      <c r="IHT15" s="149"/>
      <c r="IHU15" s="150"/>
      <c r="IHV15" s="151"/>
      <c r="IHW15" s="152"/>
      <c r="IHX15" s="153"/>
      <c r="IHY15" s="154"/>
      <c r="IHZ15" s="146"/>
      <c r="IIA15" s="147"/>
      <c r="IIB15" s="148"/>
      <c r="IIC15" s="149"/>
      <c r="IID15" s="150"/>
      <c r="IIE15" s="151"/>
      <c r="IIF15" s="152"/>
      <c r="IIG15" s="153"/>
      <c r="IIH15" s="154"/>
      <c r="III15" s="146"/>
      <c r="IIJ15" s="147"/>
      <c r="IIK15" s="148"/>
      <c r="IIL15" s="149"/>
      <c r="IIM15" s="150"/>
      <c r="IIN15" s="151"/>
      <c r="IIO15" s="152"/>
      <c r="IIP15" s="153"/>
      <c r="IIQ15" s="154"/>
      <c r="IIR15" s="146"/>
      <c r="IIS15" s="147"/>
      <c r="IIT15" s="148"/>
      <c r="IIU15" s="149"/>
      <c r="IIV15" s="150"/>
      <c r="IIW15" s="151"/>
      <c r="IIX15" s="152"/>
      <c r="IIY15" s="153"/>
      <c r="IIZ15" s="154"/>
      <c r="IJA15" s="146"/>
      <c r="IJB15" s="147"/>
      <c r="IJC15" s="148"/>
      <c r="IJD15" s="149"/>
      <c r="IJE15" s="150"/>
      <c r="IJF15" s="151"/>
      <c r="IJG15" s="152"/>
      <c r="IJH15" s="153"/>
      <c r="IJI15" s="154"/>
      <c r="IJJ15" s="146"/>
      <c r="IJK15" s="147"/>
      <c r="IJL15" s="148"/>
      <c r="IJM15" s="149"/>
      <c r="IJN15" s="150"/>
      <c r="IJO15" s="151"/>
      <c r="IJP15" s="152"/>
      <c r="IJQ15" s="153"/>
      <c r="IJR15" s="154"/>
      <c r="IJS15" s="146"/>
      <c r="IJT15" s="147"/>
      <c r="IJU15" s="148"/>
      <c r="IJV15" s="149"/>
      <c r="IJW15" s="150"/>
      <c r="IJX15" s="151"/>
      <c r="IJY15" s="152"/>
      <c r="IJZ15" s="153"/>
      <c r="IKA15" s="154"/>
      <c r="IKB15" s="146"/>
      <c r="IKC15" s="147"/>
      <c r="IKD15" s="148"/>
      <c r="IKE15" s="149"/>
      <c r="IKF15" s="150"/>
      <c r="IKG15" s="151"/>
      <c r="IKH15" s="152"/>
      <c r="IKI15" s="153"/>
      <c r="IKJ15" s="154"/>
      <c r="IKK15" s="146"/>
      <c r="IKL15" s="147"/>
      <c r="IKM15" s="148"/>
      <c r="IKN15" s="149"/>
      <c r="IKO15" s="150"/>
      <c r="IKP15" s="151"/>
      <c r="IKQ15" s="152"/>
      <c r="IKR15" s="153"/>
      <c r="IKS15" s="154"/>
      <c r="IKT15" s="146"/>
      <c r="IKU15" s="147"/>
      <c r="IKV15" s="148"/>
      <c r="IKW15" s="149"/>
      <c r="IKX15" s="150"/>
      <c r="IKY15" s="151"/>
      <c r="IKZ15" s="152"/>
      <c r="ILA15" s="153"/>
      <c r="ILB15" s="154"/>
      <c r="ILC15" s="146"/>
      <c r="ILD15" s="147"/>
      <c r="ILE15" s="148"/>
      <c r="ILF15" s="149"/>
      <c r="ILG15" s="150"/>
      <c r="ILH15" s="151"/>
      <c r="ILI15" s="152"/>
      <c r="ILJ15" s="153"/>
      <c r="ILK15" s="154"/>
      <c r="ILL15" s="146"/>
      <c r="ILM15" s="147"/>
      <c r="ILN15" s="148"/>
      <c r="ILO15" s="149"/>
      <c r="ILP15" s="150"/>
      <c r="ILQ15" s="151"/>
      <c r="ILR15" s="152"/>
      <c r="ILS15" s="153"/>
      <c r="ILT15" s="154"/>
      <c r="ILU15" s="146"/>
      <c r="ILV15" s="147"/>
      <c r="ILW15" s="148"/>
      <c r="ILX15" s="149"/>
      <c r="ILY15" s="150"/>
      <c r="ILZ15" s="151"/>
      <c r="IMA15" s="152"/>
      <c r="IMB15" s="153"/>
      <c r="IMC15" s="154"/>
      <c r="IMD15" s="146"/>
      <c r="IME15" s="147"/>
      <c r="IMF15" s="148"/>
      <c r="IMG15" s="149"/>
      <c r="IMH15" s="150"/>
      <c r="IMI15" s="151"/>
      <c r="IMJ15" s="152"/>
      <c r="IMK15" s="153"/>
      <c r="IML15" s="154"/>
      <c r="IMM15" s="146"/>
      <c r="IMN15" s="147"/>
      <c r="IMO15" s="148"/>
      <c r="IMP15" s="149"/>
      <c r="IMQ15" s="150"/>
      <c r="IMR15" s="151"/>
      <c r="IMS15" s="152"/>
      <c r="IMT15" s="153"/>
      <c r="IMU15" s="154"/>
      <c r="IMV15" s="146"/>
      <c r="IMW15" s="147"/>
      <c r="IMX15" s="148"/>
      <c r="IMY15" s="149"/>
      <c r="IMZ15" s="150"/>
      <c r="INA15" s="151"/>
      <c r="INB15" s="152"/>
      <c r="INC15" s="153"/>
      <c r="IND15" s="154"/>
      <c r="INE15" s="146"/>
      <c r="INF15" s="147"/>
      <c r="ING15" s="148"/>
      <c r="INH15" s="149"/>
      <c r="INI15" s="150"/>
      <c r="INJ15" s="151"/>
      <c r="INK15" s="152"/>
      <c r="INL15" s="153"/>
      <c r="INM15" s="154"/>
      <c r="INN15" s="146"/>
      <c r="INO15" s="147"/>
      <c r="INP15" s="148"/>
      <c r="INQ15" s="149"/>
      <c r="INR15" s="150"/>
      <c r="INS15" s="151"/>
      <c r="INT15" s="152"/>
      <c r="INU15" s="153"/>
      <c r="INV15" s="154"/>
      <c r="INW15" s="146"/>
      <c r="INX15" s="147"/>
      <c r="INY15" s="148"/>
      <c r="INZ15" s="149"/>
      <c r="IOA15" s="150"/>
      <c r="IOB15" s="151"/>
      <c r="IOC15" s="152"/>
      <c r="IOD15" s="153"/>
      <c r="IOE15" s="154"/>
      <c r="IOF15" s="146"/>
      <c r="IOG15" s="147"/>
      <c r="IOH15" s="148"/>
      <c r="IOI15" s="149"/>
      <c r="IOJ15" s="150"/>
      <c r="IOK15" s="151"/>
      <c r="IOL15" s="152"/>
      <c r="IOM15" s="153"/>
      <c r="ION15" s="154"/>
      <c r="IOO15" s="146"/>
      <c r="IOP15" s="147"/>
      <c r="IOQ15" s="148"/>
      <c r="IOR15" s="149"/>
      <c r="IOS15" s="150"/>
      <c r="IOT15" s="151"/>
      <c r="IOU15" s="152"/>
      <c r="IOV15" s="153"/>
      <c r="IOW15" s="154"/>
      <c r="IOX15" s="146"/>
      <c r="IOY15" s="147"/>
      <c r="IOZ15" s="148"/>
      <c r="IPA15" s="149"/>
      <c r="IPB15" s="150"/>
      <c r="IPC15" s="151"/>
      <c r="IPD15" s="152"/>
      <c r="IPE15" s="153"/>
      <c r="IPF15" s="154"/>
      <c r="IPG15" s="146"/>
      <c r="IPH15" s="147"/>
      <c r="IPI15" s="148"/>
      <c r="IPJ15" s="149"/>
      <c r="IPK15" s="150"/>
      <c r="IPL15" s="151"/>
      <c r="IPM15" s="152"/>
      <c r="IPN15" s="153"/>
      <c r="IPO15" s="154"/>
      <c r="IPP15" s="146"/>
      <c r="IPQ15" s="147"/>
      <c r="IPR15" s="148"/>
      <c r="IPS15" s="149"/>
      <c r="IPT15" s="150"/>
      <c r="IPU15" s="151"/>
      <c r="IPV15" s="152"/>
      <c r="IPW15" s="153"/>
      <c r="IPX15" s="154"/>
      <c r="IPY15" s="146"/>
      <c r="IPZ15" s="147"/>
      <c r="IQA15" s="148"/>
      <c r="IQB15" s="149"/>
      <c r="IQC15" s="150"/>
      <c r="IQD15" s="151"/>
      <c r="IQE15" s="152"/>
      <c r="IQF15" s="153"/>
      <c r="IQG15" s="154"/>
      <c r="IQH15" s="146"/>
      <c r="IQI15" s="147"/>
      <c r="IQJ15" s="148"/>
      <c r="IQK15" s="149"/>
      <c r="IQL15" s="150"/>
      <c r="IQM15" s="151"/>
      <c r="IQN15" s="152"/>
      <c r="IQO15" s="153"/>
      <c r="IQP15" s="154"/>
      <c r="IQQ15" s="146"/>
      <c r="IQR15" s="147"/>
      <c r="IQS15" s="148"/>
      <c r="IQT15" s="149"/>
      <c r="IQU15" s="150"/>
      <c r="IQV15" s="151"/>
      <c r="IQW15" s="152"/>
      <c r="IQX15" s="153"/>
      <c r="IQY15" s="154"/>
      <c r="IQZ15" s="146"/>
      <c r="IRA15" s="147"/>
      <c r="IRB15" s="148"/>
      <c r="IRC15" s="149"/>
      <c r="IRD15" s="150"/>
      <c r="IRE15" s="151"/>
      <c r="IRF15" s="152"/>
      <c r="IRG15" s="153"/>
      <c r="IRH15" s="154"/>
      <c r="IRI15" s="146"/>
      <c r="IRJ15" s="147"/>
      <c r="IRK15" s="148"/>
      <c r="IRL15" s="149"/>
      <c r="IRM15" s="150"/>
      <c r="IRN15" s="151"/>
      <c r="IRO15" s="152"/>
      <c r="IRP15" s="153"/>
      <c r="IRQ15" s="154"/>
      <c r="IRR15" s="146"/>
      <c r="IRS15" s="147"/>
      <c r="IRT15" s="148"/>
      <c r="IRU15" s="149"/>
      <c r="IRV15" s="150"/>
      <c r="IRW15" s="151"/>
      <c r="IRX15" s="152"/>
      <c r="IRY15" s="153"/>
      <c r="IRZ15" s="154"/>
      <c r="ISA15" s="146"/>
      <c r="ISB15" s="147"/>
      <c r="ISC15" s="148"/>
      <c r="ISD15" s="149"/>
      <c r="ISE15" s="150"/>
      <c r="ISF15" s="151"/>
      <c r="ISG15" s="152"/>
      <c r="ISH15" s="153"/>
      <c r="ISI15" s="154"/>
      <c r="ISJ15" s="146"/>
      <c r="ISK15" s="147"/>
      <c r="ISL15" s="148"/>
      <c r="ISM15" s="149"/>
      <c r="ISN15" s="150"/>
      <c r="ISO15" s="151"/>
      <c r="ISP15" s="152"/>
      <c r="ISQ15" s="153"/>
      <c r="ISR15" s="154"/>
      <c r="ISS15" s="146"/>
      <c r="IST15" s="147"/>
      <c r="ISU15" s="148"/>
      <c r="ISV15" s="149"/>
      <c r="ISW15" s="150"/>
      <c r="ISX15" s="151"/>
      <c r="ISY15" s="152"/>
      <c r="ISZ15" s="153"/>
      <c r="ITA15" s="154"/>
      <c r="ITB15" s="146"/>
      <c r="ITC15" s="147"/>
      <c r="ITD15" s="148"/>
      <c r="ITE15" s="149"/>
      <c r="ITF15" s="150"/>
      <c r="ITG15" s="151"/>
      <c r="ITH15" s="152"/>
      <c r="ITI15" s="153"/>
      <c r="ITJ15" s="154"/>
      <c r="ITK15" s="146"/>
      <c r="ITL15" s="147"/>
      <c r="ITM15" s="148"/>
      <c r="ITN15" s="149"/>
      <c r="ITO15" s="150"/>
      <c r="ITP15" s="151"/>
      <c r="ITQ15" s="152"/>
      <c r="ITR15" s="153"/>
      <c r="ITS15" s="154"/>
      <c r="ITT15" s="146"/>
      <c r="ITU15" s="147"/>
      <c r="ITV15" s="148"/>
      <c r="ITW15" s="149"/>
      <c r="ITX15" s="150"/>
      <c r="ITY15" s="151"/>
      <c r="ITZ15" s="152"/>
      <c r="IUA15" s="153"/>
      <c r="IUB15" s="154"/>
      <c r="IUC15" s="146"/>
      <c r="IUD15" s="147"/>
      <c r="IUE15" s="148"/>
      <c r="IUF15" s="149"/>
      <c r="IUG15" s="150"/>
      <c r="IUH15" s="151"/>
      <c r="IUI15" s="152"/>
      <c r="IUJ15" s="153"/>
      <c r="IUK15" s="154"/>
      <c r="IUL15" s="146"/>
      <c r="IUM15" s="147"/>
      <c r="IUN15" s="148"/>
      <c r="IUO15" s="149"/>
      <c r="IUP15" s="150"/>
      <c r="IUQ15" s="151"/>
      <c r="IUR15" s="152"/>
      <c r="IUS15" s="153"/>
      <c r="IUT15" s="154"/>
      <c r="IUU15" s="146"/>
      <c r="IUV15" s="147"/>
      <c r="IUW15" s="148"/>
      <c r="IUX15" s="149"/>
      <c r="IUY15" s="150"/>
      <c r="IUZ15" s="151"/>
      <c r="IVA15" s="152"/>
      <c r="IVB15" s="153"/>
      <c r="IVC15" s="154"/>
      <c r="IVD15" s="146"/>
      <c r="IVE15" s="147"/>
      <c r="IVF15" s="148"/>
      <c r="IVG15" s="149"/>
      <c r="IVH15" s="150"/>
      <c r="IVI15" s="151"/>
      <c r="IVJ15" s="152"/>
      <c r="IVK15" s="153"/>
      <c r="IVL15" s="154"/>
      <c r="IVM15" s="146"/>
      <c r="IVN15" s="147"/>
      <c r="IVO15" s="148"/>
      <c r="IVP15" s="149"/>
      <c r="IVQ15" s="150"/>
      <c r="IVR15" s="151"/>
      <c r="IVS15" s="152"/>
      <c r="IVT15" s="153"/>
      <c r="IVU15" s="154"/>
      <c r="IVV15" s="146"/>
      <c r="IVW15" s="147"/>
      <c r="IVX15" s="148"/>
      <c r="IVY15" s="149"/>
      <c r="IVZ15" s="150"/>
      <c r="IWA15" s="151"/>
      <c r="IWB15" s="152"/>
      <c r="IWC15" s="153"/>
      <c r="IWD15" s="154"/>
      <c r="IWE15" s="146"/>
      <c r="IWF15" s="147"/>
      <c r="IWG15" s="148"/>
      <c r="IWH15" s="149"/>
      <c r="IWI15" s="150"/>
      <c r="IWJ15" s="151"/>
      <c r="IWK15" s="152"/>
      <c r="IWL15" s="153"/>
      <c r="IWM15" s="154"/>
      <c r="IWN15" s="146"/>
      <c r="IWO15" s="147"/>
      <c r="IWP15" s="148"/>
      <c r="IWQ15" s="149"/>
      <c r="IWR15" s="150"/>
      <c r="IWS15" s="151"/>
      <c r="IWT15" s="152"/>
      <c r="IWU15" s="153"/>
      <c r="IWV15" s="154"/>
      <c r="IWW15" s="146"/>
      <c r="IWX15" s="147"/>
      <c r="IWY15" s="148"/>
      <c r="IWZ15" s="149"/>
      <c r="IXA15" s="150"/>
      <c r="IXB15" s="151"/>
      <c r="IXC15" s="152"/>
      <c r="IXD15" s="153"/>
      <c r="IXE15" s="154"/>
      <c r="IXF15" s="146"/>
      <c r="IXG15" s="147"/>
      <c r="IXH15" s="148"/>
      <c r="IXI15" s="149"/>
      <c r="IXJ15" s="150"/>
      <c r="IXK15" s="151"/>
      <c r="IXL15" s="152"/>
      <c r="IXM15" s="153"/>
      <c r="IXN15" s="154"/>
      <c r="IXO15" s="146"/>
      <c r="IXP15" s="147"/>
      <c r="IXQ15" s="148"/>
      <c r="IXR15" s="149"/>
      <c r="IXS15" s="150"/>
      <c r="IXT15" s="151"/>
      <c r="IXU15" s="152"/>
      <c r="IXV15" s="153"/>
      <c r="IXW15" s="154"/>
      <c r="IXX15" s="146"/>
      <c r="IXY15" s="147"/>
      <c r="IXZ15" s="148"/>
      <c r="IYA15" s="149"/>
      <c r="IYB15" s="150"/>
      <c r="IYC15" s="151"/>
      <c r="IYD15" s="152"/>
      <c r="IYE15" s="153"/>
      <c r="IYF15" s="154"/>
      <c r="IYG15" s="146"/>
      <c r="IYH15" s="147"/>
      <c r="IYI15" s="148"/>
      <c r="IYJ15" s="149"/>
      <c r="IYK15" s="150"/>
      <c r="IYL15" s="151"/>
      <c r="IYM15" s="152"/>
      <c r="IYN15" s="153"/>
      <c r="IYO15" s="154"/>
      <c r="IYP15" s="146"/>
      <c r="IYQ15" s="147"/>
      <c r="IYR15" s="148"/>
      <c r="IYS15" s="149"/>
      <c r="IYT15" s="150"/>
      <c r="IYU15" s="151"/>
      <c r="IYV15" s="152"/>
      <c r="IYW15" s="153"/>
      <c r="IYX15" s="154"/>
      <c r="IYY15" s="146"/>
      <c r="IYZ15" s="147"/>
      <c r="IZA15" s="148"/>
      <c r="IZB15" s="149"/>
      <c r="IZC15" s="150"/>
      <c r="IZD15" s="151"/>
      <c r="IZE15" s="152"/>
      <c r="IZF15" s="153"/>
      <c r="IZG15" s="154"/>
      <c r="IZH15" s="146"/>
      <c r="IZI15" s="147"/>
      <c r="IZJ15" s="148"/>
      <c r="IZK15" s="149"/>
      <c r="IZL15" s="150"/>
      <c r="IZM15" s="151"/>
      <c r="IZN15" s="152"/>
      <c r="IZO15" s="153"/>
      <c r="IZP15" s="154"/>
      <c r="IZQ15" s="146"/>
      <c r="IZR15" s="147"/>
      <c r="IZS15" s="148"/>
      <c r="IZT15" s="149"/>
      <c r="IZU15" s="150"/>
      <c r="IZV15" s="151"/>
      <c r="IZW15" s="152"/>
      <c r="IZX15" s="153"/>
      <c r="IZY15" s="154"/>
      <c r="IZZ15" s="146"/>
      <c r="JAA15" s="147"/>
      <c r="JAB15" s="148"/>
      <c r="JAC15" s="149"/>
      <c r="JAD15" s="150"/>
      <c r="JAE15" s="151"/>
      <c r="JAF15" s="152"/>
      <c r="JAG15" s="153"/>
      <c r="JAH15" s="154"/>
      <c r="JAI15" s="146"/>
      <c r="JAJ15" s="147"/>
      <c r="JAK15" s="148"/>
      <c r="JAL15" s="149"/>
      <c r="JAM15" s="150"/>
      <c r="JAN15" s="151"/>
      <c r="JAO15" s="152"/>
      <c r="JAP15" s="153"/>
      <c r="JAQ15" s="154"/>
      <c r="JAR15" s="146"/>
      <c r="JAS15" s="147"/>
      <c r="JAT15" s="148"/>
      <c r="JAU15" s="149"/>
      <c r="JAV15" s="150"/>
      <c r="JAW15" s="151"/>
      <c r="JAX15" s="152"/>
      <c r="JAY15" s="153"/>
      <c r="JAZ15" s="154"/>
      <c r="JBA15" s="146"/>
      <c r="JBB15" s="147"/>
      <c r="JBC15" s="148"/>
      <c r="JBD15" s="149"/>
      <c r="JBE15" s="150"/>
      <c r="JBF15" s="151"/>
      <c r="JBG15" s="152"/>
      <c r="JBH15" s="153"/>
      <c r="JBI15" s="154"/>
      <c r="JBJ15" s="146"/>
      <c r="JBK15" s="147"/>
      <c r="JBL15" s="148"/>
      <c r="JBM15" s="149"/>
      <c r="JBN15" s="150"/>
      <c r="JBO15" s="151"/>
      <c r="JBP15" s="152"/>
      <c r="JBQ15" s="153"/>
      <c r="JBR15" s="154"/>
      <c r="JBS15" s="146"/>
      <c r="JBT15" s="147"/>
      <c r="JBU15" s="148"/>
      <c r="JBV15" s="149"/>
      <c r="JBW15" s="150"/>
      <c r="JBX15" s="151"/>
      <c r="JBY15" s="152"/>
      <c r="JBZ15" s="153"/>
      <c r="JCA15" s="154"/>
      <c r="JCB15" s="146"/>
      <c r="JCC15" s="147"/>
      <c r="JCD15" s="148"/>
      <c r="JCE15" s="149"/>
      <c r="JCF15" s="150"/>
      <c r="JCG15" s="151"/>
      <c r="JCH15" s="152"/>
      <c r="JCI15" s="153"/>
      <c r="JCJ15" s="154"/>
      <c r="JCK15" s="146"/>
      <c r="JCL15" s="147"/>
      <c r="JCM15" s="148"/>
      <c r="JCN15" s="149"/>
      <c r="JCO15" s="150"/>
      <c r="JCP15" s="151"/>
      <c r="JCQ15" s="152"/>
      <c r="JCR15" s="153"/>
      <c r="JCS15" s="154"/>
      <c r="JCT15" s="146"/>
      <c r="JCU15" s="147"/>
      <c r="JCV15" s="148"/>
      <c r="JCW15" s="149"/>
      <c r="JCX15" s="150"/>
      <c r="JCY15" s="151"/>
      <c r="JCZ15" s="152"/>
      <c r="JDA15" s="153"/>
      <c r="JDB15" s="154"/>
      <c r="JDC15" s="146"/>
      <c r="JDD15" s="147"/>
      <c r="JDE15" s="148"/>
      <c r="JDF15" s="149"/>
      <c r="JDG15" s="150"/>
      <c r="JDH15" s="151"/>
      <c r="JDI15" s="152"/>
      <c r="JDJ15" s="153"/>
      <c r="JDK15" s="154"/>
      <c r="JDL15" s="146"/>
      <c r="JDM15" s="147"/>
      <c r="JDN15" s="148"/>
      <c r="JDO15" s="149"/>
      <c r="JDP15" s="150"/>
      <c r="JDQ15" s="151"/>
      <c r="JDR15" s="152"/>
      <c r="JDS15" s="153"/>
      <c r="JDT15" s="154"/>
      <c r="JDU15" s="146"/>
      <c r="JDV15" s="147"/>
      <c r="JDW15" s="148"/>
      <c r="JDX15" s="149"/>
      <c r="JDY15" s="150"/>
      <c r="JDZ15" s="151"/>
      <c r="JEA15" s="152"/>
      <c r="JEB15" s="153"/>
      <c r="JEC15" s="154"/>
      <c r="JED15" s="146"/>
      <c r="JEE15" s="147"/>
      <c r="JEF15" s="148"/>
      <c r="JEG15" s="149"/>
      <c r="JEH15" s="150"/>
      <c r="JEI15" s="151"/>
      <c r="JEJ15" s="152"/>
      <c r="JEK15" s="153"/>
      <c r="JEL15" s="154"/>
      <c r="JEM15" s="146"/>
      <c r="JEN15" s="147"/>
      <c r="JEO15" s="148"/>
      <c r="JEP15" s="149"/>
      <c r="JEQ15" s="150"/>
      <c r="JER15" s="151"/>
      <c r="JES15" s="152"/>
      <c r="JET15" s="153"/>
      <c r="JEU15" s="154"/>
      <c r="JEV15" s="146"/>
      <c r="JEW15" s="147"/>
      <c r="JEX15" s="148"/>
      <c r="JEY15" s="149"/>
      <c r="JEZ15" s="150"/>
      <c r="JFA15" s="151"/>
      <c r="JFB15" s="152"/>
      <c r="JFC15" s="153"/>
      <c r="JFD15" s="154"/>
      <c r="JFE15" s="146"/>
      <c r="JFF15" s="147"/>
      <c r="JFG15" s="148"/>
      <c r="JFH15" s="149"/>
      <c r="JFI15" s="150"/>
      <c r="JFJ15" s="151"/>
      <c r="JFK15" s="152"/>
      <c r="JFL15" s="153"/>
      <c r="JFM15" s="154"/>
      <c r="JFN15" s="146"/>
      <c r="JFO15" s="147"/>
      <c r="JFP15" s="148"/>
      <c r="JFQ15" s="149"/>
      <c r="JFR15" s="150"/>
      <c r="JFS15" s="151"/>
      <c r="JFT15" s="152"/>
      <c r="JFU15" s="153"/>
      <c r="JFV15" s="154"/>
      <c r="JFW15" s="146"/>
      <c r="JFX15" s="147"/>
      <c r="JFY15" s="148"/>
      <c r="JFZ15" s="149"/>
      <c r="JGA15" s="150"/>
      <c r="JGB15" s="151"/>
      <c r="JGC15" s="152"/>
      <c r="JGD15" s="153"/>
      <c r="JGE15" s="154"/>
      <c r="JGF15" s="146"/>
      <c r="JGG15" s="147"/>
      <c r="JGH15" s="148"/>
      <c r="JGI15" s="149"/>
      <c r="JGJ15" s="150"/>
      <c r="JGK15" s="151"/>
      <c r="JGL15" s="152"/>
      <c r="JGM15" s="153"/>
      <c r="JGN15" s="154"/>
      <c r="JGO15" s="146"/>
      <c r="JGP15" s="147"/>
      <c r="JGQ15" s="148"/>
      <c r="JGR15" s="149"/>
      <c r="JGS15" s="150"/>
      <c r="JGT15" s="151"/>
      <c r="JGU15" s="152"/>
      <c r="JGV15" s="153"/>
      <c r="JGW15" s="154"/>
      <c r="JGX15" s="146"/>
      <c r="JGY15" s="147"/>
      <c r="JGZ15" s="148"/>
      <c r="JHA15" s="149"/>
      <c r="JHB15" s="150"/>
      <c r="JHC15" s="151"/>
      <c r="JHD15" s="152"/>
      <c r="JHE15" s="153"/>
      <c r="JHF15" s="154"/>
      <c r="JHG15" s="146"/>
      <c r="JHH15" s="147"/>
      <c r="JHI15" s="148"/>
      <c r="JHJ15" s="149"/>
      <c r="JHK15" s="150"/>
      <c r="JHL15" s="151"/>
      <c r="JHM15" s="152"/>
      <c r="JHN15" s="153"/>
      <c r="JHO15" s="154"/>
      <c r="JHP15" s="146"/>
      <c r="JHQ15" s="147"/>
      <c r="JHR15" s="148"/>
      <c r="JHS15" s="149"/>
      <c r="JHT15" s="150"/>
      <c r="JHU15" s="151"/>
      <c r="JHV15" s="152"/>
      <c r="JHW15" s="153"/>
      <c r="JHX15" s="154"/>
      <c r="JHY15" s="146"/>
      <c r="JHZ15" s="147"/>
      <c r="JIA15" s="148"/>
      <c r="JIB15" s="149"/>
      <c r="JIC15" s="150"/>
      <c r="JID15" s="151"/>
      <c r="JIE15" s="152"/>
      <c r="JIF15" s="153"/>
      <c r="JIG15" s="154"/>
      <c r="JIH15" s="146"/>
      <c r="JII15" s="147"/>
      <c r="JIJ15" s="148"/>
      <c r="JIK15" s="149"/>
      <c r="JIL15" s="150"/>
      <c r="JIM15" s="151"/>
      <c r="JIN15" s="152"/>
      <c r="JIO15" s="153"/>
      <c r="JIP15" s="154"/>
      <c r="JIQ15" s="146"/>
      <c r="JIR15" s="147"/>
      <c r="JIS15" s="148"/>
      <c r="JIT15" s="149"/>
      <c r="JIU15" s="150"/>
      <c r="JIV15" s="151"/>
      <c r="JIW15" s="152"/>
      <c r="JIX15" s="153"/>
      <c r="JIY15" s="154"/>
      <c r="JIZ15" s="146"/>
      <c r="JJA15" s="147"/>
      <c r="JJB15" s="148"/>
      <c r="JJC15" s="149"/>
      <c r="JJD15" s="150"/>
      <c r="JJE15" s="151"/>
      <c r="JJF15" s="152"/>
      <c r="JJG15" s="153"/>
      <c r="JJH15" s="154"/>
      <c r="JJI15" s="146"/>
      <c r="JJJ15" s="147"/>
      <c r="JJK15" s="148"/>
      <c r="JJL15" s="149"/>
      <c r="JJM15" s="150"/>
      <c r="JJN15" s="151"/>
      <c r="JJO15" s="152"/>
      <c r="JJP15" s="153"/>
      <c r="JJQ15" s="154"/>
      <c r="JJR15" s="146"/>
      <c r="JJS15" s="147"/>
      <c r="JJT15" s="148"/>
      <c r="JJU15" s="149"/>
      <c r="JJV15" s="150"/>
      <c r="JJW15" s="151"/>
      <c r="JJX15" s="152"/>
      <c r="JJY15" s="153"/>
      <c r="JJZ15" s="154"/>
      <c r="JKA15" s="146"/>
      <c r="JKB15" s="147"/>
      <c r="JKC15" s="148"/>
      <c r="JKD15" s="149"/>
      <c r="JKE15" s="150"/>
      <c r="JKF15" s="151"/>
      <c r="JKG15" s="152"/>
      <c r="JKH15" s="153"/>
      <c r="JKI15" s="154"/>
      <c r="JKJ15" s="146"/>
      <c r="JKK15" s="147"/>
      <c r="JKL15" s="148"/>
      <c r="JKM15" s="149"/>
      <c r="JKN15" s="150"/>
      <c r="JKO15" s="151"/>
      <c r="JKP15" s="152"/>
      <c r="JKQ15" s="153"/>
      <c r="JKR15" s="154"/>
      <c r="JKS15" s="146"/>
      <c r="JKT15" s="147"/>
      <c r="JKU15" s="148"/>
      <c r="JKV15" s="149"/>
      <c r="JKW15" s="150"/>
      <c r="JKX15" s="151"/>
      <c r="JKY15" s="152"/>
      <c r="JKZ15" s="153"/>
      <c r="JLA15" s="154"/>
      <c r="JLB15" s="146"/>
      <c r="JLC15" s="147"/>
      <c r="JLD15" s="148"/>
      <c r="JLE15" s="149"/>
      <c r="JLF15" s="150"/>
      <c r="JLG15" s="151"/>
      <c r="JLH15" s="152"/>
      <c r="JLI15" s="153"/>
      <c r="JLJ15" s="154"/>
      <c r="JLK15" s="146"/>
      <c r="JLL15" s="147"/>
      <c r="JLM15" s="148"/>
      <c r="JLN15" s="149"/>
      <c r="JLO15" s="150"/>
      <c r="JLP15" s="151"/>
      <c r="JLQ15" s="152"/>
      <c r="JLR15" s="153"/>
      <c r="JLS15" s="154"/>
      <c r="JLT15" s="146"/>
      <c r="JLU15" s="147"/>
      <c r="JLV15" s="148"/>
      <c r="JLW15" s="149"/>
      <c r="JLX15" s="150"/>
      <c r="JLY15" s="151"/>
      <c r="JLZ15" s="152"/>
      <c r="JMA15" s="153"/>
      <c r="JMB15" s="154"/>
      <c r="JMC15" s="146"/>
      <c r="JMD15" s="147"/>
      <c r="JME15" s="148"/>
      <c r="JMF15" s="149"/>
      <c r="JMG15" s="150"/>
      <c r="JMH15" s="151"/>
      <c r="JMI15" s="152"/>
      <c r="JMJ15" s="153"/>
      <c r="JMK15" s="154"/>
      <c r="JML15" s="146"/>
      <c r="JMM15" s="147"/>
      <c r="JMN15" s="148"/>
      <c r="JMO15" s="149"/>
      <c r="JMP15" s="150"/>
      <c r="JMQ15" s="151"/>
      <c r="JMR15" s="152"/>
      <c r="JMS15" s="153"/>
      <c r="JMT15" s="154"/>
      <c r="JMU15" s="146"/>
      <c r="JMV15" s="147"/>
      <c r="JMW15" s="148"/>
      <c r="JMX15" s="149"/>
      <c r="JMY15" s="150"/>
      <c r="JMZ15" s="151"/>
      <c r="JNA15" s="152"/>
      <c r="JNB15" s="153"/>
      <c r="JNC15" s="154"/>
      <c r="JND15" s="146"/>
      <c r="JNE15" s="147"/>
      <c r="JNF15" s="148"/>
      <c r="JNG15" s="149"/>
      <c r="JNH15" s="150"/>
      <c r="JNI15" s="151"/>
      <c r="JNJ15" s="152"/>
      <c r="JNK15" s="153"/>
      <c r="JNL15" s="154"/>
      <c r="JNM15" s="146"/>
      <c r="JNN15" s="147"/>
      <c r="JNO15" s="148"/>
      <c r="JNP15" s="149"/>
      <c r="JNQ15" s="150"/>
      <c r="JNR15" s="151"/>
      <c r="JNS15" s="152"/>
      <c r="JNT15" s="153"/>
      <c r="JNU15" s="154"/>
      <c r="JNV15" s="146"/>
      <c r="JNW15" s="147"/>
      <c r="JNX15" s="148"/>
      <c r="JNY15" s="149"/>
      <c r="JNZ15" s="150"/>
      <c r="JOA15" s="151"/>
      <c r="JOB15" s="152"/>
      <c r="JOC15" s="153"/>
      <c r="JOD15" s="154"/>
      <c r="JOE15" s="146"/>
      <c r="JOF15" s="147"/>
      <c r="JOG15" s="148"/>
      <c r="JOH15" s="149"/>
      <c r="JOI15" s="150"/>
      <c r="JOJ15" s="151"/>
      <c r="JOK15" s="152"/>
      <c r="JOL15" s="153"/>
      <c r="JOM15" s="154"/>
      <c r="JON15" s="146"/>
      <c r="JOO15" s="147"/>
      <c r="JOP15" s="148"/>
      <c r="JOQ15" s="149"/>
      <c r="JOR15" s="150"/>
      <c r="JOS15" s="151"/>
      <c r="JOT15" s="152"/>
      <c r="JOU15" s="153"/>
      <c r="JOV15" s="154"/>
      <c r="JOW15" s="146"/>
      <c r="JOX15" s="147"/>
      <c r="JOY15" s="148"/>
      <c r="JOZ15" s="149"/>
      <c r="JPA15" s="150"/>
      <c r="JPB15" s="151"/>
      <c r="JPC15" s="152"/>
      <c r="JPD15" s="153"/>
      <c r="JPE15" s="154"/>
      <c r="JPF15" s="146"/>
      <c r="JPG15" s="147"/>
      <c r="JPH15" s="148"/>
      <c r="JPI15" s="149"/>
      <c r="JPJ15" s="150"/>
      <c r="JPK15" s="151"/>
      <c r="JPL15" s="152"/>
      <c r="JPM15" s="153"/>
      <c r="JPN15" s="154"/>
      <c r="JPO15" s="146"/>
      <c r="JPP15" s="147"/>
      <c r="JPQ15" s="148"/>
      <c r="JPR15" s="149"/>
      <c r="JPS15" s="150"/>
      <c r="JPT15" s="151"/>
      <c r="JPU15" s="152"/>
      <c r="JPV15" s="153"/>
      <c r="JPW15" s="154"/>
      <c r="JPX15" s="146"/>
      <c r="JPY15" s="147"/>
      <c r="JPZ15" s="148"/>
      <c r="JQA15" s="149"/>
      <c r="JQB15" s="150"/>
      <c r="JQC15" s="151"/>
      <c r="JQD15" s="152"/>
      <c r="JQE15" s="153"/>
      <c r="JQF15" s="154"/>
      <c r="JQG15" s="146"/>
      <c r="JQH15" s="147"/>
      <c r="JQI15" s="148"/>
      <c r="JQJ15" s="149"/>
      <c r="JQK15" s="150"/>
      <c r="JQL15" s="151"/>
      <c r="JQM15" s="152"/>
      <c r="JQN15" s="153"/>
      <c r="JQO15" s="154"/>
      <c r="JQP15" s="146"/>
      <c r="JQQ15" s="147"/>
      <c r="JQR15" s="148"/>
      <c r="JQS15" s="149"/>
      <c r="JQT15" s="150"/>
      <c r="JQU15" s="151"/>
      <c r="JQV15" s="152"/>
      <c r="JQW15" s="153"/>
      <c r="JQX15" s="154"/>
      <c r="JQY15" s="146"/>
      <c r="JQZ15" s="147"/>
      <c r="JRA15" s="148"/>
      <c r="JRB15" s="149"/>
      <c r="JRC15" s="150"/>
      <c r="JRD15" s="151"/>
      <c r="JRE15" s="152"/>
      <c r="JRF15" s="153"/>
      <c r="JRG15" s="154"/>
      <c r="JRH15" s="146"/>
      <c r="JRI15" s="147"/>
      <c r="JRJ15" s="148"/>
      <c r="JRK15" s="149"/>
      <c r="JRL15" s="150"/>
      <c r="JRM15" s="151"/>
      <c r="JRN15" s="152"/>
      <c r="JRO15" s="153"/>
      <c r="JRP15" s="154"/>
      <c r="JRQ15" s="146"/>
      <c r="JRR15" s="147"/>
      <c r="JRS15" s="148"/>
      <c r="JRT15" s="149"/>
      <c r="JRU15" s="150"/>
      <c r="JRV15" s="151"/>
      <c r="JRW15" s="152"/>
      <c r="JRX15" s="153"/>
      <c r="JRY15" s="154"/>
      <c r="JRZ15" s="146"/>
      <c r="JSA15" s="147"/>
      <c r="JSB15" s="148"/>
      <c r="JSC15" s="149"/>
      <c r="JSD15" s="150"/>
      <c r="JSE15" s="151"/>
      <c r="JSF15" s="152"/>
      <c r="JSG15" s="153"/>
      <c r="JSH15" s="154"/>
      <c r="JSI15" s="146"/>
      <c r="JSJ15" s="147"/>
      <c r="JSK15" s="148"/>
      <c r="JSL15" s="149"/>
      <c r="JSM15" s="150"/>
      <c r="JSN15" s="151"/>
      <c r="JSO15" s="152"/>
      <c r="JSP15" s="153"/>
      <c r="JSQ15" s="154"/>
      <c r="JSR15" s="146"/>
      <c r="JSS15" s="147"/>
      <c r="JST15" s="148"/>
      <c r="JSU15" s="149"/>
      <c r="JSV15" s="150"/>
      <c r="JSW15" s="151"/>
      <c r="JSX15" s="152"/>
      <c r="JSY15" s="153"/>
      <c r="JSZ15" s="154"/>
      <c r="JTA15" s="146"/>
      <c r="JTB15" s="147"/>
      <c r="JTC15" s="148"/>
      <c r="JTD15" s="149"/>
      <c r="JTE15" s="150"/>
      <c r="JTF15" s="151"/>
      <c r="JTG15" s="152"/>
      <c r="JTH15" s="153"/>
      <c r="JTI15" s="154"/>
      <c r="JTJ15" s="146"/>
      <c r="JTK15" s="147"/>
      <c r="JTL15" s="148"/>
      <c r="JTM15" s="149"/>
      <c r="JTN15" s="150"/>
      <c r="JTO15" s="151"/>
      <c r="JTP15" s="152"/>
      <c r="JTQ15" s="153"/>
      <c r="JTR15" s="154"/>
      <c r="JTS15" s="146"/>
      <c r="JTT15" s="147"/>
      <c r="JTU15" s="148"/>
      <c r="JTV15" s="149"/>
      <c r="JTW15" s="150"/>
      <c r="JTX15" s="151"/>
      <c r="JTY15" s="152"/>
      <c r="JTZ15" s="153"/>
      <c r="JUA15" s="154"/>
      <c r="JUB15" s="146"/>
      <c r="JUC15" s="147"/>
      <c r="JUD15" s="148"/>
      <c r="JUE15" s="149"/>
      <c r="JUF15" s="150"/>
      <c r="JUG15" s="151"/>
      <c r="JUH15" s="152"/>
      <c r="JUI15" s="153"/>
      <c r="JUJ15" s="154"/>
      <c r="JUK15" s="146"/>
      <c r="JUL15" s="147"/>
      <c r="JUM15" s="148"/>
      <c r="JUN15" s="149"/>
      <c r="JUO15" s="150"/>
      <c r="JUP15" s="151"/>
      <c r="JUQ15" s="152"/>
      <c r="JUR15" s="153"/>
      <c r="JUS15" s="154"/>
      <c r="JUT15" s="146"/>
      <c r="JUU15" s="147"/>
      <c r="JUV15" s="148"/>
      <c r="JUW15" s="149"/>
      <c r="JUX15" s="150"/>
      <c r="JUY15" s="151"/>
      <c r="JUZ15" s="152"/>
      <c r="JVA15" s="153"/>
      <c r="JVB15" s="154"/>
      <c r="JVC15" s="146"/>
      <c r="JVD15" s="147"/>
      <c r="JVE15" s="148"/>
      <c r="JVF15" s="149"/>
      <c r="JVG15" s="150"/>
      <c r="JVH15" s="151"/>
      <c r="JVI15" s="152"/>
      <c r="JVJ15" s="153"/>
      <c r="JVK15" s="154"/>
      <c r="JVL15" s="146"/>
      <c r="JVM15" s="147"/>
      <c r="JVN15" s="148"/>
      <c r="JVO15" s="149"/>
      <c r="JVP15" s="150"/>
      <c r="JVQ15" s="151"/>
      <c r="JVR15" s="152"/>
      <c r="JVS15" s="153"/>
      <c r="JVT15" s="154"/>
      <c r="JVU15" s="146"/>
      <c r="JVV15" s="147"/>
      <c r="JVW15" s="148"/>
      <c r="JVX15" s="149"/>
      <c r="JVY15" s="150"/>
      <c r="JVZ15" s="151"/>
      <c r="JWA15" s="152"/>
      <c r="JWB15" s="153"/>
      <c r="JWC15" s="154"/>
      <c r="JWD15" s="146"/>
      <c r="JWE15" s="147"/>
      <c r="JWF15" s="148"/>
      <c r="JWG15" s="149"/>
      <c r="JWH15" s="150"/>
      <c r="JWI15" s="151"/>
      <c r="JWJ15" s="152"/>
      <c r="JWK15" s="153"/>
      <c r="JWL15" s="154"/>
      <c r="JWM15" s="146"/>
      <c r="JWN15" s="147"/>
      <c r="JWO15" s="148"/>
      <c r="JWP15" s="149"/>
      <c r="JWQ15" s="150"/>
      <c r="JWR15" s="151"/>
      <c r="JWS15" s="152"/>
      <c r="JWT15" s="153"/>
      <c r="JWU15" s="154"/>
      <c r="JWV15" s="146"/>
      <c r="JWW15" s="147"/>
      <c r="JWX15" s="148"/>
      <c r="JWY15" s="149"/>
      <c r="JWZ15" s="150"/>
      <c r="JXA15" s="151"/>
      <c r="JXB15" s="152"/>
      <c r="JXC15" s="153"/>
      <c r="JXD15" s="154"/>
      <c r="JXE15" s="146"/>
      <c r="JXF15" s="147"/>
      <c r="JXG15" s="148"/>
      <c r="JXH15" s="149"/>
      <c r="JXI15" s="150"/>
      <c r="JXJ15" s="151"/>
      <c r="JXK15" s="152"/>
      <c r="JXL15" s="153"/>
      <c r="JXM15" s="154"/>
      <c r="JXN15" s="146"/>
      <c r="JXO15" s="147"/>
      <c r="JXP15" s="148"/>
      <c r="JXQ15" s="149"/>
      <c r="JXR15" s="150"/>
      <c r="JXS15" s="151"/>
      <c r="JXT15" s="152"/>
      <c r="JXU15" s="153"/>
      <c r="JXV15" s="154"/>
      <c r="JXW15" s="146"/>
      <c r="JXX15" s="147"/>
      <c r="JXY15" s="148"/>
      <c r="JXZ15" s="149"/>
      <c r="JYA15" s="150"/>
      <c r="JYB15" s="151"/>
      <c r="JYC15" s="152"/>
      <c r="JYD15" s="153"/>
      <c r="JYE15" s="154"/>
      <c r="JYF15" s="146"/>
      <c r="JYG15" s="147"/>
      <c r="JYH15" s="148"/>
      <c r="JYI15" s="149"/>
      <c r="JYJ15" s="150"/>
      <c r="JYK15" s="151"/>
      <c r="JYL15" s="152"/>
      <c r="JYM15" s="153"/>
      <c r="JYN15" s="154"/>
      <c r="JYO15" s="146"/>
      <c r="JYP15" s="147"/>
      <c r="JYQ15" s="148"/>
      <c r="JYR15" s="149"/>
      <c r="JYS15" s="150"/>
      <c r="JYT15" s="151"/>
      <c r="JYU15" s="152"/>
      <c r="JYV15" s="153"/>
      <c r="JYW15" s="154"/>
      <c r="JYX15" s="146"/>
      <c r="JYY15" s="147"/>
      <c r="JYZ15" s="148"/>
      <c r="JZA15" s="149"/>
      <c r="JZB15" s="150"/>
      <c r="JZC15" s="151"/>
      <c r="JZD15" s="152"/>
      <c r="JZE15" s="153"/>
      <c r="JZF15" s="154"/>
      <c r="JZG15" s="146"/>
      <c r="JZH15" s="147"/>
      <c r="JZI15" s="148"/>
      <c r="JZJ15" s="149"/>
      <c r="JZK15" s="150"/>
      <c r="JZL15" s="151"/>
      <c r="JZM15" s="152"/>
      <c r="JZN15" s="153"/>
      <c r="JZO15" s="154"/>
      <c r="JZP15" s="146"/>
      <c r="JZQ15" s="147"/>
      <c r="JZR15" s="148"/>
      <c r="JZS15" s="149"/>
      <c r="JZT15" s="150"/>
      <c r="JZU15" s="151"/>
      <c r="JZV15" s="152"/>
      <c r="JZW15" s="153"/>
      <c r="JZX15" s="154"/>
      <c r="JZY15" s="146"/>
      <c r="JZZ15" s="147"/>
      <c r="KAA15" s="148"/>
      <c r="KAB15" s="149"/>
      <c r="KAC15" s="150"/>
      <c r="KAD15" s="151"/>
      <c r="KAE15" s="152"/>
      <c r="KAF15" s="153"/>
      <c r="KAG15" s="154"/>
      <c r="KAH15" s="146"/>
      <c r="KAI15" s="147"/>
      <c r="KAJ15" s="148"/>
      <c r="KAK15" s="149"/>
      <c r="KAL15" s="150"/>
      <c r="KAM15" s="151"/>
      <c r="KAN15" s="152"/>
      <c r="KAO15" s="153"/>
      <c r="KAP15" s="154"/>
      <c r="KAQ15" s="146"/>
      <c r="KAR15" s="147"/>
      <c r="KAS15" s="148"/>
      <c r="KAT15" s="149"/>
      <c r="KAU15" s="150"/>
      <c r="KAV15" s="151"/>
      <c r="KAW15" s="152"/>
      <c r="KAX15" s="153"/>
      <c r="KAY15" s="154"/>
      <c r="KAZ15" s="146"/>
      <c r="KBA15" s="147"/>
      <c r="KBB15" s="148"/>
      <c r="KBC15" s="149"/>
      <c r="KBD15" s="150"/>
      <c r="KBE15" s="151"/>
      <c r="KBF15" s="152"/>
      <c r="KBG15" s="153"/>
      <c r="KBH15" s="154"/>
      <c r="KBI15" s="146"/>
      <c r="KBJ15" s="147"/>
      <c r="KBK15" s="148"/>
      <c r="KBL15" s="149"/>
      <c r="KBM15" s="150"/>
      <c r="KBN15" s="151"/>
      <c r="KBO15" s="152"/>
      <c r="KBP15" s="153"/>
      <c r="KBQ15" s="154"/>
      <c r="KBR15" s="146"/>
      <c r="KBS15" s="147"/>
      <c r="KBT15" s="148"/>
      <c r="KBU15" s="149"/>
      <c r="KBV15" s="150"/>
      <c r="KBW15" s="151"/>
      <c r="KBX15" s="152"/>
      <c r="KBY15" s="153"/>
      <c r="KBZ15" s="154"/>
      <c r="KCA15" s="146"/>
      <c r="KCB15" s="147"/>
      <c r="KCC15" s="148"/>
      <c r="KCD15" s="149"/>
      <c r="KCE15" s="150"/>
      <c r="KCF15" s="151"/>
      <c r="KCG15" s="152"/>
      <c r="KCH15" s="153"/>
      <c r="KCI15" s="154"/>
      <c r="KCJ15" s="146"/>
      <c r="KCK15" s="147"/>
      <c r="KCL15" s="148"/>
      <c r="KCM15" s="149"/>
      <c r="KCN15" s="150"/>
      <c r="KCO15" s="151"/>
      <c r="KCP15" s="152"/>
      <c r="KCQ15" s="153"/>
      <c r="KCR15" s="154"/>
      <c r="KCS15" s="146"/>
      <c r="KCT15" s="147"/>
      <c r="KCU15" s="148"/>
      <c r="KCV15" s="149"/>
      <c r="KCW15" s="150"/>
      <c r="KCX15" s="151"/>
      <c r="KCY15" s="152"/>
      <c r="KCZ15" s="153"/>
      <c r="KDA15" s="154"/>
      <c r="KDB15" s="146"/>
      <c r="KDC15" s="147"/>
      <c r="KDD15" s="148"/>
      <c r="KDE15" s="149"/>
      <c r="KDF15" s="150"/>
      <c r="KDG15" s="151"/>
      <c r="KDH15" s="152"/>
      <c r="KDI15" s="153"/>
      <c r="KDJ15" s="154"/>
      <c r="KDK15" s="146"/>
      <c r="KDL15" s="147"/>
      <c r="KDM15" s="148"/>
      <c r="KDN15" s="149"/>
      <c r="KDO15" s="150"/>
      <c r="KDP15" s="151"/>
      <c r="KDQ15" s="152"/>
      <c r="KDR15" s="153"/>
      <c r="KDS15" s="154"/>
      <c r="KDT15" s="146"/>
      <c r="KDU15" s="147"/>
      <c r="KDV15" s="148"/>
      <c r="KDW15" s="149"/>
      <c r="KDX15" s="150"/>
      <c r="KDY15" s="151"/>
      <c r="KDZ15" s="152"/>
      <c r="KEA15" s="153"/>
      <c r="KEB15" s="154"/>
      <c r="KEC15" s="146"/>
      <c r="KED15" s="147"/>
      <c r="KEE15" s="148"/>
      <c r="KEF15" s="149"/>
      <c r="KEG15" s="150"/>
      <c r="KEH15" s="151"/>
      <c r="KEI15" s="152"/>
      <c r="KEJ15" s="153"/>
      <c r="KEK15" s="154"/>
      <c r="KEL15" s="146"/>
      <c r="KEM15" s="147"/>
      <c r="KEN15" s="148"/>
      <c r="KEO15" s="149"/>
      <c r="KEP15" s="150"/>
      <c r="KEQ15" s="151"/>
      <c r="KER15" s="152"/>
      <c r="KES15" s="153"/>
      <c r="KET15" s="154"/>
      <c r="KEU15" s="146"/>
      <c r="KEV15" s="147"/>
      <c r="KEW15" s="148"/>
      <c r="KEX15" s="149"/>
      <c r="KEY15" s="150"/>
      <c r="KEZ15" s="151"/>
      <c r="KFA15" s="152"/>
      <c r="KFB15" s="153"/>
      <c r="KFC15" s="154"/>
      <c r="KFD15" s="146"/>
      <c r="KFE15" s="147"/>
      <c r="KFF15" s="148"/>
      <c r="KFG15" s="149"/>
      <c r="KFH15" s="150"/>
      <c r="KFI15" s="151"/>
      <c r="KFJ15" s="152"/>
      <c r="KFK15" s="153"/>
      <c r="KFL15" s="154"/>
      <c r="KFM15" s="146"/>
      <c r="KFN15" s="147"/>
      <c r="KFO15" s="148"/>
      <c r="KFP15" s="149"/>
      <c r="KFQ15" s="150"/>
      <c r="KFR15" s="151"/>
      <c r="KFS15" s="152"/>
      <c r="KFT15" s="153"/>
      <c r="KFU15" s="154"/>
      <c r="KFV15" s="146"/>
      <c r="KFW15" s="147"/>
      <c r="KFX15" s="148"/>
      <c r="KFY15" s="149"/>
      <c r="KFZ15" s="150"/>
      <c r="KGA15" s="151"/>
      <c r="KGB15" s="152"/>
      <c r="KGC15" s="153"/>
      <c r="KGD15" s="154"/>
      <c r="KGE15" s="146"/>
      <c r="KGF15" s="147"/>
      <c r="KGG15" s="148"/>
      <c r="KGH15" s="149"/>
      <c r="KGI15" s="150"/>
      <c r="KGJ15" s="151"/>
      <c r="KGK15" s="152"/>
      <c r="KGL15" s="153"/>
      <c r="KGM15" s="154"/>
      <c r="KGN15" s="146"/>
      <c r="KGO15" s="147"/>
      <c r="KGP15" s="148"/>
      <c r="KGQ15" s="149"/>
      <c r="KGR15" s="150"/>
      <c r="KGS15" s="151"/>
      <c r="KGT15" s="152"/>
      <c r="KGU15" s="153"/>
      <c r="KGV15" s="154"/>
      <c r="KGW15" s="146"/>
      <c r="KGX15" s="147"/>
      <c r="KGY15" s="148"/>
      <c r="KGZ15" s="149"/>
      <c r="KHA15" s="150"/>
      <c r="KHB15" s="151"/>
      <c r="KHC15" s="152"/>
      <c r="KHD15" s="153"/>
      <c r="KHE15" s="154"/>
      <c r="KHF15" s="146"/>
      <c r="KHG15" s="147"/>
      <c r="KHH15" s="148"/>
      <c r="KHI15" s="149"/>
      <c r="KHJ15" s="150"/>
      <c r="KHK15" s="151"/>
      <c r="KHL15" s="152"/>
      <c r="KHM15" s="153"/>
      <c r="KHN15" s="154"/>
      <c r="KHO15" s="146"/>
      <c r="KHP15" s="147"/>
      <c r="KHQ15" s="148"/>
      <c r="KHR15" s="149"/>
      <c r="KHS15" s="150"/>
      <c r="KHT15" s="151"/>
      <c r="KHU15" s="152"/>
      <c r="KHV15" s="153"/>
      <c r="KHW15" s="154"/>
      <c r="KHX15" s="146"/>
      <c r="KHY15" s="147"/>
      <c r="KHZ15" s="148"/>
      <c r="KIA15" s="149"/>
      <c r="KIB15" s="150"/>
      <c r="KIC15" s="151"/>
      <c r="KID15" s="152"/>
      <c r="KIE15" s="153"/>
      <c r="KIF15" s="154"/>
      <c r="KIG15" s="146"/>
      <c r="KIH15" s="147"/>
      <c r="KII15" s="148"/>
      <c r="KIJ15" s="149"/>
      <c r="KIK15" s="150"/>
      <c r="KIL15" s="151"/>
      <c r="KIM15" s="152"/>
      <c r="KIN15" s="153"/>
      <c r="KIO15" s="154"/>
      <c r="KIP15" s="146"/>
      <c r="KIQ15" s="147"/>
      <c r="KIR15" s="148"/>
      <c r="KIS15" s="149"/>
      <c r="KIT15" s="150"/>
      <c r="KIU15" s="151"/>
      <c r="KIV15" s="152"/>
      <c r="KIW15" s="153"/>
      <c r="KIX15" s="154"/>
      <c r="KIY15" s="146"/>
      <c r="KIZ15" s="147"/>
      <c r="KJA15" s="148"/>
      <c r="KJB15" s="149"/>
      <c r="KJC15" s="150"/>
      <c r="KJD15" s="151"/>
      <c r="KJE15" s="152"/>
      <c r="KJF15" s="153"/>
      <c r="KJG15" s="154"/>
      <c r="KJH15" s="146"/>
      <c r="KJI15" s="147"/>
      <c r="KJJ15" s="148"/>
      <c r="KJK15" s="149"/>
      <c r="KJL15" s="150"/>
      <c r="KJM15" s="151"/>
      <c r="KJN15" s="152"/>
      <c r="KJO15" s="153"/>
      <c r="KJP15" s="154"/>
      <c r="KJQ15" s="146"/>
      <c r="KJR15" s="147"/>
      <c r="KJS15" s="148"/>
      <c r="KJT15" s="149"/>
      <c r="KJU15" s="150"/>
      <c r="KJV15" s="151"/>
      <c r="KJW15" s="152"/>
      <c r="KJX15" s="153"/>
      <c r="KJY15" s="154"/>
      <c r="KJZ15" s="146"/>
      <c r="KKA15" s="147"/>
      <c r="KKB15" s="148"/>
      <c r="KKC15" s="149"/>
      <c r="KKD15" s="150"/>
      <c r="KKE15" s="151"/>
      <c r="KKF15" s="152"/>
      <c r="KKG15" s="153"/>
      <c r="KKH15" s="154"/>
      <c r="KKI15" s="146"/>
      <c r="KKJ15" s="147"/>
      <c r="KKK15" s="148"/>
      <c r="KKL15" s="149"/>
      <c r="KKM15" s="150"/>
      <c r="KKN15" s="151"/>
      <c r="KKO15" s="152"/>
      <c r="KKP15" s="153"/>
      <c r="KKQ15" s="154"/>
      <c r="KKR15" s="146"/>
      <c r="KKS15" s="147"/>
      <c r="KKT15" s="148"/>
      <c r="KKU15" s="149"/>
      <c r="KKV15" s="150"/>
      <c r="KKW15" s="151"/>
      <c r="KKX15" s="152"/>
      <c r="KKY15" s="153"/>
      <c r="KKZ15" s="154"/>
      <c r="KLA15" s="146"/>
      <c r="KLB15" s="147"/>
      <c r="KLC15" s="148"/>
      <c r="KLD15" s="149"/>
      <c r="KLE15" s="150"/>
      <c r="KLF15" s="151"/>
      <c r="KLG15" s="152"/>
      <c r="KLH15" s="153"/>
      <c r="KLI15" s="154"/>
      <c r="KLJ15" s="146"/>
      <c r="KLK15" s="147"/>
      <c r="KLL15" s="148"/>
      <c r="KLM15" s="149"/>
      <c r="KLN15" s="150"/>
      <c r="KLO15" s="151"/>
      <c r="KLP15" s="152"/>
      <c r="KLQ15" s="153"/>
      <c r="KLR15" s="154"/>
      <c r="KLS15" s="146"/>
      <c r="KLT15" s="147"/>
      <c r="KLU15" s="148"/>
      <c r="KLV15" s="149"/>
      <c r="KLW15" s="150"/>
      <c r="KLX15" s="151"/>
      <c r="KLY15" s="152"/>
      <c r="KLZ15" s="153"/>
      <c r="KMA15" s="154"/>
      <c r="KMB15" s="146"/>
      <c r="KMC15" s="147"/>
      <c r="KMD15" s="148"/>
      <c r="KME15" s="149"/>
      <c r="KMF15" s="150"/>
      <c r="KMG15" s="151"/>
      <c r="KMH15" s="152"/>
      <c r="KMI15" s="153"/>
      <c r="KMJ15" s="154"/>
      <c r="KMK15" s="146"/>
      <c r="KML15" s="147"/>
      <c r="KMM15" s="148"/>
      <c r="KMN15" s="149"/>
      <c r="KMO15" s="150"/>
      <c r="KMP15" s="151"/>
      <c r="KMQ15" s="152"/>
      <c r="KMR15" s="153"/>
      <c r="KMS15" s="154"/>
      <c r="KMT15" s="146"/>
      <c r="KMU15" s="147"/>
      <c r="KMV15" s="148"/>
      <c r="KMW15" s="149"/>
      <c r="KMX15" s="150"/>
      <c r="KMY15" s="151"/>
      <c r="KMZ15" s="152"/>
      <c r="KNA15" s="153"/>
      <c r="KNB15" s="154"/>
      <c r="KNC15" s="146"/>
      <c r="KND15" s="147"/>
      <c r="KNE15" s="148"/>
      <c r="KNF15" s="149"/>
      <c r="KNG15" s="150"/>
      <c r="KNH15" s="151"/>
      <c r="KNI15" s="152"/>
      <c r="KNJ15" s="153"/>
      <c r="KNK15" s="154"/>
      <c r="KNL15" s="146"/>
      <c r="KNM15" s="147"/>
      <c r="KNN15" s="148"/>
      <c r="KNO15" s="149"/>
      <c r="KNP15" s="150"/>
      <c r="KNQ15" s="151"/>
      <c r="KNR15" s="152"/>
      <c r="KNS15" s="153"/>
      <c r="KNT15" s="154"/>
      <c r="KNU15" s="146"/>
      <c r="KNV15" s="147"/>
      <c r="KNW15" s="148"/>
      <c r="KNX15" s="149"/>
      <c r="KNY15" s="150"/>
      <c r="KNZ15" s="151"/>
      <c r="KOA15" s="152"/>
      <c r="KOB15" s="153"/>
      <c r="KOC15" s="154"/>
      <c r="KOD15" s="146"/>
      <c r="KOE15" s="147"/>
      <c r="KOF15" s="148"/>
      <c r="KOG15" s="149"/>
      <c r="KOH15" s="150"/>
      <c r="KOI15" s="151"/>
      <c r="KOJ15" s="152"/>
      <c r="KOK15" s="153"/>
      <c r="KOL15" s="154"/>
      <c r="KOM15" s="146"/>
      <c r="KON15" s="147"/>
      <c r="KOO15" s="148"/>
      <c r="KOP15" s="149"/>
      <c r="KOQ15" s="150"/>
      <c r="KOR15" s="151"/>
      <c r="KOS15" s="152"/>
      <c r="KOT15" s="153"/>
      <c r="KOU15" s="154"/>
      <c r="KOV15" s="146"/>
      <c r="KOW15" s="147"/>
      <c r="KOX15" s="148"/>
      <c r="KOY15" s="149"/>
      <c r="KOZ15" s="150"/>
      <c r="KPA15" s="151"/>
      <c r="KPB15" s="152"/>
      <c r="KPC15" s="153"/>
      <c r="KPD15" s="154"/>
      <c r="KPE15" s="146"/>
      <c r="KPF15" s="147"/>
      <c r="KPG15" s="148"/>
      <c r="KPH15" s="149"/>
      <c r="KPI15" s="150"/>
      <c r="KPJ15" s="151"/>
      <c r="KPK15" s="152"/>
      <c r="KPL15" s="153"/>
      <c r="KPM15" s="154"/>
      <c r="KPN15" s="146"/>
      <c r="KPO15" s="147"/>
      <c r="KPP15" s="148"/>
      <c r="KPQ15" s="149"/>
      <c r="KPR15" s="150"/>
      <c r="KPS15" s="151"/>
      <c r="KPT15" s="152"/>
      <c r="KPU15" s="153"/>
      <c r="KPV15" s="154"/>
      <c r="KPW15" s="146"/>
      <c r="KPX15" s="147"/>
      <c r="KPY15" s="148"/>
      <c r="KPZ15" s="149"/>
      <c r="KQA15" s="150"/>
      <c r="KQB15" s="151"/>
      <c r="KQC15" s="152"/>
      <c r="KQD15" s="153"/>
      <c r="KQE15" s="154"/>
      <c r="KQF15" s="146"/>
      <c r="KQG15" s="147"/>
      <c r="KQH15" s="148"/>
      <c r="KQI15" s="149"/>
      <c r="KQJ15" s="150"/>
      <c r="KQK15" s="151"/>
      <c r="KQL15" s="152"/>
      <c r="KQM15" s="153"/>
      <c r="KQN15" s="154"/>
      <c r="KQO15" s="146"/>
      <c r="KQP15" s="147"/>
      <c r="KQQ15" s="148"/>
      <c r="KQR15" s="149"/>
      <c r="KQS15" s="150"/>
      <c r="KQT15" s="151"/>
      <c r="KQU15" s="152"/>
      <c r="KQV15" s="153"/>
      <c r="KQW15" s="154"/>
      <c r="KQX15" s="146"/>
      <c r="KQY15" s="147"/>
      <c r="KQZ15" s="148"/>
      <c r="KRA15" s="149"/>
      <c r="KRB15" s="150"/>
      <c r="KRC15" s="151"/>
      <c r="KRD15" s="152"/>
      <c r="KRE15" s="153"/>
      <c r="KRF15" s="154"/>
      <c r="KRG15" s="146"/>
      <c r="KRH15" s="147"/>
      <c r="KRI15" s="148"/>
      <c r="KRJ15" s="149"/>
      <c r="KRK15" s="150"/>
      <c r="KRL15" s="151"/>
      <c r="KRM15" s="152"/>
      <c r="KRN15" s="153"/>
      <c r="KRO15" s="154"/>
      <c r="KRP15" s="146"/>
      <c r="KRQ15" s="147"/>
      <c r="KRR15" s="148"/>
      <c r="KRS15" s="149"/>
      <c r="KRT15" s="150"/>
      <c r="KRU15" s="151"/>
      <c r="KRV15" s="152"/>
      <c r="KRW15" s="153"/>
      <c r="KRX15" s="154"/>
      <c r="KRY15" s="146"/>
      <c r="KRZ15" s="147"/>
      <c r="KSA15" s="148"/>
      <c r="KSB15" s="149"/>
      <c r="KSC15" s="150"/>
      <c r="KSD15" s="151"/>
      <c r="KSE15" s="152"/>
      <c r="KSF15" s="153"/>
      <c r="KSG15" s="154"/>
      <c r="KSH15" s="146"/>
      <c r="KSI15" s="147"/>
      <c r="KSJ15" s="148"/>
      <c r="KSK15" s="149"/>
      <c r="KSL15" s="150"/>
      <c r="KSM15" s="151"/>
      <c r="KSN15" s="152"/>
      <c r="KSO15" s="153"/>
      <c r="KSP15" s="154"/>
      <c r="KSQ15" s="146"/>
      <c r="KSR15" s="147"/>
      <c r="KSS15" s="148"/>
      <c r="KST15" s="149"/>
      <c r="KSU15" s="150"/>
      <c r="KSV15" s="151"/>
      <c r="KSW15" s="152"/>
      <c r="KSX15" s="153"/>
      <c r="KSY15" s="154"/>
      <c r="KSZ15" s="146"/>
      <c r="KTA15" s="147"/>
      <c r="KTB15" s="148"/>
      <c r="KTC15" s="149"/>
      <c r="KTD15" s="150"/>
      <c r="KTE15" s="151"/>
      <c r="KTF15" s="152"/>
      <c r="KTG15" s="153"/>
      <c r="KTH15" s="154"/>
      <c r="KTI15" s="146"/>
      <c r="KTJ15" s="147"/>
      <c r="KTK15" s="148"/>
      <c r="KTL15" s="149"/>
      <c r="KTM15" s="150"/>
      <c r="KTN15" s="151"/>
      <c r="KTO15" s="152"/>
      <c r="KTP15" s="153"/>
      <c r="KTQ15" s="154"/>
      <c r="KTR15" s="146"/>
      <c r="KTS15" s="147"/>
      <c r="KTT15" s="148"/>
      <c r="KTU15" s="149"/>
      <c r="KTV15" s="150"/>
      <c r="KTW15" s="151"/>
      <c r="KTX15" s="152"/>
      <c r="KTY15" s="153"/>
      <c r="KTZ15" s="154"/>
      <c r="KUA15" s="146"/>
      <c r="KUB15" s="147"/>
      <c r="KUC15" s="148"/>
      <c r="KUD15" s="149"/>
      <c r="KUE15" s="150"/>
      <c r="KUF15" s="151"/>
      <c r="KUG15" s="152"/>
      <c r="KUH15" s="153"/>
      <c r="KUI15" s="154"/>
      <c r="KUJ15" s="146"/>
      <c r="KUK15" s="147"/>
      <c r="KUL15" s="148"/>
      <c r="KUM15" s="149"/>
      <c r="KUN15" s="150"/>
      <c r="KUO15" s="151"/>
      <c r="KUP15" s="152"/>
      <c r="KUQ15" s="153"/>
      <c r="KUR15" s="154"/>
      <c r="KUS15" s="146"/>
      <c r="KUT15" s="147"/>
      <c r="KUU15" s="148"/>
      <c r="KUV15" s="149"/>
      <c r="KUW15" s="150"/>
      <c r="KUX15" s="151"/>
      <c r="KUY15" s="152"/>
      <c r="KUZ15" s="153"/>
      <c r="KVA15" s="154"/>
      <c r="KVB15" s="146"/>
      <c r="KVC15" s="147"/>
      <c r="KVD15" s="148"/>
      <c r="KVE15" s="149"/>
      <c r="KVF15" s="150"/>
      <c r="KVG15" s="151"/>
      <c r="KVH15" s="152"/>
      <c r="KVI15" s="153"/>
      <c r="KVJ15" s="154"/>
      <c r="KVK15" s="146"/>
      <c r="KVL15" s="147"/>
      <c r="KVM15" s="148"/>
      <c r="KVN15" s="149"/>
      <c r="KVO15" s="150"/>
      <c r="KVP15" s="151"/>
      <c r="KVQ15" s="152"/>
      <c r="KVR15" s="153"/>
      <c r="KVS15" s="154"/>
      <c r="KVT15" s="146"/>
      <c r="KVU15" s="147"/>
      <c r="KVV15" s="148"/>
      <c r="KVW15" s="149"/>
      <c r="KVX15" s="150"/>
      <c r="KVY15" s="151"/>
      <c r="KVZ15" s="152"/>
      <c r="KWA15" s="153"/>
      <c r="KWB15" s="154"/>
      <c r="KWC15" s="146"/>
      <c r="KWD15" s="147"/>
      <c r="KWE15" s="148"/>
      <c r="KWF15" s="149"/>
      <c r="KWG15" s="150"/>
      <c r="KWH15" s="151"/>
      <c r="KWI15" s="152"/>
      <c r="KWJ15" s="153"/>
      <c r="KWK15" s="154"/>
      <c r="KWL15" s="146"/>
      <c r="KWM15" s="147"/>
      <c r="KWN15" s="148"/>
      <c r="KWO15" s="149"/>
      <c r="KWP15" s="150"/>
      <c r="KWQ15" s="151"/>
      <c r="KWR15" s="152"/>
      <c r="KWS15" s="153"/>
      <c r="KWT15" s="154"/>
      <c r="KWU15" s="146"/>
      <c r="KWV15" s="147"/>
      <c r="KWW15" s="148"/>
      <c r="KWX15" s="149"/>
      <c r="KWY15" s="150"/>
      <c r="KWZ15" s="151"/>
      <c r="KXA15" s="152"/>
      <c r="KXB15" s="153"/>
      <c r="KXC15" s="154"/>
      <c r="KXD15" s="146"/>
      <c r="KXE15" s="147"/>
      <c r="KXF15" s="148"/>
      <c r="KXG15" s="149"/>
      <c r="KXH15" s="150"/>
      <c r="KXI15" s="151"/>
      <c r="KXJ15" s="152"/>
      <c r="KXK15" s="153"/>
      <c r="KXL15" s="154"/>
      <c r="KXM15" s="146"/>
      <c r="KXN15" s="147"/>
      <c r="KXO15" s="148"/>
      <c r="KXP15" s="149"/>
      <c r="KXQ15" s="150"/>
      <c r="KXR15" s="151"/>
      <c r="KXS15" s="152"/>
      <c r="KXT15" s="153"/>
      <c r="KXU15" s="154"/>
      <c r="KXV15" s="146"/>
      <c r="KXW15" s="147"/>
      <c r="KXX15" s="148"/>
      <c r="KXY15" s="149"/>
      <c r="KXZ15" s="150"/>
      <c r="KYA15" s="151"/>
      <c r="KYB15" s="152"/>
      <c r="KYC15" s="153"/>
      <c r="KYD15" s="154"/>
      <c r="KYE15" s="146"/>
      <c r="KYF15" s="147"/>
      <c r="KYG15" s="148"/>
      <c r="KYH15" s="149"/>
      <c r="KYI15" s="150"/>
      <c r="KYJ15" s="151"/>
      <c r="KYK15" s="152"/>
      <c r="KYL15" s="153"/>
      <c r="KYM15" s="154"/>
      <c r="KYN15" s="146"/>
      <c r="KYO15" s="147"/>
      <c r="KYP15" s="148"/>
      <c r="KYQ15" s="149"/>
      <c r="KYR15" s="150"/>
      <c r="KYS15" s="151"/>
      <c r="KYT15" s="152"/>
      <c r="KYU15" s="153"/>
      <c r="KYV15" s="154"/>
      <c r="KYW15" s="146"/>
      <c r="KYX15" s="147"/>
      <c r="KYY15" s="148"/>
      <c r="KYZ15" s="149"/>
      <c r="KZA15" s="150"/>
      <c r="KZB15" s="151"/>
      <c r="KZC15" s="152"/>
      <c r="KZD15" s="153"/>
      <c r="KZE15" s="154"/>
      <c r="KZF15" s="146"/>
      <c r="KZG15" s="147"/>
      <c r="KZH15" s="148"/>
      <c r="KZI15" s="149"/>
      <c r="KZJ15" s="150"/>
      <c r="KZK15" s="151"/>
      <c r="KZL15" s="152"/>
      <c r="KZM15" s="153"/>
      <c r="KZN15" s="154"/>
      <c r="KZO15" s="146"/>
      <c r="KZP15" s="147"/>
      <c r="KZQ15" s="148"/>
      <c r="KZR15" s="149"/>
      <c r="KZS15" s="150"/>
      <c r="KZT15" s="151"/>
      <c r="KZU15" s="152"/>
      <c r="KZV15" s="153"/>
      <c r="KZW15" s="154"/>
      <c r="KZX15" s="146"/>
      <c r="KZY15" s="147"/>
      <c r="KZZ15" s="148"/>
      <c r="LAA15" s="149"/>
      <c r="LAB15" s="150"/>
      <c r="LAC15" s="151"/>
      <c r="LAD15" s="152"/>
      <c r="LAE15" s="153"/>
      <c r="LAF15" s="154"/>
      <c r="LAG15" s="146"/>
      <c r="LAH15" s="147"/>
      <c r="LAI15" s="148"/>
      <c r="LAJ15" s="149"/>
      <c r="LAK15" s="150"/>
      <c r="LAL15" s="151"/>
      <c r="LAM15" s="152"/>
      <c r="LAN15" s="153"/>
      <c r="LAO15" s="154"/>
      <c r="LAP15" s="146"/>
      <c r="LAQ15" s="147"/>
      <c r="LAR15" s="148"/>
      <c r="LAS15" s="149"/>
      <c r="LAT15" s="150"/>
      <c r="LAU15" s="151"/>
      <c r="LAV15" s="152"/>
      <c r="LAW15" s="153"/>
      <c r="LAX15" s="154"/>
      <c r="LAY15" s="146"/>
      <c r="LAZ15" s="147"/>
      <c r="LBA15" s="148"/>
      <c r="LBB15" s="149"/>
      <c r="LBC15" s="150"/>
      <c r="LBD15" s="151"/>
      <c r="LBE15" s="152"/>
      <c r="LBF15" s="153"/>
      <c r="LBG15" s="154"/>
      <c r="LBH15" s="146"/>
      <c r="LBI15" s="147"/>
      <c r="LBJ15" s="148"/>
      <c r="LBK15" s="149"/>
      <c r="LBL15" s="150"/>
      <c r="LBM15" s="151"/>
      <c r="LBN15" s="152"/>
      <c r="LBO15" s="153"/>
      <c r="LBP15" s="154"/>
      <c r="LBQ15" s="146"/>
      <c r="LBR15" s="147"/>
      <c r="LBS15" s="148"/>
      <c r="LBT15" s="149"/>
      <c r="LBU15" s="150"/>
      <c r="LBV15" s="151"/>
      <c r="LBW15" s="152"/>
      <c r="LBX15" s="153"/>
      <c r="LBY15" s="154"/>
      <c r="LBZ15" s="146"/>
      <c r="LCA15" s="147"/>
      <c r="LCB15" s="148"/>
      <c r="LCC15" s="149"/>
      <c r="LCD15" s="150"/>
      <c r="LCE15" s="151"/>
      <c r="LCF15" s="152"/>
      <c r="LCG15" s="153"/>
      <c r="LCH15" s="154"/>
      <c r="LCI15" s="146"/>
      <c r="LCJ15" s="147"/>
      <c r="LCK15" s="148"/>
      <c r="LCL15" s="149"/>
      <c r="LCM15" s="150"/>
      <c r="LCN15" s="151"/>
      <c r="LCO15" s="152"/>
      <c r="LCP15" s="153"/>
      <c r="LCQ15" s="154"/>
      <c r="LCR15" s="146"/>
      <c r="LCS15" s="147"/>
      <c r="LCT15" s="148"/>
      <c r="LCU15" s="149"/>
      <c r="LCV15" s="150"/>
      <c r="LCW15" s="151"/>
      <c r="LCX15" s="152"/>
      <c r="LCY15" s="153"/>
      <c r="LCZ15" s="154"/>
      <c r="LDA15" s="146"/>
      <c r="LDB15" s="147"/>
      <c r="LDC15" s="148"/>
      <c r="LDD15" s="149"/>
      <c r="LDE15" s="150"/>
      <c r="LDF15" s="151"/>
      <c r="LDG15" s="152"/>
      <c r="LDH15" s="153"/>
      <c r="LDI15" s="154"/>
      <c r="LDJ15" s="146"/>
      <c r="LDK15" s="147"/>
      <c r="LDL15" s="148"/>
      <c r="LDM15" s="149"/>
      <c r="LDN15" s="150"/>
      <c r="LDO15" s="151"/>
      <c r="LDP15" s="152"/>
      <c r="LDQ15" s="153"/>
      <c r="LDR15" s="154"/>
      <c r="LDS15" s="146"/>
      <c r="LDT15" s="147"/>
      <c r="LDU15" s="148"/>
      <c r="LDV15" s="149"/>
      <c r="LDW15" s="150"/>
      <c r="LDX15" s="151"/>
      <c r="LDY15" s="152"/>
      <c r="LDZ15" s="153"/>
      <c r="LEA15" s="154"/>
      <c r="LEB15" s="146"/>
      <c r="LEC15" s="147"/>
      <c r="LED15" s="148"/>
      <c r="LEE15" s="149"/>
      <c r="LEF15" s="150"/>
      <c r="LEG15" s="151"/>
      <c r="LEH15" s="152"/>
      <c r="LEI15" s="153"/>
      <c r="LEJ15" s="154"/>
      <c r="LEK15" s="146"/>
      <c r="LEL15" s="147"/>
      <c r="LEM15" s="148"/>
      <c r="LEN15" s="149"/>
      <c r="LEO15" s="150"/>
      <c r="LEP15" s="151"/>
      <c r="LEQ15" s="152"/>
      <c r="LER15" s="153"/>
      <c r="LES15" s="154"/>
      <c r="LET15" s="146"/>
      <c r="LEU15" s="147"/>
      <c r="LEV15" s="148"/>
      <c r="LEW15" s="149"/>
      <c r="LEX15" s="150"/>
      <c r="LEY15" s="151"/>
      <c r="LEZ15" s="152"/>
      <c r="LFA15" s="153"/>
      <c r="LFB15" s="154"/>
      <c r="LFC15" s="146"/>
      <c r="LFD15" s="147"/>
      <c r="LFE15" s="148"/>
      <c r="LFF15" s="149"/>
      <c r="LFG15" s="150"/>
      <c r="LFH15" s="151"/>
      <c r="LFI15" s="152"/>
      <c r="LFJ15" s="153"/>
      <c r="LFK15" s="154"/>
      <c r="LFL15" s="146"/>
      <c r="LFM15" s="147"/>
      <c r="LFN15" s="148"/>
      <c r="LFO15" s="149"/>
      <c r="LFP15" s="150"/>
      <c r="LFQ15" s="151"/>
      <c r="LFR15" s="152"/>
      <c r="LFS15" s="153"/>
      <c r="LFT15" s="154"/>
      <c r="LFU15" s="146"/>
      <c r="LFV15" s="147"/>
      <c r="LFW15" s="148"/>
      <c r="LFX15" s="149"/>
      <c r="LFY15" s="150"/>
      <c r="LFZ15" s="151"/>
      <c r="LGA15" s="152"/>
      <c r="LGB15" s="153"/>
      <c r="LGC15" s="154"/>
      <c r="LGD15" s="146"/>
      <c r="LGE15" s="147"/>
      <c r="LGF15" s="148"/>
      <c r="LGG15" s="149"/>
      <c r="LGH15" s="150"/>
      <c r="LGI15" s="151"/>
      <c r="LGJ15" s="152"/>
      <c r="LGK15" s="153"/>
      <c r="LGL15" s="154"/>
      <c r="LGM15" s="146"/>
      <c r="LGN15" s="147"/>
      <c r="LGO15" s="148"/>
      <c r="LGP15" s="149"/>
      <c r="LGQ15" s="150"/>
      <c r="LGR15" s="151"/>
      <c r="LGS15" s="152"/>
      <c r="LGT15" s="153"/>
      <c r="LGU15" s="154"/>
      <c r="LGV15" s="146"/>
      <c r="LGW15" s="147"/>
      <c r="LGX15" s="148"/>
      <c r="LGY15" s="149"/>
      <c r="LGZ15" s="150"/>
      <c r="LHA15" s="151"/>
      <c r="LHB15" s="152"/>
      <c r="LHC15" s="153"/>
      <c r="LHD15" s="154"/>
      <c r="LHE15" s="146"/>
      <c r="LHF15" s="147"/>
      <c r="LHG15" s="148"/>
      <c r="LHH15" s="149"/>
      <c r="LHI15" s="150"/>
      <c r="LHJ15" s="151"/>
      <c r="LHK15" s="152"/>
      <c r="LHL15" s="153"/>
      <c r="LHM15" s="154"/>
      <c r="LHN15" s="146"/>
      <c r="LHO15" s="147"/>
      <c r="LHP15" s="148"/>
      <c r="LHQ15" s="149"/>
      <c r="LHR15" s="150"/>
      <c r="LHS15" s="151"/>
      <c r="LHT15" s="152"/>
      <c r="LHU15" s="153"/>
      <c r="LHV15" s="154"/>
      <c r="LHW15" s="146"/>
      <c r="LHX15" s="147"/>
      <c r="LHY15" s="148"/>
      <c r="LHZ15" s="149"/>
      <c r="LIA15" s="150"/>
      <c r="LIB15" s="151"/>
      <c r="LIC15" s="152"/>
      <c r="LID15" s="153"/>
      <c r="LIE15" s="154"/>
      <c r="LIF15" s="146"/>
      <c r="LIG15" s="147"/>
      <c r="LIH15" s="148"/>
      <c r="LII15" s="149"/>
      <c r="LIJ15" s="150"/>
      <c r="LIK15" s="151"/>
      <c r="LIL15" s="152"/>
      <c r="LIM15" s="153"/>
      <c r="LIN15" s="154"/>
      <c r="LIO15" s="146"/>
      <c r="LIP15" s="147"/>
      <c r="LIQ15" s="148"/>
      <c r="LIR15" s="149"/>
      <c r="LIS15" s="150"/>
      <c r="LIT15" s="151"/>
      <c r="LIU15" s="152"/>
      <c r="LIV15" s="153"/>
      <c r="LIW15" s="154"/>
      <c r="LIX15" s="146"/>
      <c r="LIY15" s="147"/>
      <c r="LIZ15" s="148"/>
      <c r="LJA15" s="149"/>
      <c r="LJB15" s="150"/>
      <c r="LJC15" s="151"/>
      <c r="LJD15" s="152"/>
      <c r="LJE15" s="153"/>
      <c r="LJF15" s="154"/>
      <c r="LJG15" s="146"/>
      <c r="LJH15" s="147"/>
      <c r="LJI15" s="148"/>
      <c r="LJJ15" s="149"/>
      <c r="LJK15" s="150"/>
      <c r="LJL15" s="151"/>
      <c r="LJM15" s="152"/>
      <c r="LJN15" s="153"/>
      <c r="LJO15" s="154"/>
      <c r="LJP15" s="146"/>
      <c r="LJQ15" s="147"/>
      <c r="LJR15" s="148"/>
      <c r="LJS15" s="149"/>
      <c r="LJT15" s="150"/>
      <c r="LJU15" s="151"/>
      <c r="LJV15" s="152"/>
      <c r="LJW15" s="153"/>
      <c r="LJX15" s="154"/>
      <c r="LJY15" s="146"/>
      <c r="LJZ15" s="147"/>
      <c r="LKA15" s="148"/>
      <c r="LKB15" s="149"/>
      <c r="LKC15" s="150"/>
      <c r="LKD15" s="151"/>
      <c r="LKE15" s="152"/>
      <c r="LKF15" s="153"/>
      <c r="LKG15" s="154"/>
      <c r="LKH15" s="146"/>
      <c r="LKI15" s="147"/>
      <c r="LKJ15" s="148"/>
      <c r="LKK15" s="149"/>
      <c r="LKL15" s="150"/>
      <c r="LKM15" s="151"/>
      <c r="LKN15" s="152"/>
      <c r="LKO15" s="153"/>
      <c r="LKP15" s="154"/>
      <c r="LKQ15" s="146"/>
      <c r="LKR15" s="147"/>
      <c r="LKS15" s="148"/>
      <c r="LKT15" s="149"/>
      <c r="LKU15" s="150"/>
      <c r="LKV15" s="151"/>
      <c r="LKW15" s="152"/>
      <c r="LKX15" s="153"/>
      <c r="LKY15" s="154"/>
      <c r="LKZ15" s="146"/>
      <c r="LLA15" s="147"/>
      <c r="LLB15" s="148"/>
      <c r="LLC15" s="149"/>
      <c r="LLD15" s="150"/>
      <c r="LLE15" s="151"/>
      <c r="LLF15" s="152"/>
      <c r="LLG15" s="153"/>
      <c r="LLH15" s="154"/>
      <c r="LLI15" s="146"/>
      <c r="LLJ15" s="147"/>
      <c r="LLK15" s="148"/>
      <c r="LLL15" s="149"/>
      <c r="LLM15" s="150"/>
      <c r="LLN15" s="151"/>
      <c r="LLO15" s="152"/>
      <c r="LLP15" s="153"/>
      <c r="LLQ15" s="154"/>
      <c r="LLR15" s="146"/>
      <c r="LLS15" s="147"/>
      <c r="LLT15" s="148"/>
      <c r="LLU15" s="149"/>
      <c r="LLV15" s="150"/>
      <c r="LLW15" s="151"/>
      <c r="LLX15" s="152"/>
      <c r="LLY15" s="153"/>
      <c r="LLZ15" s="154"/>
      <c r="LMA15" s="146"/>
      <c r="LMB15" s="147"/>
      <c r="LMC15" s="148"/>
      <c r="LMD15" s="149"/>
      <c r="LME15" s="150"/>
      <c r="LMF15" s="151"/>
      <c r="LMG15" s="152"/>
      <c r="LMH15" s="153"/>
      <c r="LMI15" s="154"/>
      <c r="LMJ15" s="146"/>
      <c r="LMK15" s="147"/>
      <c r="LML15" s="148"/>
      <c r="LMM15" s="149"/>
      <c r="LMN15" s="150"/>
      <c r="LMO15" s="151"/>
      <c r="LMP15" s="152"/>
      <c r="LMQ15" s="153"/>
      <c r="LMR15" s="154"/>
      <c r="LMS15" s="146"/>
      <c r="LMT15" s="147"/>
      <c r="LMU15" s="148"/>
      <c r="LMV15" s="149"/>
      <c r="LMW15" s="150"/>
      <c r="LMX15" s="151"/>
      <c r="LMY15" s="152"/>
      <c r="LMZ15" s="153"/>
      <c r="LNA15" s="154"/>
      <c r="LNB15" s="146"/>
      <c r="LNC15" s="147"/>
      <c r="LND15" s="148"/>
      <c r="LNE15" s="149"/>
      <c r="LNF15" s="150"/>
      <c r="LNG15" s="151"/>
      <c r="LNH15" s="152"/>
      <c r="LNI15" s="153"/>
      <c r="LNJ15" s="154"/>
      <c r="LNK15" s="146"/>
      <c r="LNL15" s="147"/>
      <c r="LNM15" s="148"/>
      <c r="LNN15" s="149"/>
      <c r="LNO15" s="150"/>
      <c r="LNP15" s="151"/>
      <c r="LNQ15" s="152"/>
      <c r="LNR15" s="153"/>
      <c r="LNS15" s="154"/>
      <c r="LNT15" s="146"/>
      <c r="LNU15" s="147"/>
      <c r="LNV15" s="148"/>
      <c r="LNW15" s="149"/>
      <c r="LNX15" s="150"/>
      <c r="LNY15" s="151"/>
      <c r="LNZ15" s="152"/>
      <c r="LOA15" s="153"/>
      <c r="LOB15" s="154"/>
      <c r="LOC15" s="146"/>
      <c r="LOD15" s="147"/>
      <c r="LOE15" s="148"/>
      <c r="LOF15" s="149"/>
      <c r="LOG15" s="150"/>
      <c r="LOH15" s="151"/>
      <c r="LOI15" s="152"/>
      <c r="LOJ15" s="153"/>
      <c r="LOK15" s="154"/>
      <c r="LOL15" s="146"/>
      <c r="LOM15" s="147"/>
      <c r="LON15" s="148"/>
      <c r="LOO15" s="149"/>
      <c r="LOP15" s="150"/>
      <c r="LOQ15" s="151"/>
      <c r="LOR15" s="152"/>
      <c r="LOS15" s="153"/>
      <c r="LOT15" s="154"/>
      <c r="LOU15" s="146"/>
      <c r="LOV15" s="147"/>
      <c r="LOW15" s="148"/>
      <c r="LOX15" s="149"/>
      <c r="LOY15" s="150"/>
      <c r="LOZ15" s="151"/>
      <c r="LPA15" s="152"/>
      <c r="LPB15" s="153"/>
      <c r="LPC15" s="154"/>
      <c r="LPD15" s="146"/>
      <c r="LPE15" s="147"/>
      <c r="LPF15" s="148"/>
      <c r="LPG15" s="149"/>
      <c r="LPH15" s="150"/>
      <c r="LPI15" s="151"/>
      <c r="LPJ15" s="152"/>
      <c r="LPK15" s="153"/>
      <c r="LPL15" s="154"/>
      <c r="LPM15" s="146"/>
      <c r="LPN15" s="147"/>
      <c r="LPO15" s="148"/>
      <c r="LPP15" s="149"/>
      <c r="LPQ15" s="150"/>
      <c r="LPR15" s="151"/>
      <c r="LPS15" s="152"/>
      <c r="LPT15" s="153"/>
      <c r="LPU15" s="154"/>
      <c r="LPV15" s="146"/>
      <c r="LPW15" s="147"/>
      <c r="LPX15" s="148"/>
      <c r="LPY15" s="149"/>
      <c r="LPZ15" s="150"/>
      <c r="LQA15" s="151"/>
      <c r="LQB15" s="152"/>
      <c r="LQC15" s="153"/>
      <c r="LQD15" s="154"/>
      <c r="LQE15" s="146"/>
      <c r="LQF15" s="147"/>
      <c r="LQG15" s="148"/>
      <c r="LQH15" s="149"/>
      <c r="LQI15" s="150"/>
      <c r="LQJ15" s="151"/>
      <c r="LQK15" s="152"/>
      <c r="LQL15" s="153"/>
      <c r="LQM15" s="154"/>
      <c r="LQN15" s="146"/>
      <c r="LQO15" s="147"/>
      <c r="LQP15" s="148"/>
      <c r="LQQ15" s="149"/>
      <c r="LQR15" s="150"/>
      <c r="LQS15" s="151"/>
      <c r="LQT15" s="152"/>
      <c r="LQU15" s="153"/>
      <c r="LQV15" s="154"/>
      <c r="LQW15" s="146"/>
      <c r="LQX15" s="147"/>
      <c r="LQY15" s="148"/>
      <c r="LQZ15" s="149"/>
      <c r="LRA15" s="150"/>
      <c r="LRB15" s="151"/>
      <c r="LRC15" s="152"/>
      <c r="LRD15" s="153"/>
      <c r="LRE15" s="154"/>
      <c r="LRF15" s="146"/>
      <c r="LRG15" s="147"/>
      <c r="LRH15" s="148"/>
      <c r="LRI15" s="149"/>
      <c r="LRJ15" s="150"/>
      <c r="LRK15" s="151"/>
      <c r="LRL15" s="152"/>
      <c r="LRM15" s="153"/>
      <c r="LRN15" s="154"/>
      <c r="LRO15" s="146"/>
      <c r="LRP15" s="147"/>
      <c r="LRQ15" s="148"/>
      <c r="LRR15" s="149"/>
      <c r="LRS15" s="150"/>
      <c r="LRT15" s="151"/>
      <c r="LRU15" s="152"/>
      <c r="LRV15" s="153"/>
      <c r="LRW15" s="154"/>
      <c r="LRX15" s="146"/>
      <c r="LRY15" s="147"/>
      <c r="LRZ15" s="148"/>
      <c r="LSA15" s="149"/>
      <c r="LSB15" s="150"/>
      <c r="LSC15" s="151"/>
      <c r="LSD15" s="152"/>
      <c r="LSE15" s="153"/>
      <c r="LSF15" s="154"/>
      <c r="LSG15" s="146"/>
      <c r="LSH15" s="147"/>
      <c r="LSI15" s="148"/>
      <c r="LSJ15" s="149"/>
      <c r="LSK15" s="150"/>
      <c r="LSL15" s="151"/>
      <c r="LSM15" s="152"/>
      <c r="LSN15" s="153"/>
      <c r="LSO15" s="154"/>
      <c r="LSP15" s="146"/>
      <c r="LSQ15" s="147"/>
      <c r="LSR15" s="148"/>
      <c r="LSS15" s="149"/>
      <c r="LST15" s="150"/>
      <c r="LSU15" s="151"/>
      <c r="LSV15" s="152"/>
      <c r="LSW15" s="153"/>
      <c r="LSX15" s="154"/>
      <c r="LSY15" s="146"/>
      <c r="LSZ15" s="147"/>
      <c r="LTA15" s="148"/>
      <c r="LTB15" s="149"/>
      <c r="LTC15" s="150"/>
      <c r="LTD15" s="151"/>
      <c r="LTE15" s="152"/>
      <c r="LTF15" s="153"/>
      <c r="LTG15" s="154"/>
      <c r="LTH15" s="146"/>
      <c r="LTI15" s="147"/>
      <c r="LTJ15" s="148"/>
      <c r="LTK15" s="149"/>
      <c r="LTL15" s="150"/>
      <c r="LTM15" s="151"/>
      <c r="LTN15" s="152"/>
      <c r="LTO15" s="153"/>
      <c r="LTP15" s="154"/>
      <c r="LTQ15" s="146"/>
      <c r="LTR15" s="147"/>
      <c r="LTS15" s="148"/>
      <c r="LTT15" s="149"/>
      <c r="LTU15" s="150"/>
      <c r="LTV15" s="151"/>
      <c r="LTW15" s="152"/>
      <c r="LTX15" s="153"/>
      <c r="LTY15" s="154"/>
      <c r="LTZ15" s="146"/>
      <c r="LUA15" s="147"/>
      <c r="LUB15" s="148"/>
      <c r="LUC15" s="149"/>
      <c r="LUD15" s="150"/>
      <c r="LUE15" s="151"/>
      <c r="LUF15" s="152"/>
      <c r="LUG15" s="153"/>
      <c r="LUH15" s="154"/>
      <c r="LUI15" s="146"/>
      <c r="LUJ15" s="147"/>
      <c r="LUK15" s="148"/>
      <c r="LUL15" s="149"/>
      <c r="LUM15" s="150"/>
      <c r="LUN15" s="151"/>
      <c r="LUO15" s="152"/>
      <c r="LUP15" s="153"/>
      <c r="LUQ15" s="154"/>
      <c r="LUR15" s="146"/>
      <c r="LUS15" s="147"/>
      <c r="LUT15" s="148"/>
      <c r="LUU15" s="149"/>
      <c r="LUV15" s="150"/>
      <c r="LUW15" s="151"/>
      <c r="LUX15" s="152"/>
      <c r="LUY15" s="153"/>
      <c r="LUZ15" s="154"/>
      <c r="LVA15" s="146"/>
      <c r="LVB15" s="147"/>
      <c r="LVC15" s="148"/>
      <c r="LVD15" s="149"/>
      <c r="LVE15" s="150"/>
      <c r="LVF15" s="151"/>
      <c r="LVG15" s="152"/>
      <c r="LVH15" s="153"/>
      <c r="LVI15" s="154"/>
      <c r="LVJ15" s="146"/>
      <c r="LVK15" s="147"/>
      <c r="LVL15" s="148"/>
      <c r="LVM15" s="149"/>
      <c r="LVN15" s="150"/>
      <c r="LVO15" s="151"/>
      <c r="LVP15" s="152"/>
      <c r="LVQ15" s="153"/>
      <c r="LVR15" s="154"/>
      <c r="LVS15" s="146"/>
      <c r="LVT15" s="147"/>
      <c r="LVU15" s="148"/>
      <c r="LVV15" s="149"/>
      <c r="LVW15" s="150"/>
      <c r="LVX15" s="151"/>
      <c r="LVY15" s="152"/>
      <c r="LVZ15" s="153"/>
      <c r="LWA15" s="154"/>
      <c r="LWB15" s="146"/>
      <c r="LWC15" s="147"/>
      <c r="LWD15" s="148"/>
      <c r="LWE15" s="149"/>
      <c r="LWF15" s="150"/>
      <c r="LWG15" s="151"/>
      <c r="LWH15" s="152"/>
      <c r="LWI15" s="153"/>
      <c r="LWJ15" s="154"/>
      <c r="LWK15" s="146"/>
      <c r="LWL15" s="147"/>
      <c r="LWM15" s="148"/>
      <c r="LWN15" s="149"/>
      <c r="LWO15" s="150"/>
      <c r="LWP15" s="151"/>
      <c r="LWQ15" s="152"/>
      <c r="LWR15" s="153"/>
      <c r="LWS15" s="154"/>
      <c r="LWT15" s="146"/>
      <c r="LWU15" s="147"/>
      <c r="LWV15" s="148"/>
      <c r="LWW15" s="149"/>
      <c r="LWX15" s="150"/>
      <c r="LWY15" s="151"/>
      <c r="LWZ15" s="152"/>
      <c r="LXA15" s="153"/>
      <c r="LXB15" s="154"/>
      <c r="LXC15" s="146"/>
      <c r="LXD15" s="147"/>
      <c r="LXE15" s="148"/>
      <c r="LXF15" s="149"/>
      <c r="LXG15" s="150"/>
      <c r="LXH15" s="151"/>
      <c r="LXI15" s="152"/>
      <c r="LXJ15" s="153"/>
      <c r="LXK15" s="154"/>
      <c r="LXL15" s="146"/>
      <c r="LXM15" s="147"/>
      <c r="LXN15" s="148"/>
      <c r="LXO15" s="149"/>
      <c r="LXP15" s="150"/>
      <c r="LXQ15" s="151"/>
      <c r="LXR15" s="152"/>
      <c r="LXS15" s="153"/>
      <c r="LXT15" s="154"/>
      <c r="LXU15" s="146"/>
      <c r="LXV15" s="147"/>
      <c r="LXW15" s="148"/>
      <c r="LXX15" s="149"/>
      <c r="LXY15" s="150"/>
      <c r="LXZ15" s="151"/>
      <c r="LYA15" s="152"/>
      <c r="LYB15" s="153"/>
      <c r="LYC15" s="154"/>
      <c r="LYD15" s="146"/>
      <c r="LYE15" s="147"/>
      <c r="LYF15" s="148"/>
      <c r="LYG15" s="149"/>
      <c r="LYH15" s="150"/>
      <c r="LYI15" s="151"/>
      <c r="LYJ15" s="152"/>
      <c r="LYK15" s="153"/>
      <c r="LYL15" s="154"/>
      <c r="LYM15" s="146"/>
      <c r="LYN15" s="147"/>
      <c r="LYO15" s="148"/>
      <c r="LYP15" s="149"/>
      <c r="LYQ15" s="150"/>
      <c r="LYR15" s="151"/>
      <c r="LYS15" s="152"/>
      <c r="LYT15" s="153"/>
      <c r="LYU15" s="154"/>
      <c r="LYV15" s="146"/>
      <c r="LYW15" s="147"/>
      <c r="LYX15" s="148"/>
      <c r="LYY15" s="149"/>
      <c r="LYZ15" s="150"/>
      <c r="LZA15" s="151"/>
      <c r="LZB15" s="152"/>
      <c r="LZC15" s="153"/>
      <c r="LZD15" s="154"/>
      <c r="LZE15" s="146"/>
      <c r="LZF15" s="147"/>
      <c r="LZG15" s="148"/>
      <c r="LZH15" s="149"/>
      <c r="LZI15" s="150"/>
      <c r="LZJ15" s="151"/>
      <c r="LZK15" s="152"/>
      <c r="LZL15" s="153"/>
      <c r="LZM15" s="154"/>
      <c r="LZN15" s="146"/>
      <c r="LZO15" s="147"/>
      <c r="LZP15" s="148"/>
      <c r="LZQ15" s="149"/>
      <c r="LZR15" s="150"/>
      <c r="LZS15" s="151"/>
      <c r="LZT15" s="152"/>
      <c r="LZU15" s="153"/>
      <c r="LZV15" s="154"/>
      <c r="LZW15" s="146"/>
      <c r="LZX15" s="147"/>
      <c r="LZY15" s="148"/>
      <c r="LZZ15" s="149"/>
      <c r="MAA15" s="150"/>
      <c r="MAB15" s="151"/>
      <c r="MAC15" s="152"/>
      <c r="MAD15" s="153"/>
      <c r="MAE15" s="154"/>
      <c r="MAF15" s="146"/>
      <c r="MAG15" s="147"/>
      <c r="MAH15" s="148"/>
      <c r="MAI15" s="149"/>
      <c r="MAJ15" s="150"/>
      <c r="MAK15" s="151"/>
      <c r="MAL15" s="152"/>
      <c r="MAM15" s="153"/>
      <c r="MAN15" s="154"/>
      <c r="MAO15" s="146"/>
      <c r="MAP15" s="147"/>
      <c r="MAQ15" s="148"/>
      <c r="MAR15" s="149"/>
      <c r="MAS15" s="150"/>
      <c r="MAT15" s="151"/>
      <c r="MAU15" s="152"/>
      <c r="MAV15" s="153"/>
      <c r="MAW15" s="154"/>
      <c r="MAX15" s="146"/>
      <c r="MAY15" s="147"/>
      <c r="MAZ15" s="148"/>
      <c r="MBA15" s="149"/>
      <c r="MBB15" s="150"/>
      <c r="MBC15" s="151"/>
      <c r="MBD15" s="152"/>
      <c r="MBE15" s="153"/>
      <c r="MBF15" s="154"/>
      <c r="MBG15" s="146"/>
      <c r="MBH15" s="147"/>
      <c r="MBI15" s="148"/>
      <c r="MBJ15" s="149"/>
      <c r="MBK15" s="150"/>
      <c r="MBL15" s="151"/>
      <c r="MBM15" s="152"/>
      <c r="MBN15" s="153"/>
      <c r="MBO15" s="154"/>
      <c r="MBP15" s="146"/>
      <c r="MBQ15" s="147"/>
      <c r="MBR15" s="148"/>
      <c r="MBS15" s="149"/>
      <c r="MBT15" s="150"/>
      <c r="MBU15" s="151"/>
      <c r="MBV15" s="152"/>
      <c r="MBW15" s="153"/>
      <c r="MBX15" s="154"/>
      <c r="MBY15" s="146"/>
      <c r="MBZ15" s="147"/>
      <c r="MCA15" s="148"/>
      <c r="MCB15" s="149"/>
      <c r="MCC15" s="150"/>
      <c r="MCD15" s="151"/>
      <c r="MCE15" s="152"/>
      <c r="MCF15" s="153"/>
      <c r="MCG15" s="154"/>
      <c r="MCH15" s="146"/>
      <c r="MCI15" s="147"/>
      <c r="MCJ15" s="148"/>
      <c r="MCK15" s="149"/>
      <c r="MCL15" s="150"/>
      <c r="MCM15" s="151"/>
      <c r="MCN15" s="152"/>
      <c r="MCO15" s="153"/>
      <c r="MCP15" s="154"/>
      <c r="MCQ15" s="146"/>
      <c r="MCR15" s="147"/>
      <c r="MCS15" s="148"/>
      <c r="MCT15" s="149"/>
      <c r="MCU15" s="150"/>
      <c r="MCV15" s="151"/>
      <c r="MCW15" s="152"/>
      <c r="MCX15" s="153"/>
      <c r="MCY15" s="154"/>
      <c r="MCZ15" s="146"/>
      <c r="MDA15" s="147"/>
      <c r="MDB15" s="148"/>
      <c r="MDC15" s="149"/>
      <c r="MDD15" s="150"/>
      <c r="MDE15" s="151"/>
      <c r="MDF15" s="152"/>
      <c r="MDG15" s="153"/>
      <c r="MDH15" s="154"/>
      <c r="MDI15" s="146"/>
      <c r="MDJ15" s="147"/>
      <c r="MDK15" s="148"/>
      <c r="MDL15" s="149"/>
      <c r="MDM15" s="150"/>
      <c r="MDN15" s="151"/>
      <c r="MDO15" s="152"/>
      <c r="MDP15" s="153"/>
      <c r="MDQ15" s="154"/>
      <c r="MDR15" s="146"/>
      <c r="MDS15" s="147"/>
      <c r="MDT15" s="148"/>
      <c r="MDU15" s="149"/>
      <c r="MDV15" s="150"/>
      <c r="MDW15" s="151"/>
      <c r="MDX15" s="152"/>
      <c r="MDY15" s="153"/>
      <c r="MDZ15" s="154"/>
      <c r="MEA15" s="146"/>
      <c r="MEB15" s="147"/>
      <c r="MEC15" s="148"/>
      <c r="MED15" s="149"/>
      <c r="MEE15" s="150"/>
      <c r="MEF15" s="151"/>
      <c r="MEG15" s="152"/>
      <c r="MEH15" s="153"/>
      <c r="MEI15" s="154"/>
      <c r="MEJ15" s="146"/>
      <c r="MEK15" s="147"/>
      <c r="MEL15" s="148"/>
      <c r="MEM15" s="149"/>
      <c r="MEN15" s="150"/>
      <c r="MEO15" s="151"/>
      <c r="MEP15" s="152"/>
      <c r="MEQ15" s="153"/>
      <c r="MER15" s="154"/>
      <c r="MES15" s="146"/>
      <c r="MET15" s="147"/>
      <c r="MEU15" s="148"/>
      <c r="MEV15" s="149"/>
      <c r="MEW15" s="150"/>
      <c r="MEX15" s="151"/>
      <c r="MEY15" s="152"/>
      <c r="MEZ15" s="153"/>
      <c r="MFA15" s="154"/>
      <c r="MFB15" s="146"/>
      <c r="MFC15" s="147"/>
      <c r="MFD15" s="148"/>
      <c r="MFE15" s="149"/>
      <c r="MFF15" s="150"/>
      <c r="MFG15" s="151"/>
      <c r="MFH15" s="152"/>
      <c r="MFI15" s="153"/>
      <c r="MFJ15" s="154"/>
      <c r="MFK15" s="146"/>
      <c r="MFL15" s="147"/>
      <c r="MFM15" s="148"/>
      <c r="MFN15" s="149"/>
      <c r="MFO15" s="150"/>
      <c r="MFP15" s="151"/>
      <c r="MFQ15" s="152"/>
      <c r="MFR15" s="153"/>
      <c r="MFS15" s="154"/>
      <c r="MFT15" s="146"/>
      <c r="MFU15" s="147"/>
      <c r="MFV15" s="148"/>
      <c r="MFW15" s="149"/>
      <c r="MFX15" s="150"/>
      <c r="MFY15" s="151"/>
      <c r="MFZ15" s="152"/>
      <c r="MGA15" s="153"/>
      <c r="MGB15" s="154"/>
      <c r="MGC15" s="146"/>
      <c r="MGD15" s="147"/>
      <c r="MGE15" s="148"/>
      <c r="MGF15" s="149"/>
      <c r="MGG15" s="150"/>
      <c r="MGH15" s="151"/>
      <c r="MGI15" s="152"/>
      <c r="MGJ15" s="153"/>
      <c r="MGK15" s="154"/>
      <c r="MGL15" s="146"/>
      <c r="MGM15" s="147"/>
      <c r="MGN15" s="148"/>
      <c r="MGO15" s="149"/>
      <c r="MGP15" s="150"/>
      <c r="MGQ15" s="151"/>
      <c r="MGR15" s="152"/>
      <c r="MGS15" s="153"/>
      <c r="MGT15" s="154"/>
      <c r="MGU15" s="146"/>
      <c r="MGV15" s="147"/>
      <c r="MGW15" s="148"/>
      <c r="MGX15" s="149"/>
      <c r="MGY15" s="150"/>
      <c r="MGZ15" s="151"/>
      <c r="MHA15" s="152"/>
      <c r="MHB15" s="153"/>
      <c r="MHC15" s="154"/>
      <c r="MHD15" s="146"/>
      <c r="MHE15" s="147"/>
      <c r="MHF15" s="148"/>
      <c r="MHG15" s="149"/>
      <c r="MHH15" s="150"/>
      <c r="MHI15" s="151"/>
      <c r="MHJ15" s="152"/>
      <c r="MHK15" s="153"/>
      <c r="MHL15" s="154"/>
      <c r="MHM15" s="146"/>
      <c r="MHN15" s="147"/>
      <c r="MHO15" s="148"/>
      <c r="MHP15" s="149"/>
      <c r="MHQ15" s="150"/>
      <c r="MHR15" s="151"/>
      <c r="MHS15" s="152"/>
      <c r="MHT15" s="153"/>
      <c r="MHU15" s="154"/>
      <c r="MHV15" s="146"/>
      <c r="MHW15" s="147"/>
      <c r="MHX15" s="148"/>
      <c r="MHY15" s="149"/>
      <c r="MHZ15" s="150"/>
      <c r="MIA15" s="151"/>
      <c r="MIB15" s="152"/>
      <c r="MIC15" s="153"/>
      <c r="MID15" s="154"/>
      <c r="MIE15" s="146"/>
      <c r="MIF15" s="147"/>
      <c r="MIG15" s="148"/>
      <c r="MIH15" s="149"/>
      <c r="MII15" s="150"/>
      <c r="MIJ15" s="151"/>
      <c r="MIK15" s="152"/>
      <c r="MIL15" s="153"/>
      <c r="MIM15" s="154"/>
      <c r="MIN15" s="146"/>
      <c r="MIO15" s="147"/>
      <c r="MIP15" s="148"/>
      <c r="MIQ15" s="149"/>
      <c r="MIR15" s="150"/>
      <c r="MIS15" s="151"/>
      <c r="MIT15" s="152"/>
      <c r="MIU15" s="153"/>
      <c r="MIV15" s="154"/>
      <c r="MIW15" s="146"/>
      <c r="MIX15" s="147"/>
      <c r="MIY15" s="148"/>
      <c r="MIZ15" s="149"/>
      <c r="MJA15" s="150"/>
      <c r="MJB15" s="151"/>
      <c r="MJC15" s="152"/>
      <c r="MJD15" s="153"/>
      <c r="MJE15" s="154"/>
      <c r="MJF15" s="146"/>
      <c r="MJG15" s="147"/>
      <c r="MJH15" s="148"/>
      <c r="MJI15" s="149"/>
      <c r="MJJ15" s="150"/>
      <c r="MJK15" s="151"/>
      <c r="MJL15" s="152"/>
      <c r="MJM15" s="153"/>
      <c r="MJN15" s="154"/>
      <c r="MJO15" s="146"/>
      <c r="MJP15" s="147"/>
      <c r="MJQ15" s="148"/>
      <c r="MJR15" s="149"/>
      <c r="MJS15" s="150"/>
      <c r="MJT15" s="151"/>
      <c r="MJU15" s="152"/>
      <c r="MJV15" s="153"/>
      <c r="MJW15" s="154"/>
      <c r="MJX15" s="146"/>
      <c r="MJY15" s="147"/>
      <c r="MJZ15" s="148"/>
      <c r="MKA15" s="149"/>
      <c r="MKB15" s="150"/>
      <c r="MKC15" s="151"/>
      <c r="MKD15" s="152"/>
      <c r="MKE15" s="153"/>
      <c r="MKF15" s="154"/>
      <c r="MKG15" s="146"/>
      <c r="MKH15" s="147"/>
      <c r="MKI15" s="148"/>
      <c r="MKJ15" s="149"/>
      <c r="MKK15" s="150"/>
      <c r="MKL15" s="151"/>
      <c r="MKM15" s="152"/>
      <c r="MKN15" s="153"/>
      <c r="MKO15" s="154"/>
      <c r="MKP15" s="146"/>
      <c r="MKQ15" s="147"/>
      <c r="MKR15" s="148"/>
      <c r="MKS15" s="149"/>
      <c r="MKT15" s="150"/>
      <c r="MKU15" s="151"/>
      <c r="MKV15" s="152"/>
      <c r="MKW15" s="153"/>
      <c r="MKX15" s="154"/>
      <c r="MKY15" s="146"/>
      <c r="MKZ15" s="147"/>
      <c r="MLA15" s="148"/>
      <c r="MLB15" s="149"/>
      <c r="MLC15" s="150"/>
      <c r="MLD15" s="151"/>
      <c r="MLE15" s="152"/>
      <c r="MLF15" s="153"/>
      <c r="MLG15" s="154"/>
      <c r="MLH15" s="146"/>
      <c r="MLI15" s="147"/>
      <c r="MLJ15" s="148"/>
      <c r="MLK15" s="149"/>
      <c r="MLL15" s="150"/>
      <c r="MLM15" s="151"/>
      <c r="MLN15" s="152"/>
      <c r="MLO15" s="153"/>
      <c r="MLP15" s="154"/>
      <c r="MLQ15" s="146"/>
      <c r="MLR15" s="147"/>
      <c r="MLS15" s="148"/>
      <c r="MLT15" s="149"/>
      <c r="MLU15" s="150"/>
      <c r="MLV15" s="151"/>
      <c r="MLW15" s="152"/>
      <c r="MLX15" s="153"/>
      <c r="MLY15" s="154"/>
      <c r="MLZ15" s="146"/>
      <c r="MMA15" s="147"/>
      <c r="MMB15" s="148"/>
      <c r="MMC15" s="149"/>
      <c r="MMD15" s="150"/>
      <c r="MME15" s="151"/>
      <c r="MMF15" s="152"/>
      <c r="MMG15" s="153"/>
      <c r="MMH15" s="154"/>
      <c r="MMI15" s="146"/>
      <c r="MMJ15" s="147"/>
      <c r="MMK15" s="148"/>
      <c r="MML15" s="149"/>
      <c r="MMM15" s="150"/>
      <c r="MMN15" s="151"/>
      <c r="MMO15" s="152"/>
      <c r="MMP15" s="153"/>
      <c r="MMQ15" s="154"/>
      <c r="MMR15" s="146"/>
      <c r="MMS15" s="147"/>
      <c r="MMT15" s="148"/>
      <c r="MMU15" s="149"/>
      <c r="MMV15" s="150"/>
      <c r="MMW15" s="151"/>
      <c r="MMX15" s="152"/>
      <c r="MMY15" s="153"/>
      <c r="MMZ15" s="154"/>
      <c r="MNA15" s="146"/>
      <c r="MNB15" s="147"/>
      <c r="MNC15" s="148"/>
      <c r="MND15" s="149"/>
      <c r="MNE15" s="150"/>
      <c r="MNF15" s="151"/>
      <c r="MNG15" s="152"/>
      <c r="MNH15" s="153"/>
      <c r="MNI15" s="154"/>
      <c r="MNJ15" s="146"/>
      <c r="MNK15" s="147"/>
      <c r="MNL15" s="148"/>
      <c r="MNM15" s="149"/>
      <c r="MNN15" s="150"/>
      <c r="MNO15" s="151"/>
      <c r="MNP15" s="152"/>
      <c r="MNQ15" s="153"/>
      <c r="MNR15" s="154"/>
      <c r="MNS15" s="146"/>
      <c r="MNT15" s="147"/>
      <c r="MNU15" s="148"/>
      <c r="MNV15" s="149"/>
      <c r="MNW15" s="150"/>
      <c r="MNX15" s="151"/>
      <c r="MNY15" s="152"/>
      <c r="MNZ15" s="153"/>
      <c r="MOA15" s="154"/>
      <c r="MOB15" s="146"/>
      <c r="MOC15" s="147"/>
      <c r="MOD15" s="148"/>
      <c r="MOE15" s="149"/>
      <c r="MOF15" s="150"/>
      <c r="MOG15" s="151"/>
      <c r="MOH15" s="152"/>
      <c r="MOI15" s="153"/>
      <c r="MOJ15" s="154"/>
      <c r="MOK15" s="146"/>
      <c r="MOL15" s="147"/>
      <c r="MOM15" s="148"/>
      <c r="MON15" s="149"/>
      <c r="MOO15" s="150"/>
      <c r="MOP15" s="151"/>
      <c r="MOQ15" s="152"/>
      <c r="MOR15" s="153"/>
      <c r="MOS15" s="154"/>
      <c r="MOT15" s="146"/>
      <c r="MOU15" s="147"/>
      <c r="MOV15" s="148"/>
      <c r="MOW15" s="149"/>
      <c r="MOX15" s="150"/>
      <c r="MOY15" s="151"/>
      <c r="MOZ15" s="152"/>
      <c r="MPA15" s="153"/>
      <c r="MPB15" s="154"/>
      <c r="MPC15" s="146"/>
      <c r="MPD15" s="147"/>
      <c r="MPE15" s="148"/>
      <c r="MPF15" s="149"/>
      <c r="MPG15" s="150"/>
      <c r="MPH15" s="151"/>
      <c r="MPI15" s="152"/>
      <c r="MPJ15" s="153"/>
      <c r="MPK15" s="154"/>
      <c r="MPL15" s="146"/>
      <c r="MPM15" s="147"/>
      <c r="MPN15" s="148"/>
      <c r="MPO15" s="149"/>
      <c r="MPP15" s="150"/>
      <c r="MPQ15" s="151"/>
      <c r="MPR15" s="152"/>
      <c r="MPS15" s="153"/>
      <c r="MPT15" s="154"/>
      <c r="MPU15" s="146"/>
      <c r="MPV15" s="147"/>
      <c r="MPW15" s="148"/>
      <c r="MPX15" s="149"/>
      <c r="MPY15" s="150"/>
      <c r="MPZ15" s="151"/>
      <c r="MQA15" s="152"/>
      <c r="MQB15" s="153"/>
      <c r="MQC15" s="154"/>
      <c r="MQD15" s="146"/>
      <c r="MQE15" s="147"/>
      <c r="MQF15" s="148"/>
      <c r="MQG15" s="149"/>
      <c r="MQH15" s="150"/>
      <c r="MQI15" s="151"/>
      <c r="MQJ15" s="152"/>
      <c r="MQK15" s="153"/>
      <c r="MQL15" s="154"/>
      <c r="MQM15" s="146"/>
      <c r="MQN15" s="147"/>
      <c r="MQO15" s="148"/>
      <c r="MQP15" s="149"/>
      <c r="MQQ15" s="150"/>
      <c r="MQR15" s="151"/>
      <c r="MQS15" s="152"/>
      <c r="MQT15" s="153"/>
      <c r="MQU15" s="154"/>
      <c r="MQV15" s="146"/>
      <c r="MQW15" s="147"/>
      <c r="MQX15" s="148"/>
      <c r="MQY15" s="149"/>
      <c r="MQZ15" s="150"/>
      <c r="MRA15" s="151"/>
      <c r="MRB15" s="152"/>
      <c r="MRC15" s="153"/>
      <c r="MRD15" s="154"/>
      <c r="MRE15" s="146"/>
      <c r="MRF15" s="147"/>
      <c r="MRG15" s="148"/>
      <c r="MRH15" s="149"/>
      <c r="MRI15" s="150"/>
      <c r="MRJ15" s="151"/>
      <c r="MRK15" s="152"/>
      <c r="MRL15" s="153"/>
      <c r="MRM15" s="154"/>
      <c r="MRN15" s="146"/>
      <c r="MRO15" s="147"/>
      <c r="MRP15" s="148"/>
      <c r="MRQ15" s="149"/>
      <c r="MRR15" s="150"/>
      <c r="MRS15" s="151"/>
      <c r="MRT15" s="152"/>
      <c r="MRU15" s="153"/>
      <c r="MRV15" s="154"/>
      <c r="MRW15" s="146"/>
      <c r="MRX15" s="147"/>
      <c r="MRY15" s="148"/>
      <c r="MRZ15" s="149"/>
      <c r="MSA15" s="150"/>
      <c r="MSB15" s="151"/>
      <c r="MSC15" s="152"/>
      <c r="MSD15" s="153"/>
      <c r="MSE15" s="154"/>
      <c r="MSF15" s="146"/>
      <c r="MSG15" s="147"/>
      <c r="MSH15" s="148"/>
      <c r="MSI15" s="149"/>
      <c r="MSJ15" s="150"/>
      <c r="MSK15" s="151"/>
      <c r="MSL15" s="152"/>
      <c r="MSM15" s="153"/>
      <c r="MSN15" s="154"/>
      <c r="MSO15" s="146"/>
      <c r="MSP15" s="147"/>
      <c r="MSQ15" s="148"/>
      <c r="MSR15" s="149"/>
      <c r="MSS15" s="150"/>
      <c r="MST15" s="151"/>
      <c r="MSU15" s="152"/>
      <c r="MSV15" s="153"/>
      <c r="MSW15" s="154"/>
      <c r="MSX15" s="146"/>
      <c r="MSY15" s="147"/>
      <c r="MSZ15" s="148"/>
      <c r="MTA15" s="149"/>
      <c r="MTB15" s="150"/>
      <c r="MTC15" s="151"/>
      <c r="MTD15" s="152"/>
      <c r="MTE15" s="153"/>
      <c r="MTF15" s="154"/>
      <c r="MTG15" s="146"/>
      <c r="MTH15" s="147"/>
      <c r="MTI15" s="148"/>
      <c r="MTJ15" s="149"/>
      <c r="MTK15" s="150"/>
      <c r="MTL15" s="151"/>
      <c r="MTM15" s="152"/>
      <c r="MTN15" s="153"/>
      <c r="MTO15" s="154"/>
      <c r="MTP15" s="146"/>
      <c r="MTQ15" s="147"/>
      <c r="MTR15" s="148"/>
      <c r="MTS15" s="149"/>
      <c r="MTT15" s="150"/>
      <c r="MTU15" s="151"/>
      <c r="MTV15" s="152"/>
      <c r="MTW15" s="153"/>
      <c r="MTX15" s="154"/>
      <c r="MTY15" s="146"/>
      <c r="MTZ15" s="147"/>
      <c r="MUA15" s="148"/>
      <c r="MUB15" s="149"/>
      <c r="MUC15" s="150"/>
      <c r="MUD15" s="151"/>
      <c r="MUE15" s="152"/>
      <c r="MUF15" s="153"/>
      <c r="MUG15" s="154"/>
      <c r="MUH15" s="146"/>
      <c r="MUI15" s="147"/>
      <c r="MUJ15" s="148"/>
      <c r="MUK15" s="149"/>
      <c r="MUL15" s="150"/>
      <c r="MUM15" s="151"/>
      <c r="MUN15" s="152"/>
      <c r="MUO15" s="153"/>
      <c r="MUP15" s="154"/>
      <c r="MUQ15" s="146"/>
      <c r="MUR15" s="147"/>
      <c r="MUS15" s="148"/>
      <c r="MUT15" s="149"/>
      <c r="MUU15" s="150"/>
      <c r="MUV15" s="151"/>
      <c r="MUW15" s="152"/>
      <c r="MUX15" s="153"/>
      <c r="MUY15" s="154"/>
      <c r="MUZ15" s="146"/>
      <c r="MVA15" s="147"/>
      <c r="MVB15" s="148"/>
      <c r="MVC15" s="149"/>
      <c r="MVD15" s="150"/>
      <c r="MVE15" s="151"/>
      <c r="MVF15" s="152"/>
      <c r="MVG15" s="153"/>
      <c r="MVH15" s="154"/>
      <c r="MVI15" s="146"/>
      <c r="MVJ15" s="147"/>
      <c r="MVK15" s="148"/>
      <c r="MVL15" s="149"/>
      <c r="MVM15" s="150"/>
      <c r="MVN15" s="151"/>
      <c r="MVO15" s="152"/>
      <c r="MVP15" s="153"/>
      <c r="MVQ15" s="154"/>
      <c r="MVR15" s="146"/>
      <c r="MVS15" s="147"/>
      <c r="MVT15" s="148"/>
      <c r="MVU15" s="149"/>
      <c r="MVV15" s="150"/>
      <c r="MVW15" s="151"/>
      <c r="MVX15" s="152"/>
      <c r="MVY15" s="153"/>
      <c r="MVZ15" s="154"/>
      <c r="MWA15" s="146"/>
      <c r="MWB15" s="147"/>
      <c r="MWC15" s="148"/>
      <c r="MWD15" s="149"/>
      <c r="MWE15" s="150"/>
      <c r="MWF15" s="151"/>
      <c r="MWG15" s="152"/>
      <c r="MWH15" s="153"/>
      <c r="MWI15" s="154"/>
      <c r="MWJ15" s="146"/>
      <c r="MWK15" s="147"/>
      <c r="MWL15" s="148"/>
      <c r="MWM15" s="149"/>
      <c r="MWN15" s="150"/>
      <c r="MWO15" s="151"/>
      <c r="MWP15" s="152"/>
      <c r="MWQ15" s="153"/>
      <c r="MWR15" s="154"/>
      <c r="MWS15" s="146"/>
      <c r="MWT15" s="147"/>
      <c r="MWU15" s="148"/>
      <c r="MWV15" s="149"/>
      <c r="MWW15" s="150"/>
      <c r="MWX15" s="151"/>
      <c r="MWY15" s="152"/>
      <c r="MWZ15" s="153"/>
      <c r="MXA15" s="154"/>
      <c r="MXB15" s="146"/>
      <c r="MXC15" s="147"/>
      <c r="MXD15" s="148"/>
      <c r="MXE15" s="149"/>
      <c r="MXF15" s="150"/>
      <c r="MXG15" s="151"/>
      <c r="MXH15" s="152"/>
      <c r="MXI15" s="153"/>
      <c r="MXJ15" s="154"/>
      <c r="MXK15" s="146"/>
      <c r="MXL15" s="147"/>
      <c r="MXM15" s="148"/>
      <c r="MXN15" s="149"/>
      <c r="MXO15" s="150"/>
      <c r="MXP15" s="151"/>
      <c r="MXQ15" s="152"/>
      <c r="MXR15" s="153"/>
      <c r="MXS15" s="154"/>
      <c r="MXT15" s="146"/>
      <c r="MXU15" s="147"/>
      <c r="MXV15" s="148"/>
      <c r="MXW15" s="149"/>
      <c r="MXX15" s="150"/>
      <c r="MXY15" s="151"/>
      <c r="MXZ15" s="152"/>
      <c r="MYA15" s="153"/>
      <c r="MYB15" s="154"/>
      <c r="MYC15" s="146"/>
      <c r="MYD15" s="147"/>
      <c r="MYE15" s="148"/>
      <c r="MYF15" s="149"/>
      <c r="MYG15" s="150"/>
      <c r="MYH15" s="151"/>
      <c r="MYI15" s="152"/>
      <c r="MYJ15" s="153"/>
      <c r="MYK15" s="154"/>
      <c r="MYL15" s="146"/>
      <c r="MYM15" s="147"/>
      <c r="MYN15" s="148"/>
      <c r="MYO15" s="149"/>
      <c r="MYP15" s="150"/>
      <c r="MYQ15" s="151"/>
      <c r="MYR15" s="152"/>
      <c r="MYS15" s="153"/>
      <c r="MYT15" s="154"/>
      <c r="MYU15" s="146"/>
      <c r="MYV15" s="147"/>
      <c r="MYW15" s="148"/>
      <c r="MYX15" s="149"/>
      <c r="MYY15" s="150"/>
      <c r="MYZ15" s="151"/>
      <c r="MZA15" s="152"/>
      <c r="MZB15" s="153"/>
      <c r="MZC15" s="154"/>
      <c r="MZD15" s="146"/>
      <c r="MZE15" s="147"/>
      <c r="MZF15" s="148"/>
      <c r="MZG15" s="149"/>
      <c r="MZH15" s="150"/>
      <c r="MZI15" s="151"/>
      <c r="MZJ15" s="152"/>
      <c r="MZK15" s="153"/>
      <c r="MZL15" s="154"/>
      <c r="MZM15" s="146"/>
      <c r="MZN15" s="147"/>
      <c r="MZO15" s="148"/>
      <c r="MZP15" s="149"/>
      <c r="MZQ15" s="150"/>
      <c r="MZR15" s="151"/>
      <c r="MZS15" s="152"/>
      <c r="MZT15" s="153"/>
      <c r="MZU15" s="154"/>
      <c r="MZV15" s="146"/>
      <c r="MZW15" s="147"/>
      <c r="MZX15" s="148"/>
      <c r="MZY15" s="149"/>
      <c r="MZZ15" s="150"/>
      <c r="NAA15" s="151"/>
      <c r="NAB15" s="152"/>
      <c r="NAC15" s="153"/>
      <c r="NAD15" s="154"/>
      <c r="NAE15" s="146"/>
      <c r="NAF15" s="147"/>
      <c r="NAG15" s="148"/>
      <c r="NAH15" s="149"/>
      <c r="NAI15" s="150"/>
      <c r="NAJ15" s="151"/>
      <c r="NAK15" s="152"/>
      <c r="NAL15" s="153"/>
      <c r="NAM15" s="154"/>
      <c r="NAN15" s="146"/>
      <c r="NAO15" s="147"/>
      <c r="NAP15" s="148"/>
      <c r="NAQ15" s="149"/>
      <c r="NAR15" s="150"/>
      <c r="NAS15" s="151"/>
      <c r="NAT15" s="152"/>
      <c r="NAU15" s="153"/>
      <c r="NAV15" s="154"/>
      <c r="NAW15" s="146"/>
      <c r="NAX15" s="147"/>
      <c r="NAY15" s="148"/>
      <c r="NAZ15" s="149"/>
      <c r="NBA15" s="150"/>
      <c r="NBB15" s="151"/>
      <c r="NBC15" s="152"/>
      <c r="NBD15" s="153"/>
      <c r="NBE15" s="154"/>
      <c r="NBF15" s="146"/>
      <c r="NBG15" s="147"/>
      <c r="NBH15" s="148"/>
      <c r="NBI15" s="149"/>
      <c r="NBJ15" s="150"/>
      <c r="NBK15" s="151"/>
      <c r="NBL15" s="152"/>
      <c r="NBM15" s="153"/>
      <c r="NBN15" s="154"/>
      <c r="NBO15" s="146"/>
      <c r="NBP15" s="147"/>
      <c r="NBQ15" s="148"/>
      <c r="NBR15" s="149"/>
      <c r="NBS15" s="150"/>
      <c r="NBT15" s="151"/>
      <c r="NBU15" s="152"/>
      <c r="NBV15" s="153"/>
      <c r="NBW15" s="154"/>
      <c r="NBX15" s="146"/>
      <c r="NBY15" s="147"/>
      <c r="NBZ15" s="148"/>
      <c r="NCA15" s="149"/>
      <c r="NCB15" s="150"/>
      <c r="NCC15" s="151"/>
      <c r="NCD15" s="152"/>
      <c r="NCE15" s="153"/>
      <c r="NCF15" s="154"/>
      <c r="NCG15" s="146"/>
      <c r="NCH15" s="147"/>
      <c r="NCI15" s="148"/>
      <c r="NCJ15" s="149"/>
      <c r="NCK15" s="150"/>
      <c r="NCL15" s="151"/>
      <c r="NCM15" s="152"/>
      <c r="NCN15" s="153"/>
      <c r="NCO15" s="154"/>
      <c r="NCP15" s="146"/>
      <c r="NCQ15" s="147"/>
      <c r="NCR15" s="148"/>
      <c r="NCS15" s="149"/>
      <c r="NCT15" s="150"/>
      <c r="NCU15" s="151"/>
      <c r="NCV15" s="152"/>
      <c r="NCW15" s="153"/>
      <c r="NCX15" s="154"/>
      <c r="NCY15" s="146"/>
      <c r="NCZ15" s="147"/>
      <c r="NDA15" s="148"/>
      <c r="NDB15" s="149"/>
      <c r="NDC15" s="150"/>
      <c r="NDD15" s="151"/>
      <c r="NDE15" s="152"/>
      <c r="NDF15" s="153"/>
      <c r="NDG15" s="154"/>
      <c r="NDH15" s="146"/>
      <c r="NDI15" s="147"/>
      <c r="NDJ15" s="148"/>
      <c r="NDK15" s="149"/>
      <c r="NDL15" s="150"/>
      <c r="NDM15" s="151"/>
      <c r="NDN15" s="152"/>
      <c r="NDO15" s="153"/>
      <c r="NDP15" s="154"/>
      <c r="NDQ15" s="146"/>
      <c r="NDR15" s="147"/>
      <c r="NDS15" s="148"/>
      <c r="NDT15" s="149"/>
      <c r="NDU15" s="150"/>
      <c r="NDV15" s="151"/>
      <c r="NDW15" s="152"/>
      <c r="NDX15" s="153"/>
      <c r="NDY15" s="154"/>
      <c r="NDZ15" s="146"/>
      <c r="NEA15" s="147"/>
      <c r="NEB15" s="148"/>
      <c r="NEC15" s="149"/>
      <c r="NED15" s="150"/>
      <c r="NEE15" s="151"/>
      <c r="NEF15" s="152"/>
      <c r="NEG15" s="153"/>
      <c r="NEH15" s="154"/>
      <c r="NEI15" s="146"/>
      <c r="NEJ15" s="147"/>
      <c r="NEK15" s="148"/>
      <c r="NEL15" s="149"/>
      <c r="NEM15" s="150"/>
      <c r="NEN15" s="151"/>
      <c r="NEO15" s="152"/>
      <c r="NEP15" s="153"/>
      <c r="NEQ15" s="154"/>
      <c r="NER15" s="146"/>
      <c r="NES15" s="147"/>
      <c r="NET15" s="148"/>
      <c r="NEU15" s="149"/>
      <c r="NEV15" s="150"/>
      <c r="NEW15" s="151"/>
      <c r="NEX15" s="152"/>
      <c r="NEY15" s="153"/>
      <c r="NEZ15" s="154"/>
      <c r="NFA15" s="146"/>
      <c r="NFB15" s="147"/>
      <c r="NFC15" s="148"/>
      <c r="NFD15" s="149"/>
      <c r="NFE15" s="150"/>
      <c r="NFF15" s="151"/>
      <c r="NFG15" s="152"/>
      <c r="NFH15" s="153"/>
      <c r="NFI15" s="154"/>
      <c r="NFJ15" s="146"/>
      <c r="NFK15" s="147"/>
      <c r="NFL15" s="148"/>
      <c r="NFM15" s="149"/>
      <c r="NFN15" s="150"/>
      <c r="NFO15" s="151"/>
      <c r="NFP15" s="152"/>
      <c r="NFQ15" s="153"/>
      <c r="NFR15" s="154"/>
      <c r="NFS15" s="146"/>
      <c r="NFT15" s="147"/>
      <c r="NFU15" s="148"/>
      <c r="NFV15" s="149"/>
      <c r="NFW15" s="150"/>
      <c r="NFX15" s="151"/>
      <c r="NFY15" s="152"/>
      <c r="NFZ15" s="153"/>
      <c r="NGA15" s="154"/>
      <c r="NGB15" s="146"/>
      <c r="NGC15" s="147"/>
      <c r="NGD15" s="148"/>
      <c r="NGE15" s="149"/>
      <c r="NGF15" s="150"/>
      <c r="NGG15" s="151"/>
      <c r="NGH15" s="152"/>
      <c r="NGI15" s="153"/>
      <c r="NGJ15" s="154"/>
      <c r="NGK15" s="146"/>
      <c r="NGL15" s="147"/>
      <c r="NGM15" s="148"/>
      <c r="NGN15" s="149"/>
      <c r="NGO15" s="150"/>
      <c r="NGP15" s="151"/>
      <c r="NGQ15" s="152"/>
      <c r="NGR15" s="153"/>
      <c r="NGS15" s="154"/>
      <c r="NGT15" s="146"/>
      <c r="NGU15" s="147"/>
      <c r="NGV15" s="148"/>
      <c r="NGW15" s="149"/>
      <c r="NGX15" s="150"/>
      <c r="NGY15" s="151"/>
      <c r="NGZ15" s="152"/>
      <c r="NHA15" s="153"/>
      <c r="NHB15" s="154"/>
      <c r="NHC15" s="146"/>
      <c r="NHD15" s="147"/>
      <c r="NHE15" s="148"/>
      <c r="NHF15" s="149"/>
      <c r="NHG15" s="150"/>
      <c r="NHH15" s="151"/>
      <c r="NHI15" s="152"/>
      <c r="NHJ15" s="153"/>
      <c r="NHK15" s="154"/>
      <c r="NHL15" s="146"/>
      <c r="NHM15" s="147"/>
      <c r="NHN15" s="148"/>
      <c r="NHO15" s="149"/>
      <c r="NHP15" s="150"/>
      <c r="NHQ15" s="151"/>
      <c r="NHR15" s="152"/>
      <c r="NHS15" s="153"/>
      <c r="NHT15" s="154"/>
      <c r="NHU15" s="146"/>
      <c r="NHV15" s="147"/>
      <c r="NHW15" s="148"/>
      <c r="NHX15" s="149"/>
      <c r="NHY15" s="150"/>
      <c r="NHZ15" s="151"/>
      <c r="NIA15" s="152"/>
      <c r="NIB15" s="153"/>
      <c r="NIC15" s="154"/>
      <c r="NID15" s="146"/>
      <c r="NIE15" s="147"/>
      <c r="NIF15" s="148"/>
      <c r="NIG15" s="149"/>
      <c r="NIH15" s="150"/>
      <c r="NII15" s="151"/>
      <c r="NIJ15" s="152"/>
      <c r="NIK15" s="153"/>
      <c r="NIL15" s="154"/>
      <c r="NIM15" s="146"/>
      <c r="NIN15" s="147"/>
      <c r="NIO15" s="148"/>
      <c r="NIP15" s="149"/>
      <c r="NIQ15" s="150"/>
      <c r="NIR15" s="151"/>
      <c r="NIS15" s="152"/>
      <c r="NIT15" s="153"/>
      <c r="NIU15" s="154"/>
      <c r="NIV15" s="146"/>
      <c r="NIW15" s="147"/>
      <c r="NIX15" s="148"/>
      <c r="NIY15" s="149"/>
      <c r="NIZ15" s="150"/>
      <c r="NJA15" s="151"/>
      <c r="NJB15" s="152"/>
      <c r="NJC15" s="153"/>
      <c r="NJD15" s="154"/>
      <c r="NJE15" s="146"/>
      <c r="NJF15" s="147"/>
      <c r="NJG15" s="148"/>
      <c r="NJH15" s="149"/>
      <c r="NJI15" s="150"/>
      <c r="NJJ15" s="151"/>
      <c r="NJK15" s="152"/>
      <c r="NJL15" s="153"/>
      <c r="NJM15" s="154"/>
      <c r="NJN15" s="146"/>
      <c r="NJO15" s="147"/>
      <c r="NJP15" s="148"/>
      <c r="NJQ15" s="149"/>
      <c r="NJR15" s="150"/>
      <c r="NJS15" s="151"/>
      <c r="NJT15" s="152"/>
      <c r="NJU15" s="153"/>
      <c r="NJV15" s="154"/>
      <c r="NJW15" s="146"/>
      <c r="NJX15" s="147"/>
      <c r="NJY15" s="148"/>
      <c r="NJZ15" s="149"/>
      <c r="NKA15" s="150"/>
      <c r="NKB15" s="151"/>
      <c r="NKC15" s="152"/>
      <c r="NKD15" s="153"/>
      <c r="NKE15" s="154"/>
      <c r="NKF15" s="146"/>
      <c r="NKG15" s="147"/>
      <c r="NKH15" s="148"/>
      <c r="NKI15" s="149"/>
      <c r="NKJ15" s="150"/>
      <c r="NKK15" s="151"/>
      <c r="NKL15" s="152"/>
      <c r="NKM15" s="153"/>
      <c r="NKN15" s="154"/>
      <c r="NKO15" s="146"/>
      <c r="NKP15" s="147"/>
      <c r="NKQ15" s="148"/>
      <c r="NKR15" s="149"/>
      <c r="NKS15" s="150"/>
      <c r="NKT15" s="151"/>
      <c r="NKU15" s="152"/>
      <c r="NKV15" s="153"/>
      <c r="NKW15" s="154"/>
      <c r="NKX15" s="146"/>
      <c r="NKY15" s="147"/>
      <c r="NKZ15" s="148"/>
      <c r="NLA15" s="149"/>
      <c r="NLB15" s="150"/>
      <c r="NLC15" s="151"/>
      <c r="NLD15" s="152"/>
      <c r="NLE15" s="153"/>
      <c r="NLF15" s="154"/>
      <c r="NLG15" s="146"/>
      <c r="NLH15" s="147"/>
      <c r="NLI15" s="148"/>
      <c r="NLJ15" s="149"/>
      <c r="NLK15" s="150"/>
      <c r="NLL15" s="151"/>
      <c r="NLM15" s="152"/>
      <c r="NLN15" s="153"/>
      <c r="NLO15" s="154"/>
      <c r="NLP15" s="146"/>
      <c r="NLQ15" s="147"/>
      <c r="NLR15" s="148"/>
      <c r="NLS15" s="149"/>
      <c r="NLT15" s="150"/>
      <c r="NLU15" s="151"/>
      <c r="NLV15" s="152"/>
      <c r="NLW15" s="153"/>
      <c r="NLX15" s="154"/>
      <c r="NLY15" s="146"/>
      <c r="NLZ15" s="147"/>
      <c r="NMA15" s="148"/>
      <c r="NMB15" s="149"/>
      <c r="NMC15" s="150"/>
      <c r="NMD15" s="151"/>
      <c r="NME15" s="152"/>
      <c r="NMF15" s="153"/>
      <c r="NMG15" s="154"/>
      <c r="NMH15" s="146"/>
      <c r="NMI15" s="147"/>
      <c r="NMJ15" s="148"/>
      <c r="NMK15" s="149"/>
      <c r="NML15" s="150"/>
      <c r="NMM15" s="151"/>
      <c r="NMN15" s="152"/>
      <c r="NMO15" s="153"/>
      <c r="NMP15" s="154"/>
      <c r="NMQ15" s="146"/>
      <c r="NMR15" s="147"/>
      <c r="NMS15" s="148"/>
      <c r="NMT15" s="149"/>
      <c r="NMU15" s="150"/>
      <c r="NMV15" s="151"/>
      <c r="NMW15" s="152"/>
      <c r="NMX15" s="153"/>
      <c r="NMY15" s="154"/>
      <c r="NMZ15" s="146"/>
      <c r="NNA15" s="147"/>
      <c r="NNB15" s="148"/>
      <c r="NNC15" s="149"/>
      <c r="NND15" s="150"/>
      <c r="NNE15" s="151"/>
      <c r="NNF15" s="152"/>
      <c r="NNG15" s="153"/>
      <c r="NNH15" s="154"/>
      <c r="NNI15" s="146"/>
      <c r="NNJ15" s="147"/>
      <c r="NNK15" s="148"/>
      <c r="NNL15" s="149"/>
      <c r="NNM15" s="150"/>
      <c r="NNN15" s="151"/>
      <c r="NNO15" s="152"/>
      <c r="NNP15" s="153"/>
      <c r="NNQ15" s="154"/>
      <c r="NNR15" s="146"/>
      <c r="NNS15" s="147"/>
      <c r="NNT15" s="148"/>
      <c r="NNU15" s="149"/>
      <c r="NNV15" s="150"/>
      <c r="NNW15" s="151"/>
      <c r="NNX15" s="152"/>
      <c r="NNY15" s="153"/>
      <c r="NNZ15" s="154"/>
      <c r="NOA15" s="146"/>
      <c r="NOB15" s="147"/>
      <c r="NOC15" s="148"/>
      <c r="NOD15" s="149"/>
      <c r="NOE15" s="150"/>
      <c r="NOF15" s="151"/>
      <c r="NOG15" s="152"/>
      <c r="NOH15" s="153"/>
      <c r="NOI15" s="154"/>
      <c r="NOJ15" s="146"/>
      <c r="NOK15" s="147"/>
      <c r="NOL15" s="148"/>
      <c r="NOM15" s="149"/>
      <c r="NON15" s="150"/>
      <c r="NOO15" s="151"/>
      <c r="NOP15" s="152"/>
      <c r="NOQ15" s="153"/>
      <c r="NOR15" s="154"/>
      <c r="NOS15" s="146"/>
      <c r="NOT15" s="147"/>
      <c r="NOU15" s="148"/>
      <c r="NOV15" s="149"/>
      <c r="NOW15" s="150"/>
      <c r="NOX15" s="151"/>
      <c r="NOY15" s="152"/>
      <c r="NOZ15" s="153"/>
      <c r="NPA15" s="154"/>
      <c r="NPB15" s="146"/>
      <c r="NPC15" s="147"/>
      <c r="NPD15" s="148"/>
      <c r="NPE15" s="149"/>
      <c r="NPF15" s="150"/>
      <c r="NPG15" s="151"/>
      <c r="NPH15" s="152"/>
      <c r="NPI15" s="153"/>
      <c r="NPJ15" s="154"/>
      <c r="NPK15" s="146"/>
      <c r="NPL15" s="147"/>
      <c r="NPM15" s="148"/>
      <c r="NPN15" s="149"/>
      <c r="NPO15" s="150"/>
      <c r="NPP15" s="151"/>
      <c r="NPQ15" s="152"/>
      <c r="NPR15" s="153"/>
      <c r="NPS15" s="154"/>
      <c r="NPT15" s="146"/>
      <c r="NPU15" s="147"/>
      <c r="NPV15" s="148"/>
      <c r="NPW15" s="149"/>
      <c r="NPX15" s="150"/>
      <c r="NPY15" s="151"/>
      <c r="NPZ15" s="152"/>
      <c r="NQA15" s="153"/>
      <c r="NQB15" s="154"/>
      <c r="NQC15" s="146"/>
      <c r="NQD15" s="147"/>
      <c r="NQE15" s="148"/>
      <c r="NQF15" s="149"/>
      <c r="NQG15" s="150"/>
      <c r="NQH15" s="151"/>
      <c r="NQI15" s="152"/>
      <c r="NQJ15" s="153"/>
      <c r="NQK15" s="154"/>
      <c r="NQL15" s="146"/>
      <c r="NQM15" s="147"/>
      <c r="NQN15" s="148"/>
      <c r="NQO15" s="149"/>
      <c r="NQP15" s="150"/>
      <c r="NQQ15" s="151"/>
      <c r="NQR15" s="152"/>
      <c r="NQS15" s="153"/>
      <c r="NQT15" s="154"/>
      <c r="NQU15" s="146"/>
      <c r="NQV15" s="147"/>
      <c r="NQW15" s="148"/>
      <c r="NQX15" s="149"/>
      <c r="NQY15" s="150"/>
      <c r="NQZ15" s="151"/>
      <c r="NRA15" s="152"/>
      <c r="NRB15" s="153"/>
      <c r="NRC15" s="154"/>
      <c r="NRD15" s="146"/>
      <c r="NRE15" s="147"/>
      <c r="NRF15" s="148"/>
      <c r="NRG15" s="149"/>
      <c r="NRH15" s="150"/>
      <c r="NRI15" s="151"/>
      <c r="NRJ15" s="152"/>
      <c r="NRK15" s="153"/>
      <c r="NRL15" s="154"/>
      <c r="NRM15" s="146"/>
      <c r="NRN15" s="147"/>
      <c r="NRO15" s="148"/>
      <c r="NRP15" s="149"/>
      <c r="NRQ15" s="150"/>
      <c r="NRR15" s="151"/>
      <c r="NRS15" s="152"/>
      <c r="NRT15" s="153"/>
      <c r="NRU15" s="154"/>
      <c r="NRV15" s="146"/>
      <c r="NRW15" s="147"/>
      <c r="NRX15" s="148"/>
      <c r="NRY15" s="149"/>
      <c r="NRZ15" s="150"/>
      <c r="NSA15" s="151"/>
      <c r="NSB15" s="152"/>
      <c r="NSC15" s="153"/>
      <c r="NSD15" s="154"/>
      <c r="NSE15" s="146"/>
      <c r="NSF15" s="147"/>
      <c r="NSG15" s="148"/>
      <c r="NSH15" s="149"/>
      <c r="NSI15" s="150"/>
      <c r="NSJ15" s="151"/>
      <c r="NSK15" s="152"/>
      <c r="NSL15" s="153"/>
      <c r="NSM15" s="154"/>
      <c r="NSN15" s="146"/>
      <c r="NSO15" s="147"/>
      <c r="NSP15" s="148"/>
      <c r="NSQ15" s="149"/>
      <c r="NSR15" s="150"/>
      <c r="NSS15" s="151"/>
      <c r="NST15" s="152"/>
      <c r="NSU15" s="153"/>
      <c r="NSV15" s="154"/>
      <c r="NSW15" s="146"/>
      <c r="NSX15" s="147"/>
      <c r="NSY15" s="148"/>
      <c r="NSZ15" s="149"/>
      <c r="NTA15" s="150"/>
      <c r="NTB15" s="151"/>
      <c r="NTC15" s="152"/>
      <c r="NTD15" s="153"/>
      <c r="NTE15" s="154"/>
      <c r="NTF15" s="146"/>
      <c r="NTG15" s="147"/>
      <c r="NTH15" s="148"/>
      <c r="NTI15" s="149"/>
      <c r="NTJ15" s="150"/>
      <c r="NTK15" s="151"/>
      <c r="NTL15" s="152"/>
      <c r="NTM15" s="153"/>
      <c r="NTN15" s="154"/>
      <c r="NTO15" s="146"/>
      <c r="NTP15" s="147"/>
      <c r="NTQ15" s="148"/>
      <c r="NTR15" s="149"/>
      <c r="NTS15" s="150"/>
      <c r="NTT15" s="151"/>
      <c r="NTU15" s="152"/>
      <c r="NTV15" s="153"/>
      <c r="NTW15" s="154"/>
      <c r="NTX15" s="146"/>
      <c r="NTY15" s="147"/>
      <c r="NTZ15" s="148"/>
      <c r="NUA15" s="149"/>
      <c r="NUB15" s="150"/>
      <c r="NUC15" s="151"/>
      <c r="NUD15" s="152"/>
      <c r="NUE15" s="153"/>
      <c r="NUF15" s="154"/>
      <c r="NUG15" s="146"/>
      <c r="NUH15" s="147"/>
      <c r="NUI15" s="148"/>
      <c r="NUJ15" s="149"/>
      <c r="NUK15" s="150"/>
      <c r="NUL15" s="151"/>
      <c r="NUM15" s="152"/>
      <c r="NUN15" s="153"/>
      <c r="NUO15" s="154"/>
      <c r="NUP15" s="146"/>
      <c r="NUQ15" s="147"/>
      <c r="NUR15" s="148"/>
      <c r="NUS15" s="149"/>
      <c r="NUT15" s="150"/>
      <c r="NUU15" s="151"/>
      <c r="NUV15" s="152"/>
      <c r="NUW15" s="153"/>
      <c r="NUX15" s="154"/>
      <c r="NUY15" s="146"/>
      <c r="NUZ15" s="147"/>
      <c r="NVA15" s="148"/>
      <c r="NVB15" s="149"/>
      <c r="NVC15" s="150"/>
      <c r="NVD15" s="151"/>
      <c r="NVE15" s="152"/>
      <c r="NVF15" s="153"/>
      <c r="NVG15" s="154"/>
      <c r="NVH15" s="146"/>
      <c r="NVI15" s="147"/>
      <c r="NVJ15" s="148"/>
      <c r="NVK15" s="149"/>
      <c r="NVL15" s="150"/>
      <c r="NVM15" s="151"/>
      <c r="NVN15" s="152"/>
      <c r="NVO15" s="153"/>
      <c r="NVP15" s="154"/>
      <c r="NVQ15" s="146"/>
      <c r="NVR15" s="147"/>
      <c r="NVS15" s="148"/>
      <c r="NVT15" s="149"/>
      <c r="NVU15" s="150"/>
      <c r="NVV15" s="151"/>
      <c r="NVW15" s="152"/>
      <c r="NVX15" s="153"/>
      <c r="NVY15" s="154"/>
      <c r="NVZ15" s="146"/>
      <c r="NWA15" s="147"/>
      <c r="NWB15" s="148"/>
      <c r="NWC15" s="149"/>
      <c r="NWD15" s="150"/>
      <c r="NWE15" s="151"/>
      <c r="NWF15" s="152"/>
      <c r="NWG15" s="153"/>
      <c r="NWH15" s="154"/>
      <c r="NWI15" s="146"/>
      <c r="NWJ15" s="147"/>
      <c r="NWK15" s="148"/>
      <c r="NWL15" s="149"/>
      <c r="NWM15" s="150"/>
      <c r="NWN15" s="151"/>
      <c r="NWO15" s="152"/>
      <c r="NWP15" s="153"/>
      <c r="NWQ15" s="154"/>
      <c r="NWR15" s="146"/>
      <c r="NWS15" s="147"/>
      <c r="NWT15" s="148"/>
      <c r="NWU15" s="149"/>
      <c r="NWV15" s="150"/>
      <c r="NWW15" s="151"/>
      <c r="NWX15" s="152"/>
      <c r="NWY15" s="153"/>
      <c r="NWZ15" s="154"/>
      <c r="NXA15" s="146"/>
      <c r="NXB15" s="147"/>
      <c r="NXC15" s="148"/>
      <c r="NXD15" s="149"/>
      <c r="NXE15" s="150"/>
      <c r="NXF15" s="151"/>
      <c r="NXG15" s="152"/>
      <c r="NXH15" s="153"/>
      <c r="NXI15" s="154"/>
      <c r="NXJ15" s="146"/>
      <c r="NXK15" s="147"/>
      <c r="NXL15" s="148"/>
      <c r="NXM15" s="149"/>
      <c r="NXN15" s="150"/>
      <c r="NXO15" s="151"/>
      <c r="NXP15" s="152"/>
      <c r="NXQ15" s="153"/>
      <c r="NXR15" s="154"/>
      <c r="NXS15" s="146"/>
      <c r="NXT15" s="147"/>
      <c r="NXU15" s="148"/>
      <c r="NXV15" s="149"/>
      <c r="NXW15" s="150"/>
      <c r="NXX15" s="151"/>
      <c r="NXY15" s="152"/>
      <c r="NXZ15" s="153"/>
      <c r="NYA15" s="154"/>
      <c r="NYB15" s="146"/>
      <c r="NYC15" s="147"/>
      <c r="NYD15" s="148"/>
      <c r="NYE15" s="149"/>
      <c r="NYF15" s="150"/>
      <c r="NYG15" s="151"/>
      <c r="NYH15" s="152"/>
      <c r="NYI15" s="153"/>
      <c r="NYJ15" s="154"/>
      <c r="NYK15" s="146"/>
      <c r="NYL15" s="147"/>
      <c r="NYM15" s="148"/>
      <c r="NYN15" s="149"/>
      <c r="NYO15" s="150"/>
      <c r="NYP15" s="151"/>
      <c r="NYQ15" s="152"/>
      <c r="NYR15" s="153"/>
      <c r="NYS15" s="154"/>
      <c r="NYT15" s="146"/>
      <c r="NYU15" s="147"/>
      <c r="NYV15" s="148"/>
      <c r="NYW15" s="149"/>
      <c r="NYX15" s="150"/>
      <c r="NYY15" s="151"/>
      <c r="NYZ15" s="152"/>
      <c r="NZA15" s="153"/>
      <c r="NZB15" s="154"/>
      <c r="NZC15" s="146"/>
      <c r="NZD15" s="147"/>
      <c r="NZE15" s="148"/>
      <c r="NZF15" s="149"/>
      <c r="NZG15" s="150"/>
      <c r="NZH15" s="151"/>
      <c r="NZI15" s="152"/>
      <c r="NZJ15" s="153"/>
      <c r="NZK15" s="154"/>
      <c r="NZL15" s="146"/>
      <c r="NZM15" s="147"/>
      <c r="NZN15" s="148"/>
      <c r="NZO15" s="149"/>
      <c r="NZP15" s="150"/>
      <c r="NZQ15" s="151"/>
      <c r="NZR15" s="152"/>
      <c r="NZS15" s="153"/>
      <c r="NZT15" s="154"/>
      <c r="NZU15" s="146"/>
      <c r="NZV15" s="147"/>
      <c r="NZW15" s="148"/>
      <c r="NZX15" s="149"/>
      <c r="NZY15" s="150"/>
      <c r="NZZ15" s="151"/>
      <c r="OAA15" s="152"/>
      <c r="OAB15" s="153"/>
      <c r="OAC15" s="154"/>
      <c r="OAD15" s="146"/>
      <c r="OAE15" s="147"/>
      <c r="OAF15" s="148"/>
      <c r="OAG15" s="149"/>
      <c r="OAH15" s="150"/>
      <c r="OAI15" s="151"/>
      <c r="OAJ15" s="152"/>
      <c r="OAK15" s="153"/>
      <c r="OAL15" s="154"/>
      <c r="OAM15" s="146"/>
      <c r="OAN15" s="147"/>
      <c r="OAO15" s="148"/>
      <c r="OAP15" s="149"/>
      <c r="OAQ15" s="150"/>
      <c r="OAR15" s="151"/>
      <c r="OAS15" s="152"/>
      <c r="OAT15" s="153"/>
      <c r="OAU15" s="154"/>
      <c r="OAV15" s="146"/>
      <c r="OAW15" s="147"/>
      <c r="OAX15" s="148"/>
      <c r="OAY15" s="149"/>
      <c r="OAZ15" s="150"/>
      <c r="OBA15" s="151"/>
      <c r="OBB15" s="152"/>
      <c r="OBC15" s="153"/>
      <c r="OBD15" s="154"/>
      <c r="OBE15" s="146"/>
      <c r="OBF15" s="147"/>
      <c r="OBG15" s="148"/>
      <c r="OBH15" s="149"/>
      <c r="OBI15" s="150"/>
      <c r="OBJ15" s="151"/>
      <c r="OBK15" s="152"/>
      <c r="OBL15" s="153"/>
      <c r="OBM15" s="154"/>
      <c r="OBN15" s="146"/>
      <c r="OBO15" s="147"/>
      <c r="OBP15" s="148"/>
      <c r="OBQ15" s="149"/>
      <c r="OBR15" s="150"/>
      <c r="OBS15" s="151"/>
      <c r="OBT15" s="152"/>
      <c r="OBU15" s="153"/>
      <c r="OBV15" s="154"/>
      <c r="OBW15" s="146"/>
      <c r="OBX15" s="147"/>
      <c r="OBY15" s="148"/>
      <c r="OBZ15" s="149"/>
      <c r="OCA15" s="150"/>
      <c r="OCB15" s="151"/>
      <c r="OCC15" s="152"/>
      <c r="OCD15" s="153"/>
      <c r="OCE15" s="154"/>
      <c r="OCF15" s="146"/>
      <c r="OCG15" s="147"/>
      <c r="OCH15" s="148"/>
      <c r="OCI15" s="149"/>
      <c r="OCJ15" s="150"/>
      <c r="OCK15" s="151"/>
      <c r="OCL15" s="152"/>
      <c r="OCM15" s="153"/>
      <c r="OCN15" s="154"/>
      <c r="OCO15" s="146"/>
      <c r="OCP15" s="147"/>
      <c r="OCQ15" s="148"/>
      <c r="OCR15" s="149"/>
      <c r="OCS15" s="150"/>
      <c r="OCT15" s="151"/>
      <c r="OCU15" s="152"/>
      <c r="OCV15" s="153"/>
      <c r="OCW15" s="154"/>
      <c r="OCX15" s="146"/>
      <c r="OCY15" s="147"/>
      <c r="OCZ15" s="148"/>
      <c r="ODA15" s="149"/>
      <c r="ODB15" s="150"/>
      <c r="ODC15" s="151"/>
      <c r="ODD15" s="152"/>
      <c r="ODE15" s="153"/>
      <c r="ODF15" s="154"/>
      <c r="ODG15" s="146"/>
      <c r="ODH15" s="147"/>
      <c r="ODI15" s="148"/>
      <c r="ODJ15" s="149"/>
      <c r="ODK15" s="150"/>
      <c r="ODL15" s="151"/>
      <c r="ODM15" s="152"/>
      <c r="ODN15" s="153"/>
      <c r="ODO15" s="154"/>
      <c r="ODP15" s="146"/>
      <c r="ODQ15" s="147"/>
      <c r="ODR15" s="148"/>
      <c r="ODS15" s="149"/>
      <c r="ODT15" s="150"/>
      <c r="ODU15" s="151"/>
      <c r="ODV15" s="152"/>
      <c r="ODW15" s="153"/>
      <c r="ODX15" s="154"/>
      <c r="ODY15" s="146"/>
      <c r="ODZ15" s="147"/>
      <c r="OEA15" s="148"/>
      <c r="OEB15" s="149"/>
      <c r="OEC15" s="150"/>
      <c r="OED15" s="151"/>
      <c r="OEE15" s="152"/>
      <c r="OEF15" s="153"/>
      <c r="OEG15" s="154"/>
      <c r="OEH15" s="146"/>
      <c r="OEI15" s="147"/>
      <c r="OEJ15" s="148"/>
      <c r="OEK15" s="149"/>
      <c r="OEL15" s="150"/>
      <c r="OEM15" s="151"/>
      <c r="OEN15" s="152"/>
      <c r="OEO15" s="153"/>
      <c r="OEP15" s="154"/>
      <c r="OEQ15" s="146"/>
      <c r="OER15" s="147"/>
      <c r="OES15" s="148"/>
      <c r="OET15" s="149"/>
      <c r="OEU15" s="150"/>
      <c r="OEV15" s="151"/>
      <c r="OEW15" s="152"/>
      <c r="OEX15" s="153"/>
      <c r="OEY15" s="154"/>
      <c r="OEZ15" s="146"/>
      <c r="OFA15" s="147"/>
      <c r="OFB15" s="148"/>
      <c r="OFC15" s="149"/>
      <c r="OFD15" s="150"/>
      <c r="OFE15" s="151"/>
      <c r="OFF15" s="152"/>
      <c r="OFG15" s="153"/>
      <c r="OFH15" s="154"/>
      <c r="OFI15" s="146"/>
      <c r="OFJ15" s="147"/>
      <c r="OFK15" s="148"/>
      <c r="OFL15" s="149"/>
      <c r="OFM15" s="150"/>
      <c r="OFN15" s="151"/>
      <c r="OFO15" s="152"/>
      <c r="OFP15" s="153"/>
      <c r="OFQ15" s="154"/>
      <c r="OFR15" s="146"/>
      <c r="OFS15" s="147"/>
      <c r="OFT15" s="148"/>
      <c r="OFU15" s="149"/>
      <c r="OFV15" s="150"/>
      <c r="OFW15" s="151"/>
      <c r="OFX15" s="152"/>
      <c r="OFY15" s="153"/>
      <c r="OFZ15" s="154"/>
      <c r="OGA15" s="146"/>
      <c r="OGB15" s="147"/>
      <c r="OGC15" s="148"/>
      <c r="OGD15" s="149"/>
      <c r="OGE15" s="150"/>
      <c r="OGF15" s="151"/>
      <c r="OGG15" s="152"/>
      <c r="OGH15" s="153"/>
      <c r="OGI15" s="154"/>
      <c r="OGJ15" s="146"/>
      <c r="OGK15" s="147"/>
      <c r="OGL15" s="148"/>
      <c r="OGM15" s="149"/>
      <c r="OGN15" s="150"/>
      <c r="OGO15" s="151"/>
      <c r="OGP15" s="152"/>
      <c r="OGQ15" s="153"/>
      <c r="OGR15" s="154"/>
      <c r="OGS15" s="146"/>
      <c r="OGT15" s="147"/>
      <c r="OGU15" s="148"/>
      <c r="OGV15" s="149"/>
      <c r="OGW15" s="150"/>
      <c r="OGX15" s="151"/>
      <c r="OGY15" s="152"/>
      <c r="OGZ15" s="153"/>
      <c r="OHA15" s="154"/>
      <c r="OHB15" s="146"/>
      <c r="OHC15" s="147"/>
      <c r="OHD15" s="148"/>
      <c r="OHE15" s="149"/>
      <c r="OHF15" s="150"/>
      <c r="OHG15" s="151"/>
      <c r="OHH15" s="152"/>
      <c r="OHI15" s="153"/>
      <c r="OHJ15" s="154"/>
      <c r="OHK15" s="146"/>
      <c r="OHL15" s="147"/>
      <c r="OHM15" s="148"/>
      <c r="OHN15" s="149"/>
      <c r="OHO15" s="150"/>
      <c r="OHP15" s="151"/>
      <c r="OHQ15" s="152"/>
      <c r="OHR15" s="153"/>
      <c r="OHS15" s="154"/>
      <c r="OHT15" s="146"/>
      <c r="OHU15" s="147"/>
      <c r="OHV15" s="148"/>
      <c r="OHW15" s="149"/>
      <c r="OHX15" s="150"/>
      <c r="OHY15" s="151"/>
      <c r="OHZ15" s="152"/>
      <c r="OIA15" s="153"/>
      <c r="OIB15" s="154"/>
      <c r="OIC15" s="146"/>
      <c r="OID15" s="147"/>
      <c r="OIE15" s="148"/>
      <c r="OIF15" s="149"/>
      <c r="OIG15" s="150"/>
      <c r="OIH15" s="151"/>
      <c r="OII15" s="152"/>
      <c r="OIJ15" s="153"/>
      <c r="OIK15" s="154"/>
      <c r="OIL15" s="146"/>
      <c r="OIM15" s="147"/>
      <c r="OIN15" s="148"/>
      <c r="OIO15" s="149"/>
      <c r="OIP15" s="150"/>
      <c r="OIQ15" s="151"/>
      <c r="OIR15" s="152"/>
      <c r="OIS15" s="153"/>
      <c r="OIT15" s="154"/>
      <c r="OIU15" s="146"/>
      <c r="OIV15" s="147"/>
      <c r="OIW15" s="148"/>
      <c r="OIX15" s="149"/>
      <c r="OIY15" s="150"/>
      <c r="OIZ15" s="151"/>
      <c r="OJA15" s="152"/>
      <c r="OJB15" s="153"/>
      <c r="OJC15" s="154"/>
      <c r="OJD15" s="146"/>
      <c r="OJE15" s="147"/>
      <c r="OJF15" s="148"/>
      <c r="OJG15" s="149"/>
      <c r="OJH15" s="150"/>
      <c r="OJI15" s="151"/>
      <c r="OJJ15" s="152"/>
      <c r="OJK15" s="153"/>
      <c r="OJL15" s="154"/>
      <c r="OJM15" s="146"/>
      <c r="OJN15" s="147"/>
      <c r="OJO15" s="148"/>
      <c r="OJP15" s="149"/>
      <c r="OJQ15" s="150"/>
      <c r="OJR15" s="151"/>
      <c r="OJS15" s="152"/>
      <c r="OJT15" s="153"/>
      <c r="OJU15" s="154"/>
      <c r="OJV15" s="146"/>
      <c r="OJW15" s="147"/>
      <c r="OJX15" s="148"/>
      <c r="OJY15" s="149"/>
      <c r="OJZ15" s="150"/>
      <c r="OKA15" s="151"/>
      <c r="OKB15" s="152"/>
      <c r="OKC15" s="153"/>
      <c r="OKD15" s="154"/>
      <c r="OKE15" s="146"/>
      <c r="OKF15" s="147"/>
      <c r="OKG15" s="148"/>
      <c r="OKH15" s="149"/>
      <c r="OKI15" s="150"/>
      <c r="OKJ15" s="151"/>
      <c r="OKK15" s="152"/>
      <c r="OKL15" s="153"/>
      <c r="OKM15" s="154"/>
      <c r="OKN15" s="146"/>
      <c r="OKO15" s="147"/>
      <c r="OKP15" s="148"/>
      <c r="OKQ15" s="149"/>
      <c r="OKR15" s="150"/>
      <c r="OKS15" s="151"/>
      <c r="OKT15" s="152"/>
      <c r="OKU15" s="153"/>
      <c r="OKV15" s="154"/>
      <c r="OKW15" s="146"/>
      <c r="OKX15" s="147"/>
      <c r="OKY15" s="148"/>
      <c r="OKZ15" s="149"/>
      <c r="OLA15" s="150"/>
      <c r="OLB15" s="151"/>
      <c r="OLC15" s="152"/>
      <c r="OLD15" s="153"/>
      <c r="OLE15" s="154"/>
      <c r="OLF15" s="146"/>
      <c r="OLG15" s="147"/>
      <c r="OLH15" s="148"/>
      <c r="OLI15" s="149"/>
      <c r="OLJ15" s="150"/>
      <c r="OLK15" s="151"/>
      <c r="OLL15" s="152"/>
      <c r="OLM15" s="153"/>
      <c r="OLN15" s="154"/>
      <c r="OLO15" s="146"/>
      <c r="OLP15" s="147"/>
      <c r="OLQ15" s="148"/>
      <c r="OLR15" s="149"/>
      <c r="OLS15" s="150"/>
      <c r="OLT15" s="151"/>
      <c r="OLU15" s="152"/>
      <c r="OLV15" s="153"/>
      <c r="OLW15" s="154"/>
      <c r="OLX15" s="146"/>
      <c r="OLY15" s="147"/>
      <c r="OLZ15" s="148"/>
      <c r="OMA15" s="149"/>
      <c r="OMB15" s="150"/>
      <c r="OMC15" s="151"/>
      <c r="OMD15" s="152"/>
      <c r="OME15" s="153"/>
      <c r="OMF15" s="154"/>
      <c r="OMG15" s="146"/>
      <c r="OMH15" s="147"/>
      <c r="OMI15" s="148"/>
      <c r="OMJ15" s="149"/>
      <c r="OMK15" s="150"/>
      <c r="OML15" s="151"/>
      <c r="OMM15" s="152"/>
      <c r="OMN15" s="153"/>
      <c r="OMO15" s="154"/>
      <c r="OMP15" s="146"/>
      <c r="OMQ15" s="147"/>
      <c r="OMR15" s="148"/>
      <c r="OMS15" s="149"/>
      <c r="OMT15" s="150"/>
      <c r="OMU15" s="151"/>
      <c r="OMV15" s="152"/>
      <c r="OMW15" s="153"/>
      <c r="OMX15" s="154"/>
      <c r="OMY15" s="146"/>
      <c r="OMZ15" s="147"/>
      <c r="ONA15" s="148"/>
      <c r="ONB15" s="149"/>
      <c r="ONC15" s="150"/>
      <c r="OND15" s="151"/>
      <c r="ONE15" s="152"/>
      <c r="ONF15" s="153"/>
      <c r="ONG15" s="154"/>
      <c r="ONH15" s="146"/>
      <c r="ONI15" s="147"/>
      <c r="ONJ15" s="148"/>
      <c r="ONK15" s="149"/>
      <c r="ONL15" s="150"/>
      <c r="ONM15" s="151"/>
      <c r="ONN15" s="152"/>
      <c r="ONO15" s="153"/>
      <c r="ONP15" s="154"/>
      <c r="ONQ15" s="146"/>
      <c r="ONR15" s="147"/>
      <c r="ONS15" s="148"/>
      <c r="ONT15" s="149"/>
      <c r="ONU15" s="150"/>
      <c r="ONV15" s="151"/>
      <c r="ONW15" s="152"/>
      <c r="ONX15" s="153"/>
      <c r="ONY15" s="154"/>
      <c r="ONZ15" s="146"/>
      <c r="OOA15" s="147"/>
      <c r="OOB15" s="148"/>
      <c r="OOC15" s="149"/>
      <c r="OOD15" s="150"/>
      <c r="OOE15" s="151"/>
      <c r="OOF15" s="152"/>
      <c r="OOG15" s="153"/>
      <c r="OOH15" s="154"/>
      <c r="OOI15" s="146"/>
      <c r="OOJ15" s="147"/>
      <c r="OOK15" s="148"/>
      <c r="OOL15" s="149"/>
      <c r="OOM15" s="150"/>
      <c r="OON15" s="151"/>
      <c r="OOO15" s="152"/>
      <c r="OOP15" s="153"/>
      <c r="OOQ15" s="154"/>
      <c r="OOR15" s="146"/>
      <c r="OOS15" s="147"/>
      <c r="OOT15" s="148"/>
      <c r="OOU15" s="149"/>
      <c r="OOV15" s="150"/>
      <c r="OOW15" s="151"/>
      <c r="OOX15" s="152"/>
      <c r="OOY15" s="153"/>
      <c r="OOZ15" s="154"/>
      <c r="OPA15" s="146"/>
      <c r="OPB15" s="147"/>
      <c r="OPC15" s="148"/>
      <c r="OPD15" s="149"/>
      <c r="OPE15" s="150"/>
      <c r="OPF15" s="151"/>
      <c r="OPG15" s="152"/>
      <c r="OPH15" s="153"/>
      <c r="OPI15" s="154"/>
      <c r="OPJ15" s="146"/>
      <c r="OPK15" s="147"/>
      <c r="OPL15" s="148"/>
      <c r="OPM15" s="149"/>
      <c r="OPN15" s="150"/>
      <c r="OPO15" s="151"/>
      <c r="OPP15" s="152"/>
      <c r="OPQ15" s="153"/>
      <c r="OPR15" s="154"/>
      <c r="OPS15" s="146"/>
      <c r="OPT15" s="147"/>
      <c r="OPU15" s="148"/>
      <c r="OPV15" s="149"/>
      <c r="OPW15" s="150"/>
      <c r="OPX15" s="151"/>
      <c r="OPY15" s="152"/>
      <c r="OPZ15" s="153"/>
      <c r="OQA15" s="154"/>
      <c r="OQB15" s="146"/>
      <c r="OQC15" s="147"/>
      <c r="OQD15" s="148"/>
      <c r="OQE15" s="149"/>
      <c r="OQF15" s="150"/>
      <c r="OQG15" s="151"/>
      <c r="OQH15" s="152"/>
      <c r="OQI15" s="153"/>
      <c r="OQJ15" s="154"/>
      <c r="OQK15" s="146"/>
      <c r="OQL15" s="147"/>
      <c r="OQM15" s="148"/>
      <c r="OQN15" s="149"/>
      <c r="OQO15" s="150"/>
      <c r="OQP15" s="151"/>
      <c r="OQQ15" s="152"/>
      <c r="OQR15" s="153"/>
      <c r="OQS15" s="154"/>
      <c r="OQT15" s="146"/>
      <c r="OQU15" s="147"/>
      <c r="OQV15" s="148"/>
      <c r="OQW15" s="149"/>
      <c r="OQX15" s="150"/>
      <c r="OQY15" s="151"/>
      <c r="OQZ15" s="152"/>
      <c r="ORA15" s="153"/>
      <c r="ORB15" s="154"/>
      <c r="ORC15" s="146"/>
      <c r="ORD15" s="147"/>
      <c r="ORE15" s="148"/>
      <c r="ORF15" s="149"/>
      <c r="ORG15" s="150"/>
      <c r="ORH15" s="151"/>
      <c r="ORI15" s="152"/>
      <c r="ORJ15" s="153"/>
      <c r="ORK15" s="154"/>
      <c r="ORL15" s="146"/>
      <c r="ORM15" s="147"/>
      <c r="ORN15" s="148"/>
      <c r="ORO15" s="149"/>
      <c r="ORP15" s="150"/>
      <c r="ORQ15" s="151"/>
      <c r="ORR15" s="152"/>
      <c r="ORS15" s="153"/>
      <c r="ORT15" s="154"/>
      <c r="ORU15" s="146"/>
      <c r="ORV15" s="147"/>
      <c r="ORW15" s="148"/>
      <c r="ORX15" s="149"/>
      <c r="ORY15" s="150"/>
      <c r="ORZ15" s="151"/>
      <c r="OSA15" s="152"/>
      <c r="OSB15" s="153"/>
      <c r="OSC15" s="154"/>
      <c r="OSD15" s="146"/>
      <c r="OSE15" s="147"/>
      <c r="OSF15" s="148"/>
      <c r="OSG15" s="149"/>
      <c r="OSH15" s="150"/>
      <c r="OSI15" s="151"/>
      <c r="OSJ15" s="152"/>
      <c r="OSK15" s="153"/>
      <c r="OSL15" s="154"/>
      <c r="OSM15" s="146"/>
      <c r="OSN15" s="147"/>
      <c r="OSO15" s="148"/>
      <c r="OSP15" s="149"/>
      <c r="OSQ15" s="150"/>
      <c r="OSR15" s="151"/>
      <c r="OSS15" s="152"/>
      <c r="OST15" s="153"/>
      <c r="OSU15" s="154"/>
      <c r="OSV15" s="146"/>
      <c r="OSW15" s="147"/>
      <c r="OSX15" s="148"/>
      <c r="OSY15" s="149"/>
      <c r="OSZ15" s="150"/>
      <c r="OTA15" s="151"/>
      <c r="OTB15" s="152"/>
      <c r="OTC15" s="153"/>
      <c r="OTD15" s="154"/>
      <c r="OTE15" s="146"/>
      <c r="OTF15" s="147"/>
      <c r="OTG15" s="148"/>
      <c r="OTH15" s="149"/>
      <c r="OTI15" s="150"/>
      <c r="OTJ15" s="151"/>
      <c r="OTK15" s="152"/>
      <c r="OTL15" s="153"/>
      <c r="OTM15" s="154"/>
      <c r="OTN15" s="146"/>
      <c r="OTO15" s="147"/>
      <c r="OTP15" s="148"/>
      <c r="OTQ15" s="149"/>
      <c r="OTR15" s="150"/>
      <c r="OTS15" s="151"/>
      <c r="OTT15" s="152"/>
      <c r="OTU15" s="153"/>
      <c r="OTV15" s="154"/>
      <c r="OTW15" s="146"/>
      <c r="OTX15" s="147"/>
      <c r="OTY15" s="148"/>
      <c r="OTZ15" s="149"/>
      <c r="OUA15" s="150"/>
      <c r="OUB15" s="151"/>
      <c r="OUC15" s="152"/>
      <c r="OUD15" s="153"/>
      <c r="OUE15" s="154"/>
      <c r="OUF15" s="146"/>
      <c r="OUG15" s="147"/>
      <c r="OUH15" s="148"/>
      <c r="OUI15" s="149"/>
      <c r="OUJ15" s="150"/>
      <c r="OUK15" s="151"/>
      <c r="OUL15" s="152"/>
      <c r="OUM15" s="153"/>
      <c r="OUN15" s="154"/>
      <c r="OUO15" s="146"/>
      <c r="OUP15" s="147"/>
      <c r="OUQ15" s="148"/>
      <c r="OUR15" s="149"/>
      <c r="OUS15" s="150"/>
      <c r="OUT15" s="151"/>
      <c r="OUU15" s="152"/>
      <c r="OUV15" s="153"/>
      <c r="OUW15" s="154"/>
      <c r="OUX15" s="146"/>
      <c r="OUY15" s="147"/>
      <c r="OUZ15" s="148"/>
      <c r="OVA15" s="149"/>
      <c r="OVB15" s="150"/>
      <c r="OVC15" s="151"/>
      <c r="OVD15" s="152"/>
      <c r="OVE15" s="153"/>
      <c r="OVF15" s="154"/>
      <c r="OVG15" s="146"/>
      <c r="OVH15" s="147"/>
      <c r="OVI15" s="148"/>
      <c r="OVJ15" s="149"/>
      <c r="OVK15" s="150"/>
      <c r="OVL15" s="151"/>
      <c r="OVM15" s="152"/>
      <c r="OVN15" s="153"/>
      <c r="OVO15" s="154"/>
      <c r="OVP15" s="146"/>
      <c r="OVQ15" s="147"/>
      <c r="OVR15" s="148"/>
      <c r="OVS15" s="149"/>
      <c r="OVT15" s="150"/>
      <c r="OVU15" s="151"/>
      <c r="OVV15" s="152"/>
      <c r="OVW15" s="153"/>
      <c r="OVX15" s="154"/>
      <c r="OVY15" s="146"/>
      <c r="OVZ15" s="147"/>
      <c r="OWA15" s="148"/>
      <c r="OWB15" s="149"/>
      <c r="OWC15" s="150"/>
      <c r="OWD15" s="151"/>
      <c r="OWE15" s="152"/>
      <c r="OWF15" s="153"/>
      <c r="OWG15" s="154"/>
      <c r="OWH15" s="146"/>
      <c r="OWI15" s="147"/>
      <c r="OWJ15" s="148"/>
      <c r="OWK15" s="149"/>
      <c r="OWL15" s="150"/>
      <c r="OWM15" s="151"/>
      <c r="OWN15" s="152"/>
      <c r="OWO15" s="153"/>
      <c r="OWP15" s="154"/>
      <c r="OWQ15" s="146"/>
      <c r="OWR15" s="147"/>
      <c r="OWS15" s="148"/>
      <c r="OWT15" s="149"/>
      <c r="OWU15" s="150"/>
      <c r="OWV15" s="151"/>
      <c r="OWW15" s="152"/>
      <c r="OWX15" s="153"/>
      <c r="OWY15" s="154"/>
      <c r="OWZ15" s="146"/>
      <c r="OXA15" s="147"/>
      <c r="OXB15" s="148"/>
      <c r="OXC15" s="149"/>
      <c r="OXD15" s="150"/>
      <c r="OXE15" s="151"/>
      <c r="OXF15" s="152"/>
      <c r="OXG15" s="153"/>
      <c r="OXH15" s="154"/>
      <c r="OXI15" s="146"/>
      <c r="OXJ15" s="147"/>
      <c r="OXK15" s="148"/>
      <c r="OXL15" s="149"/>
      <c r="OXM15" s="150"/>
      <c r="OXN15" s="151"/>
      <c r="OXO15" s="152"/>
      <c r="OXP15" s="153"/>
      <c r="OXQ15" s="154"/>
      <c r="OXR15" s="146"/>
      <c r="OXS15" s="147"/>
      <c r="OXT15" s="148"/>
      <c r="OXU15" s="149"/>
      <c r="OXV15" s="150"/>
      <c r="OXW15" s="151"/>
      <c r="OXX15" s="152"/>
      <c r="OXY15" s="153"/>
      <c r="OXZ15" s="154"/>
      <c r="OYA15" s="146"/>
      <c r="OYB15" s="147"/>
      <c r="OYC15" s="148"/>
      <c r="OYD15" s="149"/>
      <c r="OYE15" s="150"/>
      <c r="OYF15" s="151"/>
      <c r="OYG15" s="152"/>
      <c r="OYH15" s="153"/>
      <c r="OYI15" s="154"/>
      <c r="OYJ15" s="146"/>
      <c r="OYK15" s="147"/>
      <c r="OYL15" s="148"/>
      <c r="OYM15" s="149"/>
      <c r="OYN15" s="150"/>
      <c r="OYO15" s="151"/>
      <c r="OYP15" s="152"/>
      <c r="OYQ15" s="153"/>
      <c r="OYR15" s="154"/>
      <c r="OYS15" s="146"/>
      <c r="OYT15" s="147"/>
      <c r="OYU15" s="148"/>
      <c r="OYV15" s="149"/>
      <c r="OYW15" s="150"/>
      <c r="OYX15" s="151"/>
      <c r="OYY15" s="152"/>
      <c r="OYZ15" s="153"/>
      <c r="OZA15" s="154"/>
      <c r="OZB15" s="146"/>
      <c r="OZC15" s="147"/>
      <c r="OZD15" s="148"/>
      <c r="OZE15" s="149"/>
      <c r="OZF15" s="150"/>
      <c r="OZG15" s="151"/>
      <c r="OZH15" s="152"/>
      <c r="OZI15" s="153"/>
      <c r="OZJ15" s="154"/>
      <c r="OZK15" s="146"/>
      <c r="OZL15" s="147"/>
      <c r="OZM15" s="148"/>
      <c r="OZN15" s="149"/>
      <c r="OZO15" s="150"/>
      <c r="OZP15" s="151"/>
      <c r="OZQ15" s="152"/>
      <c r="OZR15" s="153"/>
      <c r="OZS15" s="154"/>
      <c r="OZT15" s="146"/>
      <c r="OZU15" s="147"/>
      <c r="OZV15" s="148"/>
      <c r="OZW15" s="149"/>
      <c r="OZX15" s="150"/>
      <c r="OZY15" s="151"/>
      <c r="OZZ15" s="152"/>
      <c r="PAA15" s="153"/>
      <c r="PAB15" s="154"/>
      <c r="PAC15" s="146"/>
      <c r="PAD15" s="147"/>
      <c r="PAE15" s="148"/>
      <c r="PAF15" s="149"/>
      <c r="PAG15" s="150"/>
      <c r="PAH15" s="151"/>
      <c r="PAI15" s="152"/>
      <c r="PAJ15" s="153"/>
      <c r="PAK15" s="154"/>
      <c r="PAL15" s="146"/>
      <c r="PAM15" s="147"/>
      <c r="PAN15" s="148"/>
      <c r="PAO15" s="149"/>
      <c r="PAP15" s="150"/>
      <c r="PAQ15" s="151"/>
      <c r="PAR15" s="152"/>
      <c r="PAS15" s="153"/>
      <c r="PAT15" s="154"/>
      <c r="PAU15" s="146"/>
      <c r="PAV15" s="147"/>
      <c r="PAW15" s="148"/>
      <c r="PAX15" s="149"/>
      <c r="PAY15" s="150"/>
      <c r="PAZ15" s="151"/>
      <c r="PBA15" s="152"/>
      <c r="PBB15" s="153"/>
      <c r="PBC15" s="154"/>
      <c r="PBD15" s="146"/>
      <c r="PBE15" s="147"/>
      <c r="PBF15" s="148"/>
      <c r="PBG15" s="149"/>
      <c r="PBH15" s="150"/>
      <c r="PBI15" s="151"/>
      <c r="PBJ15" s="152"/>
      <c r="PBK15" s="153"/>
      <c r="PBL15" s="154"/>
      <c r="PBM15" s="146"/>
      <c r="PBN15" s="147"/>
      <c r="PBO15" s="148"/>
      <c r="PBP15" s="149"/>
      <c r="PBQ15" s="150"/>
      <c r="PBR15" s="151"/>
      <c r="PBS15" s="152"/>
      <c r="PBT15" s="153"/>
      <c r="PBU15" s="154"/>
      <c r="PBV15" s="146"/>
      <c r="PBW15" s="147"/>
      <c r="PBX15" s="148"/>
      <c r="PBY15" s="149"/>
      <c r="PBZ15" s="150"/>
      <c r="PCA15" s="151"/>
      <c r="PCB15" s="152"/>
      <c r="PCC15" s="153"/>
      <c r="PCD15" s="154"/>
      <c r="PCE15" s="146"/>
      <c r="PCF15" s="147"/>
      <c r="PCG15" s="148"/>
      <c r="PCH15" s="149"/>
      <c r="PCI15" s="150"/>
      <c r="PCJ15" s="151"/>
      <c r="PCK15" s="152"/>
      <c r="PCL15" s="153"/>
      <c r="PCM15" s="154"/>
      <c r="PCN15" s="146"/>
      <c r="PCO15" s="147"/>
      <c r="PCP15" s="148"/>
      <c r="PCQ15" s="149"/>
      <c r="PCR15" s="150"/>
      <c r="PCS15" s="151"/>
      <c r="PCT15" s="152"/>
      <c r="PCU15" s="153"/>
      <c r="PCV15" s="154"/>
      <c r="PCW15" s="146"/>
      <c r="PCX15" s="147"/>
      <c r="PCY15" s="148"/>
      <c r="PCZ15" s="149"/>
      <c r="PDA15" s="150"/>
      <c r="PDB15" s="151"/>
      <c r="PDC15" s="152"/>
      <c r="PDD15" s="153"/>
      <c r="PDE15" s="154"/>
      <c r="PDF15" s="146"/>
      <c r="PDG15" s="147"/>
      <c r="PDH15" s="148"/>
      <c r="PDI15" s="149"/>
      <c r="PDJ15" s="150"/>
      <c r="PDK15" s="151"/>
      <c r="PDL15" s="152"/>
      <c r="PDM15" s="153"/>
      <c r="PDN15" s="154"/>
      <c r="PDO15" s="146"/>
      <c r="PDP15" s="147"/>
      <c r="PDQ15" s="148"/>
      <c r="PDR15" s="149"/>
      <c r="PDS15" s="150"/>
      <c r="PDT15" s="151"/>
      <c r="PDU15" s="152"/>
      <c r="PDV15" s="153"/>
      <c r="PDW15" s="154"/>
      <c r="PDX15" s="146"/>
      <c r="PDY15" s="147"/>
      <c r="PDZ15" s="148"/>
      <c r="PEA15" s="149"/>
      <c r="PEB15" s="150"/>
      <c r="PEC15" s="151"/>
      <c r="PED15" s="152"/>
      <c r="PEE15" s="153"/>
      <c r="PEF15" s="154"/>
      <c r="PEG15" s="146"/>
      <c r="PEH15" s="147"/>
      <c r="PEI15" s="148"/>
      <c r="PEJ15" s="149"/>
      <c r="PEK15" s="150"/>
      <c r="PEL15" s="151"/>
      <c r="PEM15" s="152"/>
      <c r="PEN15" s="153"/>
      <c r="PEO15" s="154"/>
      <c r="PEP15" s="146"/>
      <c r="PEQ15" s="147"/>
      <c r="PER15" s="148"/>
      <c r="PES15" s="149"/>
      <c r="PET15" s="150"/>
      <c r="PEU15" s="151"/>
      <c r="PEV15" s="152"/>
      <c r="PEW15" s="153"/>
      <c r="PEX15" s="154"/>
      <c r="PEY15" s="146"/>
      <c r="PEZ15" s="147"/>
      <c r="PFA15" s="148"/>
      <c r="PFB15" s="149"/>
      <c r="PFC15" s="150"/>
      <c r="PFD15" s="151"/>
      <c r="PFE15" s="152"/>
      <c r="PFF15" s="153"/>
      <c r="PFG15" s="154"/>
      <c r="PFH15" s="146"/>
      <c r="PFI15" s="147"/>
      <c r="PFJ15" s="148"/>
      <c r="PFK15" s="149"/>
      <c r="PFL15" s="150"/>
      <c r="PFM15" s="151"/>
      <c r="PFN15" s="152"/>
      <c r="PFO15" s="153"/>
      <c r="PFP15" s="154"/>
      <c r="PFQ15" s="146"/>
      <c r="PFR15" s="147"/>
      <c r="PFS15" s="148"/>
      <c r="PFT15" s="149"/>
      <c r="PFU15" s="150"/>
      <c r="PFV15" s="151"/>
      <c r="PFW15" s="152"/>
      <c r="PFX15" s="153"/>
      <c r="PFY15" s="154"/>
      <c r="PFZ15" s="146"/>
      <c r="PGA15" s="147"/>
      <c r="PGB15" s="148"/>
      <c r="PGC15" s="149"/>
      <c r="PGD15" s="150"/>
      <c r="PGE15" s="151"/>
      <c r="PGF15" s="152"/>
      <c r="PGG15" s="153"/>
      <c r="PGH15" s="154"/>
      <c r="PGI15" s="146"/>
      <c r="PGJ15" s="147"/>
      <c r="PGK15" s="148"/>
      <c r="PGL15" s="149"/>
      <c r="PGM15" s="150"/>
      <c r="PGN15" s="151"/>
      <c r="PGO15" s="152"/>
      <c r="PGP15" s="153"/>
      <c r="PGQ15" s="154"/>
      <c r="PGR15" s="146"/>
      <c r="PGS15" s="147"/>
      <c r="PGT15" s="148"/>
      <c r="PGU15" s="149"/>
      <c r="PGV15" s="150"/>
      <c r="PGW15" s="151"/>
      <c r="PGX15" s="152"/>
      <c r="PGY15" s="153"/>
      <c r="PGZ15" s="154"/>
      <c r="PHA15" s="146"/>
      <c r="PHB15" s="147"/>
      <c r="PHC15" s="148"/>
      <c r="PHD15" s="149"/>
      <c r="PHE15" s="150"/>
      <c r="PHF15" s="151"/>
      <c r="PHG15" s="152"/>
      <c r="PHH15" s="153"/>
      <c r="PHI15" s="154"/>
      <c r="PHJ15" s="146"/>
      <c r="PHK15" s="147"/>
      <c r="PHL15" s="148"/>
      <c r="PHM15" s="149"/>
      <c r="PHN15" s="150"/>
      <c r="PHO15" s="151"/>
      <c r="PHP15" s="152"/>
      <c r="PHQ15" s="153"/>
      <c r="PHR15" s="154"/>
      <c r="PHS15" s="146"/>
      <c r="PHT15" s="147"/>
      <c r="PHU15" s="148"/>
      <c r="PHV15" s="149"/>
      <c r="PHW15" s="150"/>
      <c r="PHX15" s="151"/>
      <c r="PHY15" s="152"/>
      <c r="PHZ15" s="153"/>
      <c r="PIA15" s="154"/>
      <c r="PIB15" s="146"/>
      <c r="PIC15" s="147"/>
      <c r="PID15" s="148"/>
      <c r="PIE15" s="149"/>
      <c r="PIF15" s="150"/>
      <c r="PIG15" s="151"/>
      <c r="PIH15" s="152"/>
      <c r="PII15" s="153"/>
      <c r="PIJ15" s="154"/>
      <c r="PIK15" s="146"/>
      <c r="PIL15" s="147"/>
      <c r="PIM15" s="148"/>
      <c r="PIN15" s="149"/>
      <c r="PIO15" s="150"/>
      <c r="PIP15" s="151"/>
      <c r="PIQ15" s="152"/>
      <c r="PIR15" s="153"/>
      <c r="PIS15" s="154"/>
      <c r="PIT15" s="146"/>
      <c r="PIU15" s="147"/>
      <c r="PIV15" s="148"/>
      <c r="PIW15" s="149"/>
      <c r="PIX15" s="150"/>
      <c r="PIY15" s="151"/>
      <c r="PIZ15" s="152"/>
      <c r="PJA15" s="153"/>
      <c r="PJB15" s="154"/>
      <c r="PJC15" s="146"/>
      <c r="PJD15" s="147"/>
      <c r="PJE15" s="148"/>
      <c r="PJF15" s="149"/>
      <c r="PJG15" s="150"/>
      <c r="PJH15" s="151"/>
      <c r="PJI15" s="152"/>
      <c r="PJJ15" s="153"/>
      <c r="PJK15" s="154"/>
      <c r="PJL15" s="146"/>
      <c r="PJM15" s="147"/>
      <c r="PJN15" s="148"/>
      <c r="PJO15" s="149"/>
      <c r="PJP15" s="150"/>
      <c r="PJQ15" s="151"/>
      <c r="PJR15" s="152"/>
      <c r="PJS15" s="153"/>
      <c r="PJT15" s="154"/>
      <c r="PJU15" s="146"/>
      <c r="PJV15" s="147"/>
      <c r="PJW15" s="148"/>
      <c r="PJX15" s="149"/>
      <c r="PJY15" s="150"/>
      <c r="PJZ15" s="151"/>
      <c r="PKA15" s="152"/>
      <c r="PKB15" s="153"/>
      <c r="PKC15" s="154"/>
      <c r="PKD15" s="146"/>
      <c r="PKE15" s="147"/>
      <c r="PKF15" s="148"/>
      <c r="PKG15" s="149"/>
      <c r="PKH15" s="150"/>
      <c r="PKI15" s="151"/>
      <c r="PKJ15" s="152"/>
      <c r="PKK15" s="153"/>
      <c r="PKL15" s="154"/>
      <c r="PKM15" s="146"/>
      <c r="PKN15" s="147"/>
      <c r="PKO15" s="148"/>
      <c r="PKP15" s="149"/>
      <c r="PKQ15" s="150"/>
      <c r="PKR15" s="151"/>
      <c r="PKS15" s="152"/>
      <c r="PKT15" s="153"/>
      <c r="PKU15" s="154"/>
      <c r="PKV15" s="146"/>
      <c r="PKW15" s="147"/>
      <c r="PKX15" s="148"/>
      <c r="PKY15" s="149"/>
      <c r="PKZ15" s="150"/>
      <c r="PLA15" s="151"/>
      <c r="PLB15" s="152"/>
      <c r="PLC15" s="153"/>
      <c r="PLD15" s="154"/>
      <c r="PLE15" s="146"/>
      <c r="PLF15" s="147"/>
      <c r="PLG15" s="148"/>
      <c r="PLH15" s="149"/>
      <c r="PLI15" s="150"/>
      <c r="PLJ15" s="151"/>
      <c r="PLK15" s="152"/>
      <c r="PLL15" s="153"/>
      <c r="PLM15" s="154"/>
      <c r="PLN15" s="146"/>
      <c r="PLO15" s="147"/>
      <c r="PLP15" s="148"/>
      <c r="PLQ15" s="149"/>
      <c r="PLR15" s="150"/>
      <c r="PLS15" s="151"/>
      <c r="PLT15" s="152"/>
      <c r="PLU15" s="153"/>
      <c r="PLV15" s="154"/>
      <c r="PLW15" s="146"/>
      <c r="PLX15" s="147"/>
      <c r="PLY15" s="148"/>
      <c r="PLZ15" s="149"/>
      <c r="PMA15" s="150"/>
      <c r="PMB15" s="151"/>
      <c r="PMC15" s="152"/>
      <c r="PMD15" s="153"/>
      <c r="PME15" s="154"/>
      <c r="PMF15" s="146"/>
      <c r="PMG15" s="147"/>
      <c r="PMH15" s="148"/>
      <c r="PMI15" s="149"/>
      <c r="PMJ15" s="150"/>
      <c r="PMK15" s="151"/>
      <c r="PML15" s="152"/>
      <c r="PMM15" s="153"/>
      <c r="PMN15" s="154"/>
      <c r="PMO15" s="146"/>
      <c r="PMP15" s="147"/>
      <c r="PMQ15" s="148"/>
      <c r="PMR15" s="149"/>
      <c r="PMS15" s="150"/>
      <c r="PMT15" s="151"/>
      <c r="PMU15" s="152"/>
      <c r="PMV15" s="153"/>
      <c r="PMW15" s="154"/>
      <c r="PMX15" s="146"/>
      <c r="PMY15" s="147"/>
      <c r="PMZ15" s="148"/>
      <c r="PNA15" s="149"/>
      <c r="PNB15" s="150"/>
      <c r="PNC15" s="151"/>
      <c r="PND15" s="152"/>
      <c r="PNE15" s="153"/>
      <c r="PNF15" s="154"/>
      <c r="PNG15" s="146"/>
      <c r="PNH15" s="147"/>
      <c r="PNI15" s="148"/>
      <c r="PNJ15" s="149"/>
      <c r="PNK15" s="150"/>
      <c r="PNL15" s="151"/>
      <c r="PNM15" s="152"/>
      <c r="PNN15" s="153"/>
      <c r="PNO15" s="154"/>
      <c r="PNP15" s="146"/>
      <c r="PNQ15" s="147"/>
      <c r="PNR15" s="148"/>
      <c r="PNS15" s="149"/>
      <c r="PNT15" s="150"/>
      <c r="PNU15" s="151"/>
      <c r="PNV15" s="152"/>
      <c r="PNW15" s="153"/>
      <c r="PNX15" s="154"/>
      <c r="PNY15" s="146"/>
      <c r="PNZ15" s="147"/>
      <c r="POA15" s="148"/>
      <c r="POB15" s="149"/>
      <c r="POC15" s="150"/>
      <c r="POD15" s="151"/>
      <c r="POE15" s="152"/>
      <c r="POF15" s="153"/>
      <c r="POG15" s="154"/>
      <c r="POH15" s="146"/>
      <c r="POI15" s="147"/>
      <c r="POJ15" s="148"/>
      <c r="POK15" s="149"/>
      <c r="POL15" s="150"/>
      <c r="POM15" s="151"/>
      <c r="PON15" s="152"/>
      <c r="POO15" s="153"/>
      <c r="POP15" s="154"/>
      <c r="POQ15" s="146"/>
      <c r="POR15" s="147"/>
      <c r="POS15" s="148"/>
      <c r="POT15" s="149"/>
      <c r="POU15" s="150"/>
      <c r="POV15" s="151"/>
      <c r="POW15" s="152"/>
      <c r="POX15" s="153"/>
      <c r="POY15" s="154"/>
      <c r="POZ15" s="146"/>
      <c r="PPA15" s="147"/>
      <c r="PPB15" s="148"/>
      <c r="PPC15" s="149"/>
      <c r="PPD15" s="150"/>
      <c r="PPE15" s="151"/>
      <c r="PPF15" s="152"/>
      <c r="PPG15" s="153"/>
      <c r="PPH15" s="154"/>
      <c r="PPI15" s="146"/>
      <c r="PPJ15" s="147"/>
      <c r="PPK15" s="148"/>
      <c r="PPL15" s="149"/>
      <c r="PPM15" s="150"/>
      <c r="PPN15" s="151"/>
      <c r="PPO15" s="152"/>
      <c r="PPP15" s="153"/>
      <c r="PPQ15" s="154"/>
      <c r="PPR15" s="146"/>
      <c r="PPS15" s="147"/>
      <c r="PPT15" s="148"/>
      <c r="PPU15" s="149"/>
      <c r="PPV15" s="150"/>
      <c r="PPW15" s="151"/>
      <c r="PPX15" s="152"/>
      <c r="PPY15" s="153"/>
      <c r="PPZ15" s="154"/>
      <c r="PQA15" s="146"/>
      <c r="PQB15" s="147"/>
      <c r="PQC15" s="148"/>
      <c r="PQD15" s="149"/>
      <c r="PQE15" s="150"/>
      <c r="PQF15" s="151"/>
      <c r="PQG15" s="152"/>
      <c r="PQH15" s="153"/>
      <c r="PQI15" s="154"/>
      <c r="PQJ15" s="146"/>
      <c r="PQK15" s="147"/>
      <c r="PQL15" s="148"/>
      <c r="PQM15" s="149"/>
      <c r="PQN15" s="150"/>
      <c r="PQO15" s="151"/>
      <c r="PQP15" s="152"/>
      <c r="PQQ15" s="153"/>
      <c r="PQR15" s="154"/>
      <c r="PQS15" s="146"/>
      <c r="PQT15" s="147"/>
      <c r="PQU15" s="148"/>
      <c r="PQV15" s="149"/>
      <c r="PQW15" s="150"/>
      <c r="PQX15" s="151"/>
      <c r="PQY15" s="152"/>
      <c r="PQZ15" s="153"/>
      <c r="PRA15" s="154"/>
      <c r="PRB15" s="146"/>
      <c r="PRC15" s="147"/>
      <c r="PRD15" s="148"/>
      <c r="PRE15" s="149"/>
      <c r="PRF15" s="150"/>
      <c r="PRG15" s="151"/>
      <c r="PRH15" s="152"/>
      <c r="PRI15" s="153"/>
      <c r="PRJ15" s="154"/>
      <c r="PRK15" s="146"/>
      <c r="PRL15" s="147"/>
      <c r="PRM15" s="148"/>
      <c r="PRN15" s="149"/>
      <c r="PRO15" s="150"/>
      <c r="PRP15" s="151"/>
      <c r="PRQ15" s="152"/>
      <c r="PRR15" s="153"/>
      <c r="PRS15" s="154"/>
      <c r="PRT15" s="146"/>
      <c r="PRU15" s="147"/>
      <c r="PRV15" s="148"/>
      <c r="PRW15" s="149"/>
      <c r="PRX15" s="150"/>
      <c r="PRY15" s="151"/>
      <c r="PRZ15" s="152"/>
      <c r="PSA15" s="153"/>
      <c r="PSB15" s="154"/>
      <c r="PSC15" s="146"/>
      <c r="PSD15" s="147"/>
      <c r="PSE15" s="148"/>
      <c r="PSF15" s="149"/>
      <c r="PSG15" s="150"/>
      <c r="PSH15" s="151"/>
      <c r="PSI15" s="152"/>
      <c r="PSJ15" s="153"/>
      <c r="PSK15" s="154"/>
      <c r="PSL15" s="146"/>
      <c r="PSM15" s="147"/>
      <c r="PSN15" s="148"/>
      <c r="PSO15" s="149"/>
      <c r="PSP15" s="150"/>
      <c r="PSQ15" s="151"/>
      <c r="PSR15" s="152"/>
      <c r="PSS15" s="153"/>
      <c r="PST15" s="154"/>
      <c r="PSU15" s="146"/>
      <c r="PSV15" s="147"/>
      <c r="PSW15" s="148"/>
      <c r="PSX15" s="149"/>
      <c r="PSY15" s="150"/>
      <c r="PSZ15" s="151"/>
      <c r="PTA15" s="152"/>
      <c r="PTB15" s="153"/>
      <c r="PTC15" s="154"/>
      <c r="PTD15" s="146"/>
      <c r="PTE15" s="147"/>
      <c r="PTF15" s="148"/>
      <c r="PTG15" s="149"/>
      <c r="PTH15" s="150"/>
      <c r="PTI15" s="151"/>
      <c r="PTJ15" s="152"/>
      <c r="PTK15" s="153"/>
      <c r="PTL15" s="154"/>
      <c r="PTM15" s="146"/>
      <c r="PTN15" s="147"/>
      <c r="PTO15" s="148"/>
      <c r="PTP15" s="149"/>
      <c r="PTQ15" s="150"/>
      <c r="PTR15" s="151"/>
      <c r="PTS15" s="152"/>
      <c r="PTT15" s="153"/>
      <c r="PTU15" s="154"/>
      <c r="PTV15" s="146"/>
      <c r="PTW15" s="147"/>
      <c r="PTX15" s="148"/>
      <c r="PTY15" s="149"/>
      <c r="PTZ15" s="150"/>
      <c r="PUA15" s="151"/>
      <c r="PUB15" s="152"/>
      <c r="PUC15" s="153"/>
      <c r="PUD15" s="154"/>
      <c r="PUE15" s="146"/>
      <c r="PUF15" s="147"/>
      <c r="PUG15" s="148"/>
      <c r="PUH15" s="149"/>
      <c r="PUI15" s="150"/>
      <c r="PUJ15" s="151"/>
      <c r="PUK15" s="152"/>
      <c r="PUL15" s="153"/>
      <c r="PUM15" s="154"/>
      <c r="PUN15" s="146"/>
      <c r="PUO15" s="147"/>
      <c r="PUP15" s="148"/>
      <c r="PUQ15" s="149"/>
      <c r="PUR15" s="150"/>
      <c r="PUS15" s="151"/>
      <c r="PUT15" s="152"/>
      <c r="PUU15" s="153"/>
      <c r="PUV15" s="154"/>
      <c r="PUW15" s="146"/>
      <c r="PUX15" s="147"/>
      <c r="PUY15" s="148"/>
      <c r="PUZ15" s="149"/>
      <c r="PVA15" s="150"/>
      <c r="PVB15" s="151"/>
      <c r="PVC15" s="152"/>
      <c r="PVD15" s="153"/>
      <c r="PVE15" s="154"/>
      <c r="PVF15" s="146"/>
      <c r="PVG15" s="147"/>
      <c r="PVH15" s="148"/>
      <c r="PVI15" s="149"/>
      <c r="PVJ15" s="150"/>
      <c r="PVK15" s="151"/>
      <c r="PVL15" s="152"/>
      <c r="PVM15" s="153"/>
      <c r="PVN15" s="154"/>
      <c r="PVO15" s="146"/>
      <c r="PVP15" s="147"/>
      <c r="PVQ15" s="148"/>
      <c r="PVR15" s="149"/>
      <c r="PVS15" s="150"/>
      <c r="PVT15" s="151"/>
      <c r="PVU15" s="152"/>
      <c r="PVV15" s="153"/>
      <c r="PVW15" s="154"/>
      <c r="PVX15" s="146"/>
      <c r="PVY15" s="147"/>
      <c r="PVZ15" s="148"/>
      <c r="PWA15" s="149"/>
      <c r="PWB15" s="150"/>
      <c r="PWC15" s="151"/>
      <c r="PWD15" s="152"/>
      <c r="PWE15" s="153"/>
      <c r="PWF15" s="154"/>
      <c r="PWG15" s="146"/>
      <c r="PWH15" s="147"/>
      <c r="PWI15" s="148"/>
      <c r="PWJ15" s="149"/>
      <c r="PWK15" s="150"/>
      <c r="PWL15" s="151"/>
      <c r="PWM15" s="152"/>
      <c r="PWN15" s="153"/>
      <c r="PWO15" s="154"/>
      <c r="PWP15" s="146"/>
      <c r="PWQ15" s="147"/>
      <c r="PWR15" s="148"/>
      <c r="PWS15" s="149"/>
      <c r="PWT15" s="150"/>
      <c r="PWU15" s="151"/>
      <c r="PWV15" s="152"/>
      <c r="PWW15" s="153"/>
      <c r="PWX15" s="154"/>
      <c r="PWY15" s="146"/>
      <c r="PWZ15" s="147"/>
      <c r="PXA15" s="148"/>
      <c r="PXB15" s="149"/>
      <c r="PXC15" s="150"/>
      <c r="PXD15" s="151"/>
      <c r="PXE15" s="152"/>
      <c r="PXF15" s="153"/>
      <c r="PXG15" s="154"/>
      <c r="PXH15" s="146"/>
      <c r="PXI15" s="147"/>
      <c r="PXJ15" s="148"/>
      <c r="PXK15" s="149"/>
      <c r="PXL15" s="150"/>
      <c r="PXM15" s="151"/>
      <c r="PXN15" s="152"/>
      <c r="PXO15" s="153"/>
      <c r="PXP15" s="154"/>
      <c r="PXQ15" s="146"/>
      <c r="PXR15" s="147"/>
      <c r="PXS15" s="148"/>
      <c r="PXT15" s="149"/>
      <c r="PXU15" s="150"/>
      <c r="PXV15" s="151"/>
      <c r="PXW15" s="152"/>
      <c r="PXX15" s="153"/>
      <c r="PXY15" s="154"/>
      <c r="PXZ15" s="146"/>
      <c r="PYA15" s="147"/>
      <c r="PYB15" s="148"/>
      <c r="PYC15" s="149"/>
      <c r="PYD15" s="150"/>
      <c r="PYE15" s="151"/>
      <c r="PYF15" s="152"/>
      <c r="PYG15" s="153"/>
      <c r="PYH15" s="154"/>
      <c r="PYI15" s="146"/>
      <c r="PYJ15" s="147"/>
      <c r="PYK15" s="148"/>
      <c r="PYL15" s="149"/>
      <c r="PYM15" s="150"/>
      <c r="PYN15" s="151"/>
      <c r="PYO15" s="152"/>
      <c r="PYP15" s="153"/>
      <c r="PYQ15" s="154"/>
      <c r="PYR15" s="146"/>
      <c r="PYS15" s="147"/>
      <c r="PYT15" s="148"/>
      <c r="PYU15" s="149"/>
      <c r="PYV15" s="150"/>
      <c r="PYW15" s="151"/>
      <c r="PYX15" s="152"/>
      <c r="PYY15" s="153"/>
      <c r="PYZ15" s="154"/>
      <c r="PZA15" s="146"/>
      <c r="PZB15" s="147"/>
      <c r="PZC15" s="148"/>
      <c r="PZD15" s="149"/>
      <c r="PZE15" s="150"/>
      <c r="PZF15" s="151"/>
      <c r="PZG15" s="152"/>
      <c r="PZH15" s="153"/>
      <c r="PZI15" s="154"/>
      <c r="PZJ15" s="146"/>
      <c r="PZK15" s="147"/>
      <c r="PZL15" s="148"/>
      <c r="PZM15" s="149"/>
      <c r="PZN15" s="150"/>
      <c r="PZO15" s="151"/>
      <c r="PZP15" s="152"/>
      <c r="PZQ15" s="153"/>
      <c r="PZR15" s="154"/>
      <c r="PZS15" s="146"/>
      <c r="PZT15" s="147"/>
      <c r="PZU15" s="148"/>
      <c r="PZV15" s="149"/>
      <c r="PZW15" s="150"/>
      <c r="PZX15" s="151"/>
      <c r="PZY15" s="152"/>
      <c r="PZZ15" s="153"/>
      <c r="QAA15" s="154"/>
      <c r="QAB15" s="146"/>
      <c r="QAC15" s="147"/>
      <c r="QAD15" s="148"/>
      <c r="QAE15" s="149"/>
      <c r="QAF15" s="150"/>
      <c r="QAG15" s="151"/>
      <c r="QAH15" s="152"/>
      <c r="QAI15" s="153"/>
      <c r="QAJ15" s="154"/>
      <c r="QAK15" s="146"/>
      <c r="QAL15" s="147"/>
      <c r="QAM15" s="148"/>
      <c r="QAN15" s="149"/>
      <c r="QAO15" s="150"/>
      <c r="QAP15" s="151"/>
      <c r="QAQ15" s="152"/>
      <c r="QAR15" s="153"/>
      <c r="QAS15" s="154"/>
      <c r="QAT15" s="146"/>
      <c r="QAU15" s="147"/>
      <c r="QAV15" s="148"/>
      <c r="QAW15" s="149"/>
      <c r="QAX15" s="150"/>
      <c r="QAY15" s="151"/>
      <c r="QAZ15" s="152"/>
      <c r="QBA15" s="153"/>
      <c r="QBB15" s="154"/>
      <c r="QBC15" s="146"/>
      <c r="QBD15" s="147"/>
      <c r="QBE15" s="148"/>
      <c r="QBF15" s="149"/>
      <c r="QBG15" s="150"/>
      <c r="QBH15" s="151"/>
      <c r="QBI15" s="152"/>
      <c r="QBJ15" s="153"/>
      <c r="QBK15" s="154"/>
      <c r="QBL15" s="146"/>
      <c r="QBM15" s="147"/>
      <c r="QBN15" s="148"/>
      <c r="QBO15" s="149"/>
      <c r="QBP15" s="150"/>
      <c r="QBQ15" s="151"/>
      <c r="QBR15" s="152"/>
      <c r="QBS15" s="153"/>
      <c r="QBT15" s="154"/>
      <c r="QBU15" s="146"/>
      <c r="QBV15" s="147"/>
      <c r="QBW15" s="148"/>
      <c r="QBX15" s="149"/>
      <c r="QBY15" s="150"/>
      <c r="QBZ15" s="151"/>
      <c r="QCA15" s="152"/>
      <c r="QCB15" s="153"/>
      <c r="QCC15" s="154"/>
      <c r="QCD15" s="146"/>
      <c r="QCE15" s="147"/>
      <c r="QCF15" s="148"/>
      <c r="QCG15" s="149"/>
      <c r="QCH15" s="150"/>
      <c r="QCI15" s="151"/>
      <c r="QCJ15" s="152"/>
      <c r="QCK15" s="153"/>
      <c r="QCL15" s="154"/>
      <c r="QCM15" s="146"/>
      <c r="QCN15" s="147"/>
      <c r="QCO15" s="148"/>
      <c r="QCP15" s="149"/>
      <c r="QCQ15" s="150"/>
      <c r="QCR15" s="151"/>
      <c r="QCS15" s="152"/>
      <c r="QCT15" s="153"/>
      <c r="QCU15" s="154"/>
      <c r="QCV15" s="146"/>
      <c r="QCW15" s="147"/>
      <c r="QCX15" s="148"/>
      <c r="QCY15" s="149"/>
      <c r="QCZ15" s="150"/>
      <c r="QDA15" s="151"/>
      <c r="QDB15" s="152"/>
      <c r="QDC15" s="153"/>
      <c r="QDD15" s="154"/>
      <c r="QDE15" s="146"/>
      <c r="QDF15" s="147"/>
      <c r="QDG15" s="148"/>
      <c r="QDH15" s="149"/>
      <c r="QDI15" s="150"/>
      <c r="QDJ15" s="151"/>
      <c r="QDK15" s="152"/>
      <c r="QDL15" s="153"/>
      <c r="QDM15" s="154"/>
      <c r="QDN15" s="146"/>
      <c r="QDO15" s="147"/>
      <c r="QDP15" s="148"/>
      <c r="QDQ15" s="149"/>
      <c r="QDR15" s="150"/>
      <c r="QDS15" s="151"/>
      <c r="QDT15" s="152"/>
      <c r="QDU15" s="153"/>
      <c r="QDV15" s="154"/>
      <c r="QDW15" s="146"/>
      <c r="QDX15" s="147"/>
      <c r="QDY15" s="148"/>
      <c r="QDZ15" s="149"/>
      <c r="QEA15" s="150"/>
      <c r="QEB15" s="151"/>
      <c r="QEC15" s="152"/>
      <c r="QED15" s="153"/>
      <c r="QEE15" s="154"/>
      <c r="QEF15" s="146"/>
      <c r="QEG15" s="147"/>
      <c r="QEH15" s="148"/>
      <c r="QEI15" s="149"/>
      <c r="QEJ15" s="150"/>
      <c r="QEK15" s="151"/>
      <c r="QEL15" s="152"/>
      <c r="QEM15" s="153"/>
      <c r="QEN15" s="154"/>
      <c r="QEO15" s="146"/>
      <c r="QEP15" s="147"/>
      <c r="QEQ15" s="148"/>
      <c r="QER15" s="149"/>
      <c r="QES15" s="150"/>
      <c r="QET15" s="151"/>
      <c r="QEU15" s="152"/>
      <c r="QEV15" s="153"/>
      <c r="QEW15" s="154"/>
      <c r="QEX15" s="146"/>
      <c r="QEY15" s="147"/>
      <c r="QEZ15" s="148"/>
      <c r="QFA15" s="149"/>
      <c r="QFB15" s="150"/>
      <c r="QFC15" s="151"/>
      <c r="QFD15" s="152"/>
      <c r="QFE15" s="153"/>
      <c r="QFF15" s="154"/>
      <c r="QFG15" s="146"/>
      <c r="QFH15" s="147"/>
      <c r="QFI15" s="148"/>
      <c r="QFJ15" s="149"/>
      <c r="QFK15" s="150"/>
      <c r="QFL15" s="151"/>
      <c r="QFM15" s="152"/>
      <c r="QFN15" s="153"/>
      <c r="QFO15" s="154"/>
      <c r="QFP15" s="146"/>
      <c r="QFQ15" s="147"/>
      <c r="QFR15" s="148"/>
      <c r="QFS15" s="149"/>
      <c r="QFT15" s="150"/>
      <c r="QFU15" s="151"/>
      <c r="QFV15" s="152"/>
      <c r="QFW15" s="153"/>
      <c r="QFX15" s="154"/>
      <c r="QFY15" s="146"/>
      <c r="QFZ15" s="147"/>
      <c r="QGA15" s="148"/>
      <c r="QGB15" s="149"/>
      <c r="QGC15" s="150"/>
      <c r="QGD15" s="151"/>
      <c r="QGE15" s="152"/>
      <c r="QGF15" s="153"/>
      <c r="QGG15" s="154"/>
      <c r="QGH15" s="146"/>
      <c r="QGI15" s="147"/>
      <c r="QGJ15" s="148"/>
      <c r="QGK15" s="149"/>
      <c r="QGL15" s="150"/>
      <c r="QGM15" s="151"/>
      <c r="QGN15" s="152"/>
      <c r="QGO15" s="153"/>
      <c r="QGP15" s="154"/>
      <c r="QGQ15" s="146"/>
      <c r="QGR15" s="147"/>
      <c r="QGS15" s="148"/>
      <c r="QGT15" s="149"/>
      <c r="QGU15" s="150"/>
      <c r="QGV15" s="151"/>
      <c r="QGW15" s="152"/>
      <c r="QGX15" s="153"/>
      <c r="QGY15" s="154"/>
      <c r="QGZ15" s="146"/>
      <c r="QHA15" s="147"/>
      <c r="QHB15" s="148"/>
      <c r="QHC15" s="149"/>
      <c r="QHD15" s="150"/>
      <c r="QHE15" s="151"/>
      <c r="QHF15" s="152"/>
      <c r="QHG15" s="153"/>
      <c r="QHH15" s="154"/>
      <c r="QHI15" s="146"/>
      <c r="QHJ15" s="147"/>
      <c r="QHK15" s="148"/>
      <c r="QHL15" s="149"/>
      <c r="QHM15" s="150"/>
      <c r="QHN15" s="151"/>
      <c r="QHO15" s="152"/>
      <c r="QHP15" s="153"/>
      <c r="QHQ15" s="154"/>
      <c r="QHR15" s="146"/>
      <c r="QHS15" s="147"/>
      <c r="QHT15" s="148"/>
      <c r="QHU15" s="149"/>
      <c r="QHV15" s="150"/>
      <c r="QHW15" s="151"/>
      <c r="QHX15" s="152"/>
      <c r="QHY15" s="153"/>
      <c r="QHZ15" s="154"/>
      <c r="QIA15" s="146"/>
      <c r="QIB15" s="147"/>
      <c r="QIC15" s="148"/>
      <c r="QID15" s="149"/>
      <c r="QIE15" s="150"/>
      <c r="QIF15" s="151"/>
      <c r="QIG15" s="152"/>
      <c r="QIH15" s="153"/>
      <c r="QII15" s="154"/>
      <c r="QIJ15" s="146"/>
      <c r="QIK15" s="147"/>
      <c r="QIL15" s="148"/>
      <c r="QIM15" s="149"/>
      <c r="QIN15" s="150"/>
      <c r="QIO15" s="151"/>
      <c r="QIP15" s="152"/>
      <c r="QIQ15" s="153"/>
      <c r="QIR15" s="154"/>
      <c r="QIS15" s="146"/>
      <c r="QIT15" s="147"/>
      <c r="QIU15" s="148"/>
      <c r="QIV15" s="149"/>
      <c r="QIW15" s="150"/>
      <c r="QIX15" s="151"/>
      <c r="QIY15" s="152"/>
      <c r="QIZ15" s="153"/>
      <c r="QJA15" s="154"/>
      <c r="QJB15" s="146"/>
      <c r="QJC15" s="147"/>
      <c r="QJD15" s="148"/>
      <c r="QJE15" s="149"/>
      <c r="QJF15" s="150"/>
      <c r="QJG15" s="151"/>
      <c r="QJH15" s="152"/>
      <c r="QJI15" s="153"/>
      <c r="QJJ15" s="154"/>
      <c r="QJK15" s="146"/>
      <c r="QJL15" s="147"/>
      <c r="QJM15" s="148"/>
      <c r="QJN15" s="149"/>
      <c r="QJO15" s="150"/>
      <c r="QJP15" s="151"/>
      <c r="QJQ15" s="152"/>
      <c r="QJR15" s="153"/>
      <c r="QJS15" s="154"/>
      <c r="QJT15" s="146"/>
      <c r="QJU15" s="147"/>
      <c r="QJV15" s="148"/>
      <c r="QJW15" s="149"/>
      <c r="QJX15" s="150"/>
      <c r="QJY15" s="151"/>
      <c r="QJZ15" s="152"/>
      <c r="QKA15" s="153"/>
      <c r="QKB15" s="154"/>
      <c r="QKC15" s="146"/>
      <c r="QKD15" s="147"/>
      <c r="QKE15" s="148"/>
      <c r="QKF15" s="149"/>
      <c r="QKG15" s="150"/>
      <c r="QKH15" s="151"/>
      <c r="QKI15" s="152"/>
      <c r="QKJ15" s="153"/>
      <c r="QKK15" s="154"/>
      <c r="QKL15" s="146"/>
      <c r="QKM15" s="147"/>
      <c r="QKN15" s="148"/>
      <c r="QKO15" s="149"/>
      <c r="QKP15" s="150"/>
      <c r="QKQ15" s="151"/>
      <c r="QKR15" s="152"/>
      <c r="QKS15" s="153"/>
      <c r="QKT15" s="154"/>
      <c r="QKU15" s="146"/>
      <c r="QKV15" s="147"/>
      <c r="QKW15" s="148"/>
      <c r="QKX15" s="149"/>
      <c r="QKY15" s="150"/>
      <c r="QKZ15" s="151"/>
      <c r="QLA15" s="152"/>
      <c r="QLB15" s="153"/>
      <c r="QLC15" s="154"/>
      <c r="QLD15" s="146"/>
      <c r="QLE15" s="147"/>
      <c r="QLF15" s="148"/>
      <c r="QLG15" s="149"/>
      <c r="QLH15" s="150"/>
      <c r="QLI15" s="151"/>
      <c r="QLJ15" s="152"/>
      <c r="QLK15" s="153"/>
      <c r="QLL15" s="154"/>
      <c r="QLM15" s="146"/>
      <c r="QLN15" s="147"/>
      <c r="QLO15" s="148"/>
      <c r="QLP15" s="149"/>
      <c r="QLQ15" s="150"/>
      <c r="QLR15" s="151"/>
      <c r="QLS15" s="152"/>
      <c r="QLT15" s="153"/>
      <c r="QLU15" s="154"/>
      <c r="QLV15" s="146"/>
      <c r="QLW15" s="147"/>
      <c r="QLX15" s="148"/>
      <c r="QLY15" s="149"/>
      <c r="QLZ15" s="150"/>
      <c r="QMA15" s="151"/>
      <c r="QMB15" s="152"/>
      <c r="QMC15" s="153"/>
      <c r="QMD15" s="154"/>
      <c r="QME15" s="146"/>
      <c r="QMF15" s="147"/>
      <c r="QMG15" s="148"/>
      <c r="QMH15" s="149"/>
      <c r="QMI15" s="150"/>
      <c r="QMJ15" s="151"/>
      <c r="QMK15" s="152"/>
      <c r="QML15" s="153"/>
      <c r="QMM15" s="154"/>
      <c r="QMN15" s="146"/>
      <c r="QMO15" s="147"/>
      <c r="QMP15" s="148"/>
      <c r="QMQ15" s="149"/>
      <c r="QMR15" s="150"/>
      <c r="QMS15" s="151"/>
      <c r="QMT15" s="152"/>
      <c r="QMU15" s="153"/>
      <c r="QMV15" s="154"/>
      <c r="QMW15" s="146"/>
      <c r="QMX15" s="147"/>
      <c r="QMY15" s="148"/>
      <c r="QMZ15" s="149"/>
      <c r="QNA15" s="150"/>
      <c r="QNB15" s="151"/>
      <c r="QNC15" s="152"/>
      <c r="QND15" s="153"/>
      <c r="QNE15" s="154"/>
      <c r="QNF15" s="146"/>
      <c r="QNG15" s="147"/>
      <c r="QNH15" s="148"/>
      <c r="QNI15" s="149"/>
      <c r="QNJ15" s="150"/>
      <c r="QNK15" s="151"/>
      <c r="QNL15" s="152"/>
      <c r="QNM15" s="153"/>
      <c r="QNN15" s="154"/>
      <c r="QNO15" s="146"/>
      <c r="QNP15" s="147"/>
      <c r="QNQ15" s="148"/>
      <c r="QNR15" s="149"/>
      <c r="QNS15" s="150"/>
      <c r="QNT15" s="151"/>
      <c r="QNU15" s="152"/>
      <c r="QNV15" s="153"/>
      <c r="QNW15" s="154"/>
      <c r="QNX15" s="146"/>
      <c r="QNY15" s="147"/>
      <c r="QNZ15" s="148"/>
      <c r="QOA15" s="149"/>
      <c r="QOB15" s="150"/>
      <c r="QOC15" s="151"/>
      <c r="QOD15" s="152"/>
      <c r="QOE15" s="153"/>
      <c r="QOF15" s="154"/>
      <c r="QOG15" s="146"/>
      <c r="QOH15" s="147"/>
      <c r="QOI15" s="148"/>
      <c r="QOJ15" s="149"/>
      <c r="QOK15" s="150"/>
      <c r="QOL15" s="151"/>
      <c r="QOM15" s="152"/>
      <c r="QON15" s="153"/>
      <c r="QOO15" s="154"/>
      <c r="QOP15" s="146"/>
      <c r="QOQ15" s="147"/>
      <c r="QOR15" s="148"/>
      <c r="QOS15" s="149"/>
      <c r="QOT15" s="150"/>
      <c r="QOU15" s="151"/>
      <c r="QOV15" s="152"/>
      <c r="QOW15" s="153"/>
      <c r="QOX15" s="154"/>
      <c r="QOY15" s="146"/>
      <c r="QOZ15" s="147"/>
      <c r="QPA15" s="148"/>
      <c r="QPB15" s="149"/>
      <c r="QPC15" s="150"/>
      <c r="QPD15" s="151"/>
      <c r="QPE15" s="152"/>
      <c r="QPF15" s="153"/>
      <c r="QPG15" s="154"/>
      <c r="QPH15" s="146"/>
      <c r="QPI15" s="147"/>
      <c r="QPJ15" s="148"/>
      <c r="QPK15" s="149"/>
      <c r="QPL15" s="150"/>
      <c r="QPM15" s="151"/>
      <c r="QPN15" s="152"/>
      <c r="QPO15" s="153"/>
      <c r="QPP15" s="154"/>
      <c r="QPQ15" s="146"/>
      <c r="QPR15" s="147"/>
      <c r="QPS15" s="148"/>
      <c r="QPT15" s="149"/>
      <c r="QPU15" s="150"/>
      <c r="QPV15" s="151"/>
      <c r="QPW15" s="152"/>
      <c r="QPX15" s="153"/>
      <c r="QPY15" s="154"/>
      <c r="QPZ15" s="146"/>
      <c r="QQA15" s="147"/>
      <c r="QQB15" s="148"/>
      <c r="QQC15" s="149"/>
      <c r="QQD15" s="150"/>
      <c r="QQE15" s="151"/>
      <c r="QQF15" s="152"/>
      <c r="QQG15" s="153"/>
      <c r="QQH15" s="154"/>
      <c r="QQI15" s="146"/>
      <c r="QQJ15" s="147"/>
      <c r="QQK15" s="148"/>
      <c r="QQL15" s="149"/>
      <c r="QQM15" s="150"/>
      <c r="QQN15" s="151"/>
      <c r="QQO15" s="152"/>
      <c r="QQP15" s="153"/>
      <c r="QQQ15" s="154"/>
      <c r="QQR15" s="146"/>
      <c r="QQS15" s="147"/>
      <c r="QQT15" s="148"/>
      <c r="QQU15" s="149"/>
      <c r="QQV15" s="150"/>
      <c r="QQW15" s="151"/>
      <c r="QQX15" s="152"/>
      <c r="QQY15" s="153"/>
      <c r="QQZ15" s="154"/>
      <c r="QRA15" s="146"/>
      <c r="QRB15" s="147"/>
      <c r="QRC15" s="148"/>
      <c r="QRD15" s="149"/>
      <c r="QRE15" s="150"/>
      <c r="QRF15" s="151"/>
      <c r="QRG15" s="152"/>
      <c r="QRH15" s="153"/>
      <c r="QRI15" s="154"/>
      <c r="QRJ15" s="146"/>
      <c r="QRK15" s="147"/>
      <c r="QRL15" s="148"/>
      <c r="QRM15" s="149"/>
      <c r="QRN15" s="150"/>
      <c r="QRO15" s="151"/>
      <c r="QRP15" s="152"/>
      <c r="QRQ15" s="153"/>
      <c r="QRR15" s="154"/>
      <c r="QRS15" s="146"/>
      <c r="QRT15" s="147"/>
      <c r="QRU15" s="148"/>
      <c r="QRV15" s="149"/>
      <c r="QRW15" s="150"/>
      <c r="QRX15" s="151"/>
      <c r="QRY15" s="152"/>
      <c r="QRZ15" s="153"/>
      <c r="QSA15" s="154"/>
      <c r="QSB15" s="146"/>
      <c r="QSC15" s="147"/>
      <c r="QSD15" s="148"/>
      <c r="QSE15" s="149"/>
      <c r="QSF15" s="150"/>
      <c r="QSG15" s="151"/>
      <c r="QSH15" s="152"/>
      <c r="QSI15" s="153"/>
      <c r="QSJ15" s="154"/>
      <c r="QSK15" s="146"/>
      <c r="QSL15" s="147"/>
      <c r="QSM15" s="148"/>
      <c r="QSN15" s="149"/>
      <c r="QSO15" s="150"/>
      <c r="QSP15" s="151"/>
      <c r="QSQ15" s="152"/>
      <c r="QSR15" s="153"/>
      <c r="QSS15" s="154"/>
      <c r="QST15" s="146"/>
      <c r="QSU15" s="147"/>
      <c r="QSV15" s="148"/>
      <c r="QSW15" s="149"/>
      <c r="QSX15" s="150"/>
      <c r="QSY15" s="151"/>
      <c r="QSZ15" s="152"/>
      <c r="QTA15" s="153"/>
      <c r="QTB15" s="154"/>
      <c r="QTC15" s="146"/>
      <c r="QTD15" s="147"/>
      <c r="QTE15" s="148"/>
      <c r="QTF15" s="149"/>
      <c r="QTG15" s="150"/>
      <c r="QTH15" s="151"/>
      <c r="QTI15" s="152"/>
      <c r="QTJ15" s="153"/>
      <c r="QTK15" s="154"/>
      <c r="QTL15" s="146"/>
      <c r="QTM15" s="147"/>
      <c r="QTN15" s="148"/>
      <c r="QTO15" s="149"/>
      <c r="QTP15" s="150"/>
      <c r="QTQ15" s="151"/>
      <c r="QTR15" s="152"/>
      <c r="QTS15" s="153"/>
      <c r="QTT15" s="154"/>
      <c r="QTU15" s="146"/>
      <c r="QTV15" s="147"/>
      <c r="QTW15" s="148"/>
      <c r="QTX15" s="149"/>
      <c r="QTY15" s="150"/>
      <c r="QTZ15" s="151"/>
      <c r="QUA15" s="152"/>
      <c r="QUB15" s="153"/>
      <c r="QUC15" s="154"/>
      <c r="QUD15" s="146"/>
      <c r="QUE15" s="147"/>
      <c r="QUF15" s="148"/>
      <c r="QUG15" s="149"/>
      <c r="QUH15" s="150"/>
      <c r="QUI15" s="151"/>
      <c r="QUJ15" s="152"/>
      <c r="QUK15" s="153"/>
      <c r="QUL15" s="154"/>
      <c r="QUM15" s="146"/>
      <c r="QUN15" s="147"/>
      <c r="QUO15" s="148"/>
      <c r="QUP15" s="149"/>
      <c r="QUQ15" s="150"/>
      <c r="QUR15" s="151"/>
      <c r="QUS15" s="152"/>
      <c r="QUT15" s="153"/>
      <c r="QUU15" s="154"/>
      <c r="QUV15" s="146"/>
      <c r="QUW15" s="147"/>
      <c r="QUX15" s="148"/>
      <c r="QUY15" s="149"/>
      <c r="QUZ15" s="150"/>
      <c r="QVA15" s="151"/>
      <c r="QVB15" s="152"/>
      <c r="QVC15" s="153"/>
      <c r="QVD15" s="154"/>
      <c r="QVE15" s="146"/>
      <c r="QVF15" s="147"/>
      <c r="QVG15" s="148"/>
      <c r="QVH15" s="149"/>
      <c r="QVI15" s="150"/>
      <c r="QVJ15" s="151"/>
      <c r="QVK15" s="152"/>
      <c r="QVL15" s="153"/>
      <c r="QVM15" s="154"/>
      <c r="QVN15" s="146"/>
      <c r="QVO15" s="147"/>
      <c r="QVP15" s="148"/>
      <c r="QVQ15" s="149"/>
      <c r="QVR15" s="150"/>
      <c r="QVS15" s="151"/>
      <c r="QVT15" s="152"/>
      <c r="QVU15" s="153"/>
      <c r="QVV15" s="154"/>
      <c r="QVW15" s="146"/>
      <c r="QVX15" s="147"/>
      <c r="QVY15" s="148"/>
      <c r="QVZ15" s="149"/>
      <c r="QWA15" s="150"/>
      <c r="QWB15" s="151"/>
      <c r="QWC15" s="152"/>
      <c r="QWD15" s="153"/>
      <c r="QWE15" s="154"/>
      <c r="QWF15" s="146"/>
      <c r="QWG15" s="147"/>
      <c r="QWH15" s="148"/>
      <c r="QWI15" s="149"/>
      <c r="QWJ15" s="150"/>
      <c r="QWK15" s="151"/>
      <c r="QWL15" s="152"/>
      <c r="QWM15" s="153"/>
      <c r="QWN15" s="154"/>
      <c r="QWO15" s="146"/>
      <c r="QWP15" s="147"/>
      <c r="QWQ15" s="148"/>
      <c r="QWR15" s="149"/>
      <c r="QWS15" s="150"/>
      <c r="QWT15" s="151"/>
      <c r="QWU15" s="152"/>
      <c r="QWV15" s="153"/>
      <c r="QWW15" s="154"/>
      <c r="QWX15" s="146"/>
      <c r="QWY15" s="147"/>
      <c r="QWZ15" s="148"/>
      <c r="QXA15" s="149"/>
      <c r="QXB15" s="150"/>
      <c r="QXC15" s="151"/>
      <c r="QXD15" s="152"/>
      <c r="QXE15" s="153"/>
      <c r="QXF15" s="154"/>
      <c r="QXG15" s="146"/>
      <c r="QXH15" s="147"/>
      <c r="QXI15" s="148"/>
      <c r="QXJ15" s="149"/>
      <c r="QXK15" s="150"/>
      <c r="QXL15" s="151"/>
      <c r="QXM15" s="152"/>
      <c r="QXN15" s="153"/>
      <c r="QXO15" s="154"/>
      <c r="QXP15" s="146"/>
      <c r="QXQ15" s="147"/>
      <c r="QXR15" s="148"/>
      <c r="QXS15" s="149"/>
      <c r="QXT15" s="150"/>
      <c r="QXU15" s="151"/>
      <c r="QXV15" s="152"/>
      <c r="QXW15" s="153"/>
      <c r="QXX15" s="154"/>
      <c r="QXY15" s="146"/>
      <c r="QXZ15" s="147"/>
      <c r="QYA15" s="148"/>
      <c r="QYB15" s="149"/>
      <c r="QYC15" s="150"/>
      <c r="QYD15" s="151"/>
      <c r="QYE15" s="152"/>
      <c r="QYF15" s="153"/>
      <c r="QYG15" s="154"/>
      <c r="QYH15" s="146"/>
      <c r="QYI15" s="147"/>
      <c r="QYJ15" s="148"/>
      <c r="QYK15" s="149"/>
      <c r="QYL15" s="150"/>
      <c r="QYM15" s="151"/>
      <c r="QYN15" s="152"/>
      <c r="QYO15" s="153"/>
      <c r="QYP15" s="154"/>
      <c r="QYQ15" s="146"/>
      <c r="QYR15" s="147"/>
      <c r="QYS15" s="148"/>
      <c r="QYT15" s="149"/>
      <c r="QYU15" s="150"/>
      <c r="QYV15" s="151"/>
      <c r="QYW15" s="152"/>
      <c r="QYX15" s="153"/>
      <c r="QYY15" s="154"/>
      <c r="QYZ15" s="146"/>
      <c r="QZA15" s="147"/>
      <c r="QZB15" s="148"/>
      <c r="QZC15" s="149"/>
      <c r="QZD15" s="150"/>
      <c r="QZE15" s="151"/>
      <c r="QZF15" s="152"/>
      <c r="QZG15" s="153"/>
      <c r="QZH15" s="154"/>
      <c r="QZI15" s="146"/>
      <c r="QZJ15" s="147"/>
      <c r="QZK15" s="148"/>
      <c r="QZL15" s="149"/>
      <c r="QZM15" s="150"/>
      <c r="QZN15" s="151"/>
      <c r="QZO15" s="152"/>
      <c r="QZP15" s="153"/>
      <c r="QZQ15" s="154"/>
      <c r="QZR15" s="146"/>
      <c r="QZS15" s="147"/>
      <c r="QZT15" s="148"/>
      <c r="QZU15" s="149"/>
      <c r="QZV15" s="150"/>
      <c r="QZW15" s="151"/>
      <c r="QZX15" s="152"/>
      <c r="QZY15" s="153"/>
      <c r="QZZ15" s="154"/>
      <c r="RAA15" s="146"/>
      <c r="RAB15" s="147"/>
      <c r="RAC15" s="148"/>
      <c r="RAD15" s="149"/>
      <c r="RAE15" s="150"/>
      <c r="RAF15" s="151"/>
      <c r="RAG15" s="152"/>
      <c r="RAH15" s="153"/>
      <c r="RAI15" s="154"/>
      <c r="RAJ15" s="146"/>
      <c r="RAK15" s="147"/>
      <c r="RAL15" s="148"/>
      <c r="RAM15" s="149"/>
      <c r="RAN15" s="150"/>
      <c r="RAO15" s="151"/>
      <c r="RAP15" s="152"/>
      <c r="RAQ15" s="153"/>
      <c r="RAR15" s="154"/>
      <c r="RAS15" s="146"/>
      <c r="RAT15" s="147"/>
      <c r="RAU15" s="148"/>
      <c r="RAV15" s="149"/>
      <c r="RAW15" s="150"/>
      <c r="RAX15" s="151"/>
      <c r="RAY15" s="152"/>
      <c r="RAZ15" s="153"/>
      <c r="RBA15" s="154"/>
      <c r="RBB15" s="146"/>
      <c r="RBC15" s="147"/>
      <c r="RBD15" s="148"/>
      <c r="RBE15" s="149"/>
      <c r="RBF15" s="150"/>
      <c r="RBG15" s="151"/>
      <c r="RBH15" s="152"/>
      <c r="RBI15" s="153"/>
      <c r="RBJ15" s="154"/>
      <c r="RBK15" s="146"/>
      <c r="RBL15" s="147"/>
      <c r="RBM15" s="148"/>
      <c r="RBN15" s="149"/>
      <c r="RBO15" s="150"/>
      <c r="RBP15" s="151"/>
      <c r="RBQ15" s="152"/>
      <c r="RBR15" s="153"/>
      <c r="RBS15" s="154"/>
      <c r="RBT15" s="146"/>
      <c r="RBU15" s="147"/>
      <c r="RBV15" s="148"/>
      <c r="RBW15" s="149"/>
      <c r="RBX15" s="150"/>
      <c r="RBY15" s="151"/>
      <c r="RBZ15" s="152"/>
      <c r="RCA15" s="153"/>
      <c r="RCB15" s="154"/>
      <c r="RCC15" s="146"/>
      <c r="RCD15" s="147"/>
      <c r="RCE15" s="148"/>
      <c r="RCF15" s="149"/>
      <c r="RCG15" s="150"/>
      <c r="RCH15" s="151"/>
      <c r="RCI15" s="152"/>
      <c r="RCJ15" s="153"/>
      <c r="RCK15" s="154"/>
      <c r="RCL15" s="146"/>
      <c r="RCM15" s="147"/>
      <c r="RCN15" s="148"/>
      <c r="RCO15" s="149"/>
      <c r="RCP15" s="150"/>
      <c r="RCQ15" s="151"/>
      <c r="RCR15" s="152"/>
      <c r="RCS15" s="153"/>
      <c r="RCT15" s="154"/>
      <c r="RCU15" s="146"/>
      <c r="RCV15" s="147"/>
      <c r="RCW15" s="148"/>
      <c r="RCX15" s="149"/>
      <c r="RCY15" s="150"/>
      <c r="RCZ15" s="151"/>
      <c r="RDA15" s="152"/>
      <c r="RDB15" s="153"/>
      <c r="RDC15" s="154"/>
      <c r="RDD15" s="146"/>
      <c r="RDE15" s="147"/>
      <c r="RDF15" s="148"/>
      <c r="RDG15" s="149"/>
      <c r="RDH15" s="150"/>
      <c r="RDI15" s="151"/>
      <c r="RDJ15" s="152"/>
      <c r="RDK15" s="153"/>
      <c r="RDL15" s="154"/>
      <c r="RDM15" s="146"/>
      <c r="RDN15" s="147"/>
      <c r="RDO15" s="148"/>
      <c r="RDP15" s="149"/>
      <c r="RDQ15" s="150"/>
      <c r="RDR15" s="151"/>
      <c r="RDS15" s="152"/>
      <c r="RDT15" s="153"/>
      <c r="RDU15" s="154"/>
      <c r="RDV15" s="146"/>
      <c r="RDW15" s="147"/>
      <c r="RDX15" s="148"/>
      <c r="RDY15" s="149"/>
      <c r="RDZ15" s="150"/>
      <c r="REA15" s="151"/>
      <c r="REB15" s="152"/>
      <c r="REC15" s="153"/>
      <c r="RED15" s="154"/>
      <c r="REE15" s="146"/>
      <c r="REF15" s="147"/>
      <c r="REG15" s="148"/>
      <c r="REH15" s="149"/>
      <c r="REI15" s="150"/>
      <c r="REJ15" s="151"/>
      <c r="REK15" s="152"/>
      <c r="REL15" s="153"/>
      <c r="REM15" s="154"/>
      <c r="REN15" s="146"/>
      <c r="REO15" s="147"/>
      <c r="REP15" s="148"/>
      <c r="REQ15" s="149"/>
      <c r="RER15" s="150"/>
      <c r="RES15" s="151"/>
      <c r="RET15" s="152"/>
      <c r="REU15" s="153"/>
      <c r="REV15" s="154"/>
      <c r="REW15" s="146"/>
      <c r="REX15" s="147"/>
      <c r="REY15" s="148"/>
      <c r="REZ15" s="149"/>
      <c r="RFA15" s="150"/>
      <c r="RFB15" s="151"/>
      <c r="RFC15" s="152"/>
      <c r="RFD15" s="153"/>
      <c r="RFE15" s="154"/>
      <c r="RFF15" s="146"/>
      <c r="RFG15" s="147"/>
      <c r="RFH15" s="148"/>
      <c r="RFI15" s="149"/>
      <c r="RFJ15" s="150"/>
      <c r="RFK15" s="151"/>
      <c r="RFL15" s="152"/>
      <c r="RFM15" s="153"/>
      <c r="RFN15" s="154"/>
      <c r="RFO15" s="146"/>
      <c r="RFP15" s="147"/>
      <c r="RFQ15" s="148"/>
      <c r="RFR15" s="149"/>
      <c r="RFS15" s="150"/>
      <c r="RFT15" s="151"/>
      <c r="RFU15" s="152"/>
      <c r="RFV15" s="153"/>
      <c r="RFW15" s="154"/>
      <c r="RFX15" s="146"/>
      <c r="RFY15" s="147"/>
      <c r="RFZ15" s="148"/>
      <c r="RGA15" s="149"/>
      <c r="RGB15" s="150"/>
      <c r="RGC15" s="151"/>
      <c r="RGD15" s="152"/>
      <c r="RGE15" s="153"/>
      <c r="RGF15" s="154"/>
      <c r="RGG15" s="146"/>
      <c r="RGH15" s="147"/>
      <c r="RGI15" s="148"/>
      <c r="RGJ15" s="149"/>
      <c r="RGK15" s="150"/>
      <c r="RGL15" s="151"/>
      <c r="RGM15" s="152"/>
      <c r="RGN15" s="153"/>
      <c r="RGO15" s="154"/>
      <c r="RGP15" s="146"/>
      <c r="RGQ15" s="147"/>
      <c r="RGR15" s="148"/>
      <c r="RGS15" s="149"/>
      <c r="RGT15" s="150"/>
      <c r="RGU15" s="151"/>
      <c r="RGV15" s="152"/>
      <c r="RGW15" s="153"/>
      <c r="RGX15" s="154"/>
      <c r="RGY15" s="146"/>
      <c r="RGZ15" s="147"/>
      <c r="RHA15" s="148"/>
      <c r="RHB15" s="149"/>
      <c r="RHC15" s="150"/>
      <c r="RHD15" s="151"/>
      <c r="RHE15" s="152"/>
      <c r="RHF15" s="153"/>
      <c r="RHG15" s="154"/>
      <c r="RHH15" s="146"/>
      <c r="RHI15" s="147"/>
      <c r="RHJ15" s="148"/>
      <c r="RHK15" s="149"/>
      <c r="RHL15" s="150"/>
      <c r="RHM15" s="151"/>
      <c r="RHN15" s="152"/>
      <c r="RHO15" s="153"/>
      <c r="RHP15" s="154"/>
      <c r="RHQ15" s="146"/>
      <c r="RHR15" s="147"/>
      <c r="RHS15" s="148"/>
      <c r="RHT15" s="149"/>
      <c r="RHU15" s="150"/>
      <c r="RHV15" s="151"/>
      <c r="RHW15" s="152"/>
      <c r="RHX15" s="153"/>
      <c r="RHY15" s="154"/>
      <c r="RHZ15" s="146"/>
      <c r="RIA15" s="147"/>
      <c r="RIB15" s="148"/>
      <c r="RIC15" s="149"/>
      <c r="RID15" s="150"/>
      <c r="RIE15" s="151"/>
      <c r="RIF15" s="152"/>
      <c r="RIG15" s="153"/>
      <c r="RIH15" s="154"/>
      <c r="RII15" s="146"/>
      <c r="RIJ15" s="147"/>
      <c r="RIK15" s="148"/>
      <c r="RIL15" s="149"/>
      <c r="RIM15" s="150"/>
      <c r="RIN15" s="151"/>
      <c r="RIO15" s="152"/>
      <c r="RIP15" s="153"/>
      <c r="RIQ15" s="154"/>
      <c r="RIR15" s="146"/>
      <c r="RIS15" s="147"/>
      <c r="RIT15" s="148"/>
      <c r="RIU15" s="149"/>
      <c r="RIV15" s="150"/>
      <c r="RIW15" s="151"/>
      <c r="RIX15" s="152"/>
      <c r="RIY15" s="153"/>
      <c r="RIZ15" s="154"/>
      <c r="RJA15" s="146"/>
      <c r="RJB15" s="147"/>
      <c r="RJC15" s="148"/>
      <c r="RJD15" s="149"/>
      <c r="RJE15" s="150"/>
      <c r="RJF15" s="151"/>
      <c r="RJG15" s="152"/>
      <c r="RJH15" s="153"/>
      <c r="RJI15" s="154"/>
      <c r="RJJ15" s="146"/>
      <c r="RJK15" s="147"/>
      <c r="RJL15" s="148"/>
      <c r="RJM15" s="149"/>
      <c r="RJN15" s="150"/>
      <c r="RJO15" s="151"/>
      <c r="RJP15" s="152"/>
      <c r="RJQ15" s="153"/>
      <c r="RJR15" s="154"/>
      <c r="RJS15" s="146"/>
      <c r="RJT15" s="147"/>
      <c r="RJU15" s="148"/>
      <c r="RJV15" s="149"/>
      <c r="RJW15" s="150"/>
      <c r="RJX15" s="151"/>
      <c r="RJY15" s="152"/>
      <c r="RJZ15" s="153"/>
      <c r="RKA15" s="154"/>
      <c r="RKB15" s="146"/>
      <c r="RKC15" s="147"/>
      <c r="RKD15" s="148"/>
      <c r="RKE15" s="149"/>
      <c r="RKF15" s="150"/>
      <c r="RKG15" s="151"/>
      <c r="RKH15" s="152"/>
      <c r="RKI15" s="153"/>
      <c r="RKJ15" s="154"/>
      <c r="RKK15" s="146"/>
      <c r="RKL15" s="147"/>
      <c r="RKM15" s="148"/>
      <c r="RKN15" s="149"/>
      <c r="RKO15" s="150"/>
      <c r="RKP15" s="151"/>
      <c r="RKQ15" s="152"/>
      <c r="RKR15" s="153"/>
      <c r="RKS15" s="154"/>
      <c r="RKT15" s="146"/>
      <c r="RKU15" s="147"/>
      <c r="RKV15" s="148"/>
      <c r="RKW15" s="149"/>
      <c r="RKX15" s="150"/>
      <c r="RKY15" s="151"/>
      <c r="RKZ15" s="152"/>
      <c r="RLA15" s="153"/>
      <c r="RLB15" s="154"/>
      <c r="RLC15" s="146"/>
      <c r="RLD15" s="147"/>
      <c r="RLE15" s="148"/>
      <c r="RLF15" s="149"/>
      <c r="RLG15" s="150"/>
      <c r="RLH15" s="151"/>
      <c r="RLI15" s="152"/>
      <c r="RLJ15" s="153"/>
      <c r="RLK15" s="154"/>
      <c r="RLL15" s="146"/>
      <c r="RLM15" s="147"/>
      <c r="RLN15" s="148"/>
      <c r="RLO15" s="149"/>
      <c r="RLP15" s="150"/>
      <c r="RLQ15" s="151"/>
      <c r="RLR15" s="152"/>
      <c r="RLS15" s="153"/>
      <c r="RLT15" s="154"/>
      <c r="RLU15" s="146"/>
      <c r="RLV15" s="147"/>
      <c r="RLW15" s="148"/>
      <c r="RLX15" s="149"/>
      <c r="RLY15" s="150"/>
      <c r="RLZ15" s="151"/>
      <c r="RMA15" s="152"/>
      <c r="RMB15" s="153"/>
      <c r="RMC15" s="154"/>
      <c r="RMD15" s="146"/>
      <c r="RME15" s="147"/>
      <c r="RMF15" s="148"/>
      <c r="RMG15" s="149"/>
      <c r="RMH15" s="150"/>
      <c r="RMI15" s="151"/>
      <c r="RMJ15" s="152"/>
      <c r="RMK15" s="153"/>
      <c r="RML15" s="154"/>
      <c r="RMM15" s="146"/>
      <c r="RMN15" s="147"/>
      <c r="RMO15" s="148"/>
      <c r="RMP15" s="149"/>
      <c r="RMQ15" s="150"/>
      <c r="RMR15" s="151"/>
      <c r="RMS15" s="152"/>
      <c r="RMT15" s="153"/>
      <c r="RMU15" s="154"/>
      <c r="RMV15" s="146"/>
      <c r="RMW15" s="147"/>
      <c r="RMX15" s="148"/>
      <c r="RMY15" s="149"/>
      <c r="RMZ15" s="150"/>
      <c r="RNA15" s="151"/>
      <c r="RNB15" s="152"/>
      <c r="RNC15" s="153"/>
      <c r="RND15" s="154"/>
      <c r="RNE15" s="146"/>
      <c r="RNF15" s="147"/>
      <c r="RNG15" s="148"/>
      <c r="RNH15" s="149"/>
      <c r="RNI15" s="150"/>
      <c r="RNJ15" s="151"/>
      <c r="RNK15" s="152"/>
      <c r="RNL15" s="153"/>
      <c r="RNM15" s="154"/>
      <c r="RNN15" s="146"/>
      <c r="RNO15" s="147"/>
      <c r="RNP15" s="148"/>
      <c r="RNQ15" s="149"/>
      <c r="RNR15" s="150"/>
      <c r="RNS15" s="151"/>
      <c r="RNT15" s="152"/>
      <c r="RNU15" s="153"/>
      <c r="RNV15" s="154"/>
      <c r="RNW15" s="146"/>
      <c r="RNX15" s="147"/>
      <c r="RNY15" s="148"/>
      <c r="RNZ15" s="149"/>
      <c r="ROA15" s="150"/>
      <c r="ROB15" s="151"/>
      <c r="ROC15" s="152"/>
      <c r="ROD15" s="153"/>
      <c r="ROE15" s="154"/>
      <c r="ROF15" s="146"/>
      <c r="ROG15" s="147"/>
      <c r="ROH15" s="148"/>
      <c r="ROI15" s="149"/>
      <c r="ROJ15" s="150"/>
      <c r="ROK15" s="151"/>
      <c r="ROL15" s="152"/>
      <c r="ROM15" s="153"/>
      <c r="RON15" s="154"/>
      <c r="ROO15" s="146"/>
      <c r="ROP15" s="147"/>
      <c r="ROQ15" s="148"/>
      <c r="ROR15" s="149"/>
      <c r="ROS15" s="150"/>
      <c r="ROT15" s="151"/>
      <c r="ROU15" s="152"/>
      <c r="ROV15" s="153"/>
      <c r="ROW15" s="154"/>
      <c r="ROX15" s="146"/>
      <c r="ROY15" s="147"/>
      <c r="ROZ15" s="148"/>
      <c r="RPA15" s="149"/>
      <c r="RPB15" s="150"/>
      <c r="RPC15" s="151"/>
      <c r="RPD15" s="152"/>
      <c r="RPE15" s="153"/>
      <c r="RPF15" s="154"/>
      <c r="RPG15" s="146"/>
      <c r="RPH15" s="147"/>
      <c r="RPI15" s="148"/>
      <c r="RPJ15" s="149"/>
      <c r="RPK15" s="150"/>
      <c r="RPL15" s="151"/>
      <c r="RPM15" s="152"/>
      <c r="RPN15" s="153"/>
      <c r="RPO15" s="154"/>
      <c r="RPP15" s="146"/>
      <c r="RPQ15" s="147"/>
      <c r="RPR15" s="148"/>
      <c r="RPS15" s="149"/>
      <c r="RPT15" s="150"/>
      <c r="RPU15" s="151"/>
      <c r="RPV15" s="152"/>
      <c r="RPW15" s="153"/>
      <c r="RPX15" s="154"/>
      <c r="RPY15" s="146"/>
      <c r="RPZ15" s="147"/>
      <c r="RQA15" s="148"/>
      <c r="RQB15" s="149"/>
      <c r="RQC15" s="150"/>
      <c r="RQD15" s="151"/>
      <c r="RQE15" s="152"/>
      <c r="RQF15" s="153"/>
      <c r="RQG15" s="154"/>
      <c r="RQH15" s="146"/>
      <c r="RQI15" s="147"/>
      <c r="RQJ15" s="148"/>
      <c r="RQK15" s="149"/>
      <c r="RQL15" s="150"/>
      <c r="RQM15" s="151"/>
      <c r="RQN15" s="152"/>
      <c r="RQO15" s="153"/>
      <c r="RQP15" s="154"/>
      <c r="RQQ15" s="146"/>
      <c r="RQR15" s="147"/>
      <c r="RQS15" s="148"/>
      <c r="RQT15" s="149"/>
      <c r="RQU15" s="150"/>
      <c r="RQV15" s="151"/>
      <c r="RQW15" s="152"/>
      <c r="RQX15" s="153"/>
      <c r="RQY15" s="154"/>
      <c r="RQZ15" s="146"/>
      <c r="RRA15" s="147"/>
      <c r="RRB15" s="148"/>
      <c r="RRC15" s="149"/>
      <c r="RRD15" s="150"/>
      <c r="RRE15" s="151"/>
      <c r="RRF15" s="152"/>
      <c r="RRG15" s="153"/>
      <c r="RRH15" s="154"/>
      <c r="RRI15" s="146"/>
      <c r="RRJ15" s="147"/>
      <c r="RRK15" s="148"/>
      <c r="RRL15" s="149"/>
      <c r="RRM15" s="150"/>
      <c r="RRN15" s="151"/>
      <c r="RRO15" s="152"/>
      <c r="RRP15" s="153"/>
      <c r="RRQ15" s="154"/>
      <c r="RRR15" s="146"/>
      <c r="RRS15" s="147"/>
      <c r="RRT15" s="148"/>
      <c r="RRU15" s="149"/>
      <c r="RRV15" s="150"/>
      <c r="RRW15" s="151"/>
      <c r="RRX15" s="152"/>
      <c r="RRY15" s="153"/>
      <c r="RRZ15" s="154"/>
      <c r="RSA15" s="146"/>
      <c r="RSB15" s="147"/>
      <c r="RSC15" s="148"/>
      <c r="RSD15" s="149"/>
      <c r="RSE15" s="150"/>
      <c r="RSF15" s="151"/>
      <c r="RSG15" s="152"/>
      <c r="RSH15" s="153"/>
      <c r="RSI15" s="154"/>
      <c r="RSJ15" s="146"/>
      <c r="RSK15" s="147"/>
      <c r="RSL15" s="148"/>
      <c r="RSM15" s="149"/>
      <c r="RSN15" s="150"/>
      <c r="RSO15" s="151"/>
      <c r="RSP15" s="152"/>
      <c r="RSQ15" s="153"/>
      <c r="RSR15" s="154"/>
      <c r="RSS15" s="146"/>
      <c r="RST15" s="147"/>
      <c r="RSU15" s="148"/>
      <c r="RSV15" s="149"/>
      <c r="RSW15" s="150"/>
      <c r="RSX15" s="151"/>
      <c r="RSY15" s="152"/>
      <c r="RSZ15" s="153"/>
      <c r="RTA15" s="154"/>
      <c r="RTB15" s="146"/>
      <c r="RTC15" s="147"/>
      <c r="RTD15" s="148"/>
      <c r="RTE15" s="149"/>
      <c r="RTF15" s="150"/>
      <c r="RTG15" s="151"/>
      <c r="RTH15" s="152"/>
      <c r="RTI15" s="153"/>
      <c r="RTJ15" s="154"/>
      <c r="RTK15" s="146"/>
      <c r="RTL15" s="147"/>
      <c r="RTM15" s="148"/>
      <c r="RTN15" s="149"/>
      <c r="RTO15" s="150"/>
      <c r="RTP15" s="151"/>
      <c r="RTQ15" s="152"/>
      <c r="RTR15" s="153"/>
      <c r="RTS15" s="154"/>
      <c r="RTT15" s="146"/>
      <c r="RTU15" s="147"/>
      <c r="RTV15" s="148"/>
      <c r="RTW15" s="149"/>
      <c r="RTX15" s="150"/>
      <c r="RTY15" s="151"/>
      <c r="RTZ15" s="152"/>
      <c r="RUA15" s="153"/>
      <c r="RUB15" s="154"/>
      <c r="RUC15" s="146"/>
      <c r="RUD15" s="147"/>
      <c r="RUE15" s="148"/>
      <c r="RUF15" s="149"/>
      <c r="RUG15" s="150"/>
      <c r="RUH15" s="151"/>
      <c r="RUI15" s="152"/>
      <c r="RUJ15" s="153"/>
      <c r="RUK15" s="154"/>
      <c r="RUL15" s="146"/>
      <c r="RUM15" s="147"/>
      <c r="RUN15" s="148"/>
      <c r="RUO15" s="149"/>
      <c r="RUP15" s="150"/>
      <c r="RUQ15" s="151"/>
      <c r="RUR15" s="152"/>
      <c r="RUS15" s="153"/>
      <c r="RUT15" s="154"/>
      <c r="RUU15" s="146"/>
      <c r="RUV15" s="147"/>
      <c r="RUW15" s="148"/>
      <c r="RUX15" s="149"/>
      <c r="RUY15" s="150"/>
      <c r="RUZ15" s="151"/>
      <c r="RVA15" s="152"/>
      <c r="RVB15" s="153"/>
      <c r="RVC15" s="154"/>
      <c r="RVD15" s="146"/>
      <c r="RVE15" s="147"/>
      <c r="RVF15" s="148"/>
      <c r="RVG15" s="149"/>
      <c r="RVH15" s="150"/>
      <c r="RVI15" s="151"/>
      <c r="RVJ15" s="152"/>
      <c r="RVK15" s="153"/>
      <c r="RVL15" s="154"/>
      <c r="RVM15" s="146"/>
      <c r="RVN15" s="147"/>
      <c r="RVO15" s="148"/>
      <c r="RVP15" s="149"/>
      <c r="RVQ15" s="150"/>
      <c r="RVR15" s="151"/>
      <c r="RVS15" s="152"/>
      <c r="RVT15" s="153"/>
      <c r="RVU15" s="154"/>
      <c r="RVV15" s="146"/>
      <c r="RVW15" s="147"/>
      <c r="RVX15" s="148"/>
      <c r="RVY15" s="149"/>
      <c r="RVZ15" s="150"/>
      <c r="RWA15" s="151"/>
      <c r="RWB15" s="152"/>
      <c r="RWC15" s="153"/>
      <c r="RWD15" s="154"/>
      <c r="RWE15" s="146"/>
      <c r="RWF15" s="147"/>
      <c r="RWG15" s="148"/>
      <c r="RWH15" s="149"/>
      <c r="RWI15" s="150"/>
      <c r="RWJ15" s="151"/>
      <c r="RWK15" s="152"/>
      <c r="RWL15" s="153"/>
      <c r="RWM15" s="154"/>
      <c r="RWN15" s="146"/>
      <c r="RWO15" s="147"/>
      <c r="RWP15" s="148"/>
      <c r="RWQ15" s="149"/>
      <c r="RWR15" s="150"/>
      <c r="RWS15" s="151"/>
      <c r="RWT15" s="152"/>
      <c r="RWU15" s="153"/>
      <c r="RWV15" s="154"/>
      <c r="RWW15" s="146"/>
      <c r="RWX15" s="147"/>
      <c r="RWY15" s="148"/>
      <c r="RWZ15" s="149"/>
      <c r="RXA15" s="150"/>
      <c r="RXB15" s="151"/>
      <c r="RXC15" s="152"/>
      <c r="RXD15" s="153"/>
      <c r="RXE15" s="154"/>
      <c r="RXF15" s="146"/>
      <c r="RXG15" s="147"/>
      <c r="RXH15" s="148"/>
      <c r="RXI15" s="149"/>
      <c r="RXJ15" s="150"/>
      <c r="RXK15" s="151"/>
      <c r="RXL15" s="152"/>
      <c r="RXM15" s="153"/>
      <c r="RXN15" s="154"/>
      <c r="RXO15" s="146"/>
      <c r="RXP15" s="147"/>
      <c r="RXQ15" s="148"/>
      <c r="RXR15" s="149"/>
      <c r="RXS15" s="150"/>
      <c r="RXT15" s="151"/>
      <c r="RXU15" s="152"/>
      <c r="RXV15" s="153"/>
      <c r="RXW15" s="154"/>
      <c r="RXX15" s="146"/>
      <c r="RXY15" s="147"/>
      <c r="RXZ15" s="148"/>
      <c r="RYA15" s="149"/>
      <c r="RYB15" s="150"/>
      <c r="RYC15" s="151"/>
      <c r="RYD15" s="152"/>
      <c r="RYE15" s="153"/>
      <c r="RYF15" s="154"/>
      <c r="RYG15" s="146"/>
      <c r="RYH15" s="147"/>
      <c r="RYI15" s="148"/>
      <c r="RYJ15" s="149"/>
      <c r="RYK15" s="150"/>
      <c r="RYL15" s="151"/>
      <c r="RYM15" s="152"/>
      <c r="RYN15" s="153"/>
      <c r="RYO15" s="154"/>
      <c r="RYP15" s="146"/>
      <c r="RYQ15" s="147"/>
      <c r="RYR15" s="148"/>
      <c r="RYS15" s="149"/>
      <c r="RYT15" s="150"/>
      <c r="RYU15" s="151"/>
      <c r="RYV15" s="152"/>
      <c r="RYW15" s="153"/>
      <c r="RYX15" s="154"/>
      <c r="RYY15" s="146"/>
      <c r="RYZ15" s="147"/>
      <c r="RZA15" s="148"/>
      <c r="RZB15" s="149"/>
      <c r="RZC15" s="150"/>
      <c r="RZD15" s="151"/>
      <c r="RZE15" s="152"/>
      <c r="RZF15" s="153"/>
      <c r="RZG15" s="154"/>
      <c r="RZH15" s="146"/>
      <c r="RZI15" s="147"/>
      <c r="RZJ15" s="148"/>
      <c r="RZK15" s="149"/>
      <c r="RZL15" s="150"/>
      <c r="RZM15" s="151"/>
      <c r="RZN15" s="152"/>
      <c r="RZO15" s="153"/>
      <c r="RZP15" s="154"/>
      <c r="RZQ15" s="146"/>
      <c r="RZR15" s="147"/>
      <c r="RZS15" s="148"/>
      <c r="RZT15" s="149"/>
      <c r="RZU15" s="150"/>
      <c r="RZV15" s="151"/>
      <c r="RZW15" s="152"/>
      <c r="RZX15" s="153"/>
      <c r="RZY15" s="154"/>
      <c r="RZZ15" s="146"/>
      <c r="SAA15" s="147"/>
      <c r="SAB15" s="148"/>
      <c r="SAC15" s="149"/>
      <c r="SAD15" s="150"/>
      <c r="SAE15" s="151"/>
      <c r="SAF15" s="152"/>
      <c r="SAG15" s="153"/>
      <c r="SAH15" s="154"/>
      <c r="SAI15" s="146"/>
      <c r="SAJ15" s="147"/>
      <c r="SAK15" s="148"/>
      <c r="SAL15" s="149"/>
      <c r="SAM15" s="150"/>
      <c r="SAN15" s="151"/>
      <c r="SAO15" s="152"/>
      <c r="SAP15" s="153"/>
      <c r="SAQ15" s="154"/>
      <c r="SAR15" s="146"/>
      <c r="SAS15" s="147"/>
      <c r="SAT15" s="148"/>
      <c r="SAU15" s="149"/>
      <c r="SAV15" s="150"/>
      <c r="SAW15" s="151"/>
      <c r="SAX15" s="152"/>
      <c r="SAY15" s="153"/>
      <c r="SAZ15" s="154"/>
      <c r="SBA15" s="146"/>
      <c r="SBB15" s="147"/>
      <c r="SBC15" s="148"/>
      <c r="SBD15" s="149"/>
      <c r="SBE15" s="150"/>
      <c r="SBF15" s="151"/>
      <c r="SBG15" s="152"/>
      <c r="SBH15" s="153"/>
      <c r="SBI15" s="154"/>
      <c r="SBJ15" s="146"/>
      <c r="SBK15" s="147"/>
      <c r="SBL15" s="148"/>
      <c r="SBM15" s="149"/>
      <c r="SBN15" s="150"/>
      <c r="SBO15" s="151"/>
      <c r="SBP15" s="152"/>
      <c r="SBQ15" s="153"/>
      <c r="SBR15" s="154"/>
      <c r="SBS15" s="146"/>
      <c r="SBT15" s="147"/>
      <c r="SBU15" s="148"/>
      <c r="SBV15" s="149"/>
      <c r="SBW15" s="150"/>
      <c r="SBX15" s="151"/>
      <c r="SBY15" s="152"/>
      <c r="SBZ15" s="153"/>
      <c r="SCA15" s="154"/>
      <c r="SCB15" s="146"/>
      <c r="SCC15" s="147"/>
      <c r="SCD15" s="148"/>
      <c r="SCE15" s="149"/>
      <c r="SCF15" s="150"/>
      <c r="SCG15" s="151"/>
      <c r="SCH15" s="152"/>
      <c r="SCI15" s="153"/>
      <c r="SCJ15" s="154"/>
      <c r="SCK15" s="146"/>
      <c r="SCL15" s="147"/>
      <c r="SCM15" s="148"/>
      <c r="SCN15" s="149"/>
      <c r="SCO15" s="150"/>
      <c r="SCP15" s="151"/>
      <c r="SCQ15" s="152"/>
      <c r="SCR15" s="153"/>
      <c r="SCS15" s="154"/>
      <c r="SCT15" s="146"/>
      <c r="SCU15" s="147"/>
      <c r="SCV15" s="148"/>
      <c r="SCW15" s="149"/>
      <c r="SCX15" s="150"/>
      <c r="SCY15" s="151"/>
      <c r="SCZ15" s="152"/>
      <c r="SDA15" s="153"/>
      <c r="SDB15" s="154"/>
      <c r="SDC15" s="146"/>
      <c r="SDD15" s="147"/>
      <c r="SDE15" s="148"/>
      <c r="SDF15" s="149"/>
      <c r="SDG15" s="150"/>
      <c r="SDH15" s="151"/>
      <c r="SDI15" s="152"/>
      <c r="SDJ15" s="153"/>
      <c r="SDK15" s="154"/>
      <c r="SDL15" s="146"/>
      <c r="SDM15" s="147"/>
      <c r="SDN15" s="148"/>
      <c r="SDO15" s="149"/>
      <c r="SDP15" s="150"/>
      <c r="SDQ15" s="151"/>
      <c r="SDR15" s="152"/>
      <c r="SDS15" s="153"/>
      <c r="SDT15" s="154"/>
      <c r="SDU15" s="146"/>
      <c r="SDV15" s="147"/>
      <c r="SDW15" s="148"/>
      <c r="SDX15" s="149"/>
      <c r="SDY15" s="150"/>
      <c r="SDZ15" s="151"/>
      <c r="SEA15" s="152"/>
      <c r="SEB15" s="153"/>
      <c r="SEC15" s="154"/>
      <c r="SED15" s="146"/>
      <c r="SEE15" s="147"/>
      <c r="SEF15" s="148"/>
      <c r="SEG15" s="149"/>
      <c r="SEH15" s="150"/>
      <c r="SEI15" s="151"/>
      <c r="SEJ15" s="152"/>
      <c r="SEK15" s="153"/>
      <c r="SEL15" s="154"/>
      <c r="SEM15" s="146"/>
      <c r="SEN15" s="147"/>
      <c r="SEO15" s="148"/>
      <c r="SEP15" s="149"/>
      <c r="SEQ15" s="150"/>
      <c r="SER15" s="151"/>
      <c r="SES15" s="152"/>
      <c r="SET15" s="153"/>
      <c r="SEU15" s="154"/>
      <c r="SEV15" s="146"/>
      <c r="SEW15" s="147"/>
      <c r="SEX15" s="148"/>
      <c r="SEY15" s="149"/>
      <c r="SEZ15" s="150"/>
      <c r="SFA15" s="151"/>
      <c r="SFB15" s="152"/>
      <c r="SFC15" s="153"/>
      <c r="SFD15" s="154"/>
      <c r="SFE15" s="146"/>
      <c r="SFF15" s="147"/>
      <c r="SFG15" s="148"/>
      <c r="SFH15" s="149"/>
      <c r="SFI15" s="150"/>
      <c r="SFJ15" s="151"/>
      <c r="SFK15" s="152"/>
      <c r="SFL15" s="153"/>
      <c r="SFM15" s="154"/>
      <c r="SFN15" s="146"/>
      <c r="SFO15" s="147"/>
      <c r="SFP15" s="148"/>
      <c r="SFQ15" s="149"/>
      <c r="SFR15" s="150"/>
      <c r="SFS15" s="151"/>
      <c r="SFT15" s="152"/>
      <c r="SFU15" s="153"/>
      <c r="SFV15" s="154"/>
      <c r="SFW15" s="146"/>
      <c r="SFX15" s="147"/>
      <c r="SFY15" s="148"/>
      <c r="SFZ15" s="149"/>
      <c r="SGA15" s="150"/>
      <c r="SGB15" s="151"/>
      <c r="SGC15" s="152"/>
      <c r="SGD15" s="153"/>
      <c r="SGE15" s="154"/>
      <c r="SGF15" s="146"/>
      <c r="SGG15" s="147"/>
      <c r="SGH15" s="148"/>
      <c r="SGI15" s="149"/>
      <c r="SGJ15" s="150"/>
      <c r="SGK15" s="151"/>
      <c r="SGL15" s="152"/>
      <c r="SGM15" s="153"/>
      <c r="SGN15" s="154"/>
      <c r="SGO15" s="146"/>
      <c r="SGP15" s="147"/>
      <c r="SGQ15" s="148"/>
      <c r="SGR15" s="149"/>
      <c r="SGS15" s="150"/>
      <c r="SGT15" s="151"/>
      <c r="SGU15" s="152"/>
      <c r="SGV15" s="153"/>
      <c r="SGW15" s="154"/>
      <c r="SGX15" s="146"/>
      <c r="SGY15" s="147"/>
      <c r="SGZ15" s="148"/>
      <c r="SHA15" s="149"/>
      <c r="SHB15" s="150"/>
      <c r="SHC15" s="151"/>
      <c r="SHD15" s="152"/>
      <c r="SHE15" s="153"/>
      <c r="SHF15" s="154"/>
      <c r="SHG15" s="146"/>
      <c r="SHH15" s="147"/>
      <c r="SHI15" s="148"/>
      <c r="SHJ15" s="149"/>
      <c r="SHK15" s="150"/>
      <c r="SHL15" s="151"/>
      <c r="SHM15" s="152"/>
      <c r="SHN15" s="153"/>
      <c r="SHO15" s="154"/>
      <c r="SHP15" s="146"/>
      <c r="SHQ15" s="147"/>
      <c r="SHR15" s="148"/>
      <c r="SHS15" s="149"/>
      <c r="SHT15" s="150"/>
      <c r="SHU15" s="151"/>
      <c r="SHV15" s="152"/>
      <c r="SHW15" s="153"/>
      <c r="SHX15" s="154"/>
      <c r="SHY15" s="146"/>
      <c r="SHZ15" s="147"/>
      <c r="SIA15" s="148"/>
      <c r="SIB15" s="149"/>
      <c r="SIC15" s="150"/>
      <c r="SID15" s="151"/>
      <c r="SIE15" s="152"/>
      <c r="SIF15" s="153"/>
      <c r="SIG15" s="154"/>
      <c r="SIH15" s="146"/>
      <c r="SII15" s="147"/>
      <c r="SIJ15" s="148"/>
      <c r="SIK15" s="149"/>
      <c r="SIL15" s="150"/>
      <c r="SIM15" s="151"/>
      <c r="SIN15" s="152"/>
      <c r="SIO15" s="153"/>
      <c r="SIP15" s="154"/>
      <c r="SIQ15" s="146"/>
      <c r="SIR15" s="147"/>
      <c r="SIS15" s="148"/>
      <c r="SIT15" s="149"/>
      <c r="SIU15" s="150"/>
      <c r="SIV15" s="151"/>
      <c r="SIW15" s="152"/>
      <c r="SIX15" s="153"/>
      <c r="SIY15" s="154"/>
      <c r="SIZ15" s="146"/>
      <c r="SJA15" s="147"/>
      <c r="SJB15" s="148"/>
      <c r="SJC15" s="149"/>
      <c r="SJD15" s="150"/>
      <c r="SJE15" s="151"/>
      <c r="SJF15" s="152"/>
      <c r="SJG15" s="153"/>
      <c r="SJH15" s="154"/>
      <c r="SJI15" s="146"/>
      <c r="SJJ15" s="147"/>
      <c r="SJK15" s="148"/>
      <c r="SJL15" s="149"/>
      <c r="SJM15" s="150"/>
      <c r="SJN15" s="151"/>
      <c r="SJO15" s="152"/>
      <c r="SJP15" s="153"/>
      <c r="SJQ15" s="154"/>
      <c r="SJR15" s="146"/>
      <c r="SJS15" s="147"/>
      <c r="SJT15" s="148"/>
      <c r="SJU15" s="149"/>
      <c r="SJV15" s="150"/>
      <c r="SJW15" s="151"/>
      <c r="SJX15" s="152"/>
      <c r="SJY15" s="153"/>
      <c r="SJZ15" s="154"/>
      <c r="SKA15" s="146"/>
      <c r="SKB15" s="147"/>
      <c r="SKC15" s="148"/>
      <c r="SKD15" s="149"/>
      <c r="SKE15" s="150"/>
      <c r="SKF15" s="151"/>
      <c r="SKG15" s="152"/>
      <c r="SKH15" s="153"/>
      <c r="SKI15" s="154"/>
      <c r="SKJ15" s="146"/>
      <c r="SKK15" s="147"/>
      <c r="SKL15" s="148"/>
      <c r="SKM15" s="149"/>
      <c r="SKN15" s="150"/>
      <c r="SKO15" s="151"/>
      <c r="SKP15" s="152"/>
      <c r="SKQ15" s="153"/>
      <c r="SKR15" s="154"/>
      <c r="SKS15" s="146"/>
      <c r="SKT15" s="147"/>
      <c r="SKU15" s="148"/>
      <c r="SKV15" s="149"/>
      <c r="SKW15" s="150"/>
      <c r="SKX15" s="151"/>
      <c r="SKY15" s="152"/>
      <c r="SKZ15" s="153"/>
      <c r="SLA15" s="154"/>
      <c r="SLB15" s="146"/>
      <c r="SLC15" s="147"/>
      <c r="SLD15" s="148"/>
      <c r="SLE15" s="149"/>
      <c r="SLF15" s="150"/>
      <c r="SLG15" s="151"/>
      <c r="SLH15" s="152"/>
      <c r="SLI15" s="153"/>
      <c r="SLJ15" s="154"/>
      <c r="SLK15" s="146"/>
      <c r="SLL15" s="147"/>
      <c r="SLM15" s="148"/>
      <c r="SLN15" s="149"/>
      <c r="SLO15" s="150"/>
      <c r="SLP15" s="151"/>
      <c r="SLQ15" s="152"/>
      <c r="SLR15" s="153"/>
      <c r="SLS15" s="154"/>
      <c r="SLT15" s="146"/>
      <c r="SLU15" s="147"/>
      <c r="SLV15" s="148"/>
      <c r="SLW15" s="149"/>
      <c r="SLX15" s="150"/>
      <c r="SLY15" s="151"/>
      <c r="SLZ15" s="152"/>
      <c r="SMA15" s="153"/>
      <c r="SMB15" s="154"/>
      <c r="SMC15" s="146"/>
      <c r="SMD15" s="147"/>
      <c r="SME15" s="148"/>
      <c r="SMF15" s="149"/>
      <c r="SMG15" s="150"/>
      <c r="SMH15" s="151"/>
      <c r="SMI15" s="152"/>
      <c r="SMJ15" s="153"/>
      <c r="SMK15" s="154"/>
      <c r="SML15" s="146"/>
      <c r="SMM15" s="147"/>
      <c r="SMN15" s="148"/>
      <c r="SMO15" s="149"/>
      <c r="SMP15" s="150"/>
      <c r="SMQ15" s="151"/>
      <c r="SMR15" s="152"/>
      <c r="SMS15" s="153"/>
      <c r="SMT15" s="154"/>
      <c r="SMU15" s="146"/>
      <c r="SMV15" s="147"/>
      <c r="SMW15" s="148"/>
      <c r="SMX15" s="149"/>
      <c r="SMY15" s="150"/>
      <c r="SMZ15" s="151"/>
      <c r="SNA15" s="152"/>
      <c r="SNB15" s="153"/>
      <c r="SNC15" s="154"/>
      <c r="SND15" s="146"/>
      <c r="SNE15" s="147"/>
      <c r="SNF15" s="148"/>
      <c r="SNG15" s="149"/>
      <c r="SNH15" s="150"/>
      <c r="SNI15" s="151"/>
      <c r="SNJ15" s="152"/>
      <c r="SNK15" s="153"/>
      <c r="SNL15" s="154"/>
      <c r="SNM15" s="146"/>
      <c r="SNN15" s="147"/>
      <c r="SNO15" s="148"/>
      <c r="SNP15" s="149"/>
      <c r="SNQ15" s="150"/>
      <c r="SNR15" s="151"/>
      <c r="SNS15" s="152"/>
      <c r="SNT15" s="153"/>
      <c r="SNU15" s="154"/>
      <c r="SNV15" s="146"/>
      <c r="SNW15" s="147"/>
      <c r="SNX15" s="148"/>
      <c r="SNY15" s="149"/>
      <c r="SNZ15" s="150"/>
      <c r="SOA15" s="151"/>
      <c r="SOB15" s="152"/>
      <c r="SOC15" s="153"/>
      <c r="SOD15" s="154"/>
      <c r="SOE15" s="146"/>
      <c r="SOF15" s="147"/>
      <c r="SOG15" s="148"/>
      <c r="SOH15" s="149"/>
      <c r="SOI15" s="150"/>
      <c r="SOJ15" s="151"/>
      <c r="SOK15" s="152"/>
      <c r="SOL15" s="153"/>
      <c r="SOM15" s="154"/>
      <c r="SON15" s="146"/>
      <c r="SOO15" s="147"/>
      <c r="SOP15" s="148"/>
      <c r="SOQ15" s="149"/>
      <c r="SOR15" s="150"/>
      <c r="SOS15" s="151"/>
      <c r="SOT15" s="152"/>
      <c r="SOU15" s="153"/>
      <c r="SOV15" s="154"/>
      <c r="SOW15" s="146"/>
      <c r="SOX15" s="147"/>
      <c r="SOY15" s="148"/>
      <c r="SOZ15" s="149"/>
      <c r="SPA15" s="150"/>
      <c r="SPB15" s="151"/>
      <c r="SPC15" s="152"/>
      <c r="SPD15" s="153"/>
      <c r="SPE15" s="154"/>
      <c r="SPF15" s="146"/>
      <c r="SPG15" s="147"/>
      <c r="SPH15" s="148"/>
      <c r="SPI15" s="149"/>
      <c r="SPJ15" s="150"/>
      <c r="SPK15" s="151"/>
      <c r="SPL15" s="152"/>
      <c r="SPM15" s="153"/>
      <c r="SPN15" s="154"/>
      <c r="SPO15" s="146"/>
      <c r="SPP15" s="147"/>
      <c r="SPQ15" s="148"/>
      <c r="SPR15" s="149"/>
      <c r="SPS15" s="150"/>
      <c r="SPT15" s="151"/>
      <c r="SPU15" s="152"/>
      <c r="SPV15" s="153"/>
      <c r="SPW15" s="154"/>
      <c r="SPX15" s="146"/>
      <c r="SPY15" s="147"/>
      <c r="SPZ15" s="148"/>
      <c r="SQA15" s="149"/>
      <c r="SQB15" s="150"/>
      <c r="SQC15" s="151"/>
      <c r="SQD15" s="152"/>
      <c r="SQE15" s="153"/>
      <c r="SQF15" s="154"/>
      <c r="SQG15" s="146"/>
      <c r="SQH15" s="147"/>
      <c r="SQI15" s="148"/>
      <c r="SQJ15" s="149"/>
      <c r="SQK15" s="150"/>
      <c r="SQL15" s="151"/>
      <c r="SQM15" s="152"/>
      <c r="SQN15" s="153"/>
      <c r="SQO15" s="154"/>
      <c r="SQP15" s="146"/>
      <c r="SQQ15" s="147"/>
      <c r="SQR15" s="148"/>
      <c r="SQS15" s="149"/>
      <c r="SQT15" s="150"/>
      <c r="SQU15" s="151"/>
      <c r="SQV15" s="152"/>
      <c r="SQW15" s="153"/>
      <c r="SQX15" s="154"/>
      <c r="SQY15" s="146"/>
      <c r="SQZ15" s="147"/>
      <c r="SRA15" s="148"/>
      <c r="SRB15" s="149"/>
      <c r="SRC15" s="150"/>
      <c r="SRD15" s="151"/>
      <c r="SRE15" s="152"/>
      <c r="SRF15" s="153"/>
      <c r="SRG15" s="154"/>
      <c r="SRH15" s="146"/>
      <c r="SRI15" s="147"/>
      <c r="SRJ15" s="148"/>
      <c r="SRK15" s="149"/>
      <c r="SRL15" s="150"/>
      <c r="SRM15" s="151"/>
      <c r="SRN15" s="152"/>
      <c r="SRO15" s="153"/>
      <c r="SRP15" s="154"/>
      <c r="SRQ15" s="146"/>
      <c r="SRR15" s="147"/>
      <c r="SRS15" s="148"/>
      <c r="SRT15" s="149"/>
      <c r="SRU15" s="150"/>
      <c r="SRV15" s="151"/>
      <c r="SRW15" s="152"/>
      <c r="SRX15" s="153"/>
      <c r="SRY15" s="154"/>
      <c r="SRZ15" s="146"/>
      <c r="SSA15" s="147"/>
      <c r="SSB15" s="148"/>
      <c r="SSC15" s="149"/>
      <c r="SSD15" s="150"/>
      <c r="SSE15" s="151"/>
      <c r="SSF15" s="152"/>
      <c r="SSG15" s="153"/>
      <c r="SSH15" s="154"/>
      <c r="SSI15" s="146"/>
      <c r="SSJ15" s="147"/>
      <c r="SSK15" s="148"/>
      <c r="SSL15" s="149"/>
      <c r="SSM15" s="150"/>
      <c r="SSN15" s="151"/>
      <c r="SSO15" s="152"/>
      <c r="SSP15" s="153"/>
      <c r="SSQ15" s="154"/>
      <c r="SSR15" s="146"/>
      <c r="SSS15" s="147"/>
      <c r="SST15" s="148"/>
      <c r="SSU15" s="149"/>
      <c r="SSV15" s="150"/>
      <c r="SSW15" s="151"/>
      <c r="SSX15" s="152"/>
      <c r="SSY15" s="153"/>
      <c r="SSZ15" s="154"/>
      <c r="STA15" s="146"/>
      <c r="STB15" s="147"/>
      <c r="STC15" s="148"/>
      <c r="STD15" s="149"/>
      <c r="STE15" s="150"/>
      <c r="STF15" s="151"/>
      <c r="STG15" s="152"/>
      <c r="STH15" s="153"/>
      <c r="STI15" s="154"/>
      <c r="STJ15" s="146"/>
      <c r="STK15" s="147"/>
      <c r="STL15" s="148"/>
      <c r="STM15" s="149"/>
      <c r="STN15" s="150"/>
      <c r="STO15" s="151"/>
      <c r="STP15" s="152"/>
      <c r="STQ15" s="153"/>
      <c r="STR15" s="154"/>
      <c r="STS15" s="146"/>
      <c r="STT15" s="147"/>
      <c r="STU15" s="148"/>
      <c r="STV15" s="149"/>
      <c r="STW15" s="150"/>
      <c r="STX15" s="151"/>
      <c r="STY15" s="152"/>
      <c r="STZ15" s="153"/>
      <c r="SUA15" s="154"/>
      <c r="SUB15" s="146"/>
      <c r="SUC15" s="147"/>
      <c r="SUD15" s="148"/>
      <c r="SUE15" s="149"/>
      <c r="SUF15" s="150"/>
      <c r="SUG15" s="151"/>
      <c r="SUH15" s="152"/>
      <c r="SUI15" s="153"/>
      <c r="SUJ15" s="154"/>
      <c r="SUK15" s="146"/>
      <c r="SUL15" s="147"/>
      <c r="SUM15" s="148"/>
      <c r="SUN15" s="149"/>
      <c r="SUO15" s="150"/>
      <c r="SUP15" s="151"/>
      <c r="SUQ15" s="152"/>
      <c r="SUR15" s="153"/>
      <c r="SUS15" s="154"/>
      <c r="SUT15" s="146"/>
      <c r="SUU15" s="147"/>
      <c r="SUV15" s="148"/>
      <c r="SUW15" s="149"/>
      <c r="SUX15" s="150"/>
      <c r="SUY15" s="151"/>
      <c r="SUZ15" s="152"/>
      <c r="SVA15" s="153"/>
      <c r="SVB15" s="154"/>
      <c r="SVC15" s="146"/>
      <c r="SVD15" s="147"/>
      <c r="SVE15" s="148"/>
      <c r="SVF15" s="149"/>
      <c r="SVG15" s="150"/>
      <c r="SVH15" s="151"/>
      <c r="SVI15" s="152"/>
      <c r="SVJ15" s="153"/>
      <c r="SVK15" s="154"/>
      <c r="SVL15" s="146"/>
      <c r="SVM15" s="147"/>
      <c r="SVN15" s="148"/>
      <c r="SVO15" s="149"/>
      <c r="SVP15" s="150"/>
      <c r="SVQ15" s="151"/>
      <c r="SVR15" s="152"/>
      <c r="SVS15" s="153"/>
      <c r="SVT15" s="154"/>
      <c r="SVU15" s="146"/>
      <c r="SVV15" s="147"/>
      <c r="SVW15" s="148"/>
      <c r="SVX15" s="149"/>
      <c r="SVY15" s="150"/>
      <c r="SVZ15" s="151"/>
      <c r="SWA15" s="152"/>
      <c r="SWB15" s="153"/>
      <c r="SWC15" s="154"/>
      <c r="SWD15" s="146"/>
      <c r="SWE15" s="147"/>
      <c r="SWF15" s="148"/>
      <c r="SWG15" s="149"/>
      <c r="SWH15" s="150"/>
      <c r="SWI15" s="151"/>
      <c r="SWJ15" s="152"/>
      <c r="SWK15" s="153"/>
      <c r="SWL15" s="154"/>
      <c r="SWM15" s="146"/>
      <c r="SWN15" s="147"/>
      <c r="SWO15" s="148"/>
      <c r="SWP15" s="149"/>
      <c r="SWQ15" s="150"/>
      <c r="SWR15" s="151"/>
      <c r="SWS15" s="152"/>
      <c r="SWT15" s="153"/>
      <c r="SWU15" s="154"/>
      <c r="SWV15" s="146"/>
      <c r="SWW15" s="147"/>
      <c r="SWX15" s="148"/>
      <c r="SWY15" s="149"/>
      <c r="SWZ15" s="150"/>
      <c r="SXA15" s="151"/>
      <c r="SXB15" s="152"/>
      <c r="SXC15" s="153"/>
      <c r="SXD15" s="154"/>
      <c r="SXE15" s="146"/>
      <c r="SXF15" s="147"/>
      <c r="SXG15" s="148"/>
      <c r="SXH15" s="149"/>
      <c r="SXI15" s="150"/>
      <c r="SXJ15" s="151"/>
      <c r="SXK15" s="152"/>
      <c r="SXL15" s="153"/>
      <c r="SXM15" s="154"/>
      <c r="SXN15" s="146"/>
      <c r="SXO15" s="147"/>
      <c r="SXP15" s="148"/>
      <c r="SXQ15" s="149"/>
      <c r="SXR15" s="150"/>
      <c r="SXS15" s="151"/>
      <c r="SXT15" s="152"/>
      <c r="SXU15" s="153"/>
      <c r="SXV15" s="154"/>
      <c r="SXW15" s="146"/>
      <c r="SXX15" s="147"/>
      <c r="SXY15" s="148"/>
      <c r="SXZ15" s="149"/>
      <c r="SYA15" s="150"/>
      <c r="SYB15" s="151"/>
      <c r="SYC15" s="152"/>
      <c r="SYD15" s="153"/>
      <c r="SYE15" s="154"/>
      <c r="SYF15" s="146"/>
      <c r="SYG15" s="147"/>
      <c r="SYH15" s="148"/>
      <c r="SYI15" s="149"/>
      <c r="SYJ15" s="150"/>
      <c r="SYK15" s="151"/>
      <c r="SYL15" s="152"/>
      <c r="SYM15" s="153"/>
      <c r="SYN15" s="154"/>
      <c r="SYO15" s="146"/>
      <c r="SYP15" s="147"/>
      <c r="SYQ15" s="148"/>
      <c r="SYR15" s="149"/>
      <c r="SYS15" s="150"/>
      <c r="SYT15" s="151"/>
      <c r="SYU15" s="152"/>
      <c r="SYV15" s="153"/>
      <c r="SYW15" s="154"/>
      <c r="SYX15" s="146"/>
      <c r="SYY15" s="147"/>
      <c r="SYZ15" s="148"/>
      <c r="SZA15" s="149"/>
      <c r="SZB15" s="150"/>
      <c r="SZC15" s="151"/>
      <c r="SZD15" s="152"/>
      <c r="SZE15" s="153"/>
      <c r="SZF15" s="154"/>
      <c r="SZG15" s="146"/>
      <c r="SZH15" s="147"/>
      <c r="SZI15" s="148"/>
      <c r="SZJ15" s="149"/>
      <c r="SZK15" s="150"/>
      <c r="SZL15" s="151"/>
      <c r="SZM15" s="152"/>
      <c r="SZN15" s="153"/>
      <c r="SZO15" s="154"/>
      <c r="SZP15" s="146"/>
      <c r="SZQ15" s="147"/>
      <c r="SZR15" s="148"/>
      <c r="SZS15" s="149"/>
      <c r="SZT15" s="150"/>
      <c r="SZU15" s="151"/>
      <c r="SZV15" s="152"/>
      <c r="SZW15" s="153"/>
      <c r="SZX15" s="154"/>
      <c r="SZY15" s="146"/>
      <c r="SZZ15" s="147"/>
      <c r="TAA15" s="148"/>
      <c r="TAB15" s="149"/>
      <c r="TAC15" s="150"/>
      <c r="TAD15" s="151"/>
      <c r="TAE15" s="152"/>
      <c r="TAF15" s="153"/>
      <c r="TAG15" s="154"/>
      <c r="TAH15" s="146"/>
      <c r="TAI15" s="147"/>
      <c r="TAJ15" s="148"/>
      <c r="TAK15" s="149"/>
      <c r="TAL15" s="150"/>
      <c r="TAM15" s="151"/>
      <c r="TAN15" s="152"/>
      <c r="TAO15" s="153"/>
      <c r="TAP15" s="154"/>
      <c r="TAQ15" s="146"/>
      <c r="TAR15" s="147"/>
      <c r="TAS15" s="148"/>
      <c r="TAT15" s="149"/>
      <c r="TAU15" s="150"/>
      <c r="TAV15" s="151"/>
      <c r="TAW15" s="152"/>
      <c r="TAX15" s="153"/>
      <c r="TAY15" s="154"/>
      <c r="TAZ15" s="146"/>
      <c r="TBA15" s="147"/>
      <c r="TBB15" s="148"/>
      <c r="TBC15" s="149"/>
      <c r="TBD15" s="150"/>
      <c r="TBE15" s="151"/>
      <c r="TBF15" s="152"/>
      <c r="TBG15" s="153"/>
      <c r="TBH15" s="154"/>
      <c r="TBI15" s="146"/>
      <c r="TBJ15" s="147"/>
      <c r="TBK15" s="148"/>
      <c r="TBL15" s="149"/>
      <c r="TBM15" s="150"/>
      <c r="TBN15" s="151"/>
      <c r="TBO15" s="152"/>
      <c r="TBP15" s="153"/>
      <c r="TBQ15" s="154"/>
      <c r="TBR15" s="146"/>
      <c r="TBS15" s="147"/>
      <c r="TBT15" s="148"/>
      <c r="TBU15" s="149"/>
      <c r="TBV15" s="150"/>
      <c r="TBW15" s="151"/>
      <c r="TBX15" s="152"/>
      <c r="TBY15" s="153"/>
      <c r="TBZ15" s="154"/>
      <c r="TCA15" s="146"/>
      <c r="TCB15" s="147"/>
      <c r="TCC15" s="148"/>
      <c r="TCD15" s="149"/>
      <c r="TCE15" s="150"/>
      <c r="TCF15" s="151"/>
      <c r="TCG15" s="152"/>
      <c r="TCH15" s="153"/>
      <c r="TCI15" s="154"/>
      <c r="TCJ15" s="146"/>
      <c r="TCK15" s="147"/>
      <c r="TCL15" s="148"/>
      <c r="TCM15" s="149"/>
      <c r="TCN15" s="150"/>
      <c r="TCO15" s="151"/>
      <c r="TCP15" s="152"/>
      <c r="TCQ15" s="153"/>
      <c r="TCR15" s="154"/>
      <c r="TCS15" s="146"/>
      <c r="TCT15" s="147"/>
      <c r="TCU15" s="148"/>
      <c r="TCV15" s="149"/>
      <c r="TCW15" s="150"/>
      <c r="TCX15" s="151"/>
      <c r="TCY15" s="152"/>
      <c r="TCZ15" s="153"/>
      <c r="TDA15" s="154"/>
      <c r="TDB15" s="146"/>
      <c r="TDC15" s="147"/>
      <c r="TDD15" s="148"/>
      <c r="TDE15" s="149"/>
      <c r="TDF15" s="150"/>
      <c r="TDG15" s="151"/>
      <c r="TDH15" s="152"/>
      <c r="TDI15" s="153"/>
      <c r="TDJ15" s="154"/>
      <c r="TDK15" s="146"/>
      <c r="TDL15" s="147"/>
      <c r="TDM15" s="148"/>
      <c r="TDN15" s="149"/>
      <c r="TDO15" s="150"/>
      <c r="TDP15" s="151"/>
      <c r="TDQ15" s="152"/>
      <c r="TDR15" s="153"/>
      <c r="TDS15" s="154"/>
      <c r="TDT15" s="146"/>
      <c r="TDU15" s="147"/>
      <c r="TDV15" s="148"/>
      <c r="TDW15" s="149"/>
      <c r="TDX15" s="150"/>
      <c r="TDY15" s="151"/>
      <c r="TDZ15" s="152"/>
      <c r="TEA15" s="153"/>
      <c r="TEB15" s="154"/>
      <c r="TEC15" s="146"/>
      <c r="TED15" s="147"/>
      <c r="TEE15" s="148"/>
      <c r="TEF15" s="149"/>
      <c r="TEG15" s="150"/>
      <c r="TEH15" s="151"/>
      <c r="TEI15" s="152"/>
      <c r="TEJ15" s="153"/>
      <c r="TEK15" s="154"/>
      <c r="TEL15" s="146"/>
      <c r="TEM15" s="147"/>
      <c r="TEN15" s="148"/>
      <c r="TEO15" s="149"/>
      <c r="TEP15" s="150"/>
      <c r="TEQ15" s="151"/>
      <c r="TER15" s="152"/>
      <c r="TES15" s="153"/>
      <c r="TET15" s="154"/>
      <c r="TEU15" s="146"/>
      <c r="TEV15" s="147"/>
      <c r="TEW15" s="148"/>
      <c r="TEX15" s="149"/>
      <c r="TEY15" s="150"/>
      <c r="TEZ15" s="151"/>
      <c r="TFA15" s="152"/>
      <c r="TFB15" s="153"/>
      <c r="TFC15" s="154"/>
      <c r="TFD15" s="146"/>
      <c r="TFE15" s="147"/>
      <c r="TFF15" s="148"/>
      <c r="TFG15" s="149"/>
      <c r="TFH15" s="150"/>
      <c r="TFI15" s="151"/>
      <c r="TFJ15" s="152"/>
      <c r="TFK15" s="153"/>
      <c r="TFL15" s="154"/>
      <c r="TFM15" s="146"/>
      <c r="TFN15" s="147"/>
      <c r="TFO15" s="148"/>
      <c r="TFP15" s="149"/>
      <c r="TFQ15" s="150"/>
      <c r="TFR15" s="151"/>
      <c r="TFS15" s="152"/>
      <c r="TFT15" s="153"/>
      <c r="TFU15" s="154"/>
      <c r="TFV15" s="146"/>
      <c r="TFW15" s="147"/>
      <c r="TFX15" s="148"/>
      <c r="TFY15" s="149"/>
      <c r="TFZ15" s="150"/>
      <c r="TGA15" s="151"/>
      <c r="TGB15" s="152"/>
      <c r="TGC15" s="153"/>
      <c r="TGD15" s="154"/>
      <c r="TGE15" s="146"/>
      <c r="TGF15" s="147"/>
      <c r="TGG15" s="148"/>
      <c r="TGH15" s="149"/>
      <c r="TGI15" s="150"/>
      <c r="TGJ15" s="151"/>
      <c r="TGK15" s="152"/>
      <c r="TGL15" s="153"/>
      <c r="TGM15" s="154"/>
      <c r="TGN15" s="146"/>
      <c r="TGO15" s="147"/>
      <c r="TGP15" s="148"/>
      <c r="TGQ15" s="149"/>
      <c r="TGR15" s="150"/>
      <c r="TGS15" s="151"/>
      <c r="TGT15" s="152"/>
      <c r="TGU15" s="153"/>
      <c r="TGV15" s="154"/>
      <c r="TGW15" s="146"/>
      <c r="TGX15" s="147"/>
      <c r="TGY15" s="148"/>
      <c r="TGZ15" s="149"/>
      <c r="THA15" s="150"/>
      <c r="THB15" s="151"/>
      <c r="THC15" s="152"/>
      <c r="THD15" s="153"/>
      <c r="THE15" s="154"/>
      <c r="THF15" s="146"/>
      <c r="THG15" s="147"/>
      <c r="THH15" s="148"/>
      <c r="THI15" s="149"/>
      <c r="THJ15" s="150"/>
      <c r="THK15" s="151"/>
      <c r="THL15" s="152"/>
      <c r="THM15" s="153"/>
      <c r="THN15" s="154"/>
      <c r="THO15" s="146"/>
      <c r="THP15" s="147"/>
      <c r="THQ15" s="148"/>
      <c r="THR15" s="149"/>
      <c r="THS15" s="150"/>
      <c r="THT15" s="151"/>
      <c r="THU15" s="152"/>
      <c r="THV15" s="153"/>
      <c r="THW15" s="154"/>
      <c r="THX15" s="146"/>
      <c r="THY15" s="147"/>
      <c r="THZ15" s="148"/>
      <c r="TIA15" s="149"/>
      <c r="TIB15" s="150"/>
      <c r="TIC15" s="151"/>
      <c r="TID15" s="152"/>
      <c r="TIE15" s="153"/>
      <c r="TIF15" s="154"/>
      <c r="TIG15" s="146"/>
      <c r="TIH15" s="147"/>
      <c r="TII15" s="148"/>
      <c r="TIJ15" s="149"/>
      <c r="TIK15" s="150"/>
      <c r="TIL15" s="151"/>
      <c r="TIM15" s="152"/>
      <c r="TIN15" s="153"/>
      <c r="TIO15" s="154"/>
      <c r="TIP15" s="146"/>
      <c r="TIQ15" s="147"/>
      <c r="TIR15" s="148"/>
      <c r="TIS15" s="149"/>
      <c r="TIT15" s="150"/>
      <c r="TIU15" s="151"/>
      <c r="TIV15" s="152"/>
      <c r="TIW15" s="153"/>
      <c r="TIX15" s="154"/>
      <c r="TIY15" s="146"/>
      <c r="TIZ15" s="147"/>
      <c r="TJA15" s="148"/>
      <c r="TJB15" s="149"/>
      <c r="TJC15" s="150"/>
      <c r="TJD15" s="151"/>
      <c r="TJE15" s="152"/>
      <c r="TJF15" s="153"/>
      <c r="TJG15" s="154"/>
      <c r="TJH15" s="146"/>
      <c r="TJI15" s="147"/>
      <c r="TJJ15" s="148"/>
      <c r="TJK15" s="149"/>
      <c r="TJL15" s="150"/>
      <c r="TJM15" s="151"/>
      <c r="TJN15" s="152"/>
      <c r="TJO15" s="153"/>
      <c r="TJP15" s="154"/>
      <c r="TJQ15" s="146"/>
      <c r="TJR15" s="147"/>
      <c r="TJS15" s="148"/>
      <c r="TJT15" s="149"/>
      <c r="TJU15" s="150"/>
      <c r="TJV15" s="151"/>
      <c r="TJW15" s="152"/>
      <c r="TJX15" s="153"/>
      <c r="TJY15" s="154"/>
      <c r="TJZ15" s="146"/>
      <c r="TKA15" s="147"/>
      <c r="TKB15" s="148"/>
      <c r="TKC15" s="149"/>
      <c r="TKD15" s="150"/>
      <c r="TKE15" s="151"/>
      <c r="TKF15" s="152"/>
      <c r="TKG15" s="153"/>
      <c r="TKH15" s="154"/>
      <c r="TKI15" s="146"/>
      <c r="TKJ15" s="147"/>
      <c r="TKK15" s="148"/>
      <c r="TKL15" s="149"/>
      <c r="TKM15" s="150"/>
      <c r="TKN15" s="151"/>
      <c r="TKO15" s="152"/>
      <c r="TKP15" s="153"/>
      <c r="TKQ15" s="154"/>
      <c r="TKR15" s="146"/>
      <c r="TKS15" s="147"/>
      <c r="TKT15" s="148"/>
      <c r="TKU15" s="149"/>
      <c r="TKV15" s="150"/>
      <c r="TKW15" s="151"/>
      <c r="TKX15" s="152"/>
      <c r="TKY15" s="153"/>
      <c r="TKZ15" s="154"/>
      <c r="TLA15" s="146"/>
      <c r="TLB15" s="147"/>
      <c r="TLC15" s="148"/>
      <c r="TLD15" s="149"/>
      <c r="TLE15" s="150"/>
      <c r="TLF15" s="151"/>
      <c r="TLG15" s="152"/>
      <c r="TLH15" s="153"/>
      <c r="TLI15" s="154"/>
      <c r="TLJ15" s="146"/>
      <c r="TLK15" s="147"/>
      <c r="TLL15" s="148"/>
      <c r="TLM15" s="149"/>
      <c r="TLN15" s="150"/>
      <c r="TLO15" s="151"/>
      <c r="TLP15" s="152"/>
      <c r="TLQ15" s="153"/>
      <c r="TLR15" s="154"/>
      <c r="TLS15" s="146"/>
      <c r="TLT15" s="147"/>
      <c r="TLU15" s="148"/>
      <c r="TLV15" s="149"/>
      <c r="TLW15" s="150"/>
      <c r="TLX15" s="151"/>
      <c r="TLY15" s="152"/>
      <c r="TLZ15" s="153"/>
      <c r="TMA15" s="154"/>
      <c r="TMB15" s="146"/>
      <c r="TMC15" s="147"/>
      <c r="TMD15" s="148"/>
      <c r="TME15" s="149"/>
      <c r="TMF15" s="150"/>
      <c r="TMG15" s="151"/>
      <c r="TMH15" s="152"/>
      <c r="TMI15" s="153"/>
      <c r="TMJ15" s="154"/>
      <c r="TMK15" s="146"/>
      <c r="TML15" s="147"/>
      <c r="TMM15" s="148"/>
      <c r="TMN15" s="149"/>
      <c r="TMO15" s="150"/>
      <c r="TMP15" s="151"/>
      <c r="TMQ15" s="152"/>
      <c r="TMR15" s="153"/>
      <c r="TMS15" s="154"/>
      <c r="TMT15" s="146"/>
      <c r="TMU15" s="147"/>
      <c r="TMV15" s="148"/>
      <c r="TMW15" s="149"/>
      <c r="TMX15" s="150"/>
      <c r="TMY15" s="151"/>
      <c r="TMZ15" s="152"/>
      <c r="TNA15" s="153"/>
      <c r="TNB15" s="154"/>
      <c r="TNC15" s="146"/>
      <c r="TND15" s="147"/>
      <c r="TNE15" s="148"/>
      <c r="TNF15" s="149"/>
      <c r="TNG15" s="150"/>
      <c r="TNH15" s="151"/>
      <c r="TNI15" s="152"/>
      <c r="TNJ15" s="153"/>
      <c r="TNK15" s="154"/>
      <c r="TNL15" s="146"/>
      <c r="TNM15" s="147"/>
      <c r="TNN15" s="148"/>
      <c r="TNO15" s="149"/>
      <c r="TNP15" s="150"/>
      <c r="TNQ15" s="151"/>
      <c r="TNR15" s="152"/>
      <c r="TNS15" s="153"/>
      <c r="TNT15" s="154"/>
      <c r="TNU15" s="146"/>
      <c r="TNV15" s="147"/>
      <c r="TNW15" s="148"/>
      <c r="TNX15" s="149"/>
      <c r="TNY15" s="150"/>
      <c r="TNZ15" s="151"/>
      <c r="TOA15" s="152"/>
      <c r="TOB15" s="153"/>
      <c r="TOC15" s="154"/>
      <c r="TOD15" s="146"/>
      <c r="TOE15" s="147"/>
      <c r="TOF15" s="148"/>
      <c r="TOG15" s="149"/>
      <c r="TOH15" s="150"/>
      <c r="TOI15" s="151"/>
      <c r="TOJ15" s="152"/>
      <c r="TOK15" s="153"/>
      <c r="TOL15" s="154"/>
      <c r="TOM15" s="146"/>
      <c r="TON15" s="147"/>
      <c r="TOO15" s="148"/>
      <c r="TOP15" s="149"/>
      <c r="TOQ15" s="150"/>
      <c r="TOR15" s="151"/>
      <c r="TOS15" s="152"/>
      <c r="TOT15" s="153"/>
      <c r="TOU15" s="154"/>
      <c r="TOV15" s="146"/>
      <c r="TOW15" s="147"/>
      <c r="TOX15" s="148"/>
      <c r="TOY15" s="149"/>
      <c r="TOZ15" s="150"/>
      <c r="TPA15" s="151"/>
      <c r="TPB15" s="152"/>
      <c r="TPC15" s="153"/>
      <c r="TPD15" s="154"/>
      <c r="TPE15" s="146"/>
      <c r="TPF15" s="147"/>
      <c r="TPG15" s="148"/>
      <c r="TPH15" s="149"/>
      <c r="TPI15" s="150"/>
      <c r="TPJ15" s="151"/>
      <c r="TPK15" s="152"/>
      <c r="TPL15" s="153"/>
      <c r="TPM15" s="154"/>
      <c r="TPN15" s="146"/>
      <c r="TPO15" s="147"/>
      <c r="TPP15" s="148"/>
      <c r="TPQ15" s="149"/>
      <c r="TPR15" s="150"/>
      <c r="TPS15" s="151"/>
      <c r="TPT15" s="152"/>
      <c r="TPU15" s="153"/>
      <c r="TPV15" s="154"/>
      <c r="TPW15" s="146"/>
      <c r="TPX15" s="147"/>
      <c r="TPY15" s="148"/>
      <c r="TPZ15" s="149"/>
      <c r="TQA15" s="150"/>
      <c r="TQB15" s="151"/>
      <c r="TQC15" s="152"/>
      <c r="TQD15" s="153"/>
      <c r="TQE15" s="154"/>
      <c r="TQF15" s="146"/>
      <c r="TQG15" s="147"/>
      <c r="TQH15" s="148"/>
      <c r="TQI15" s="149"/>
      <c r="TQJ15" s="150"/>
      <c r="TQK15" s="151"/>
      <c r="TQL15" s="152"/>
      <c r="TQM15" s="153"/>
      <c r="TQN15" s="154"/>
      <c r="TQO15" s="146"/>
      <c r="TQP15" s="147"/>
      <c r="TQQ15" s="148"/>
      <c r="TQR15" s="149"/>
      <c r="TQS15" s="150"/>
      <c r="TQT15" s="151"/>
      <c r="TQU15" s="152"/>
      <c r="TQV15" s="153"/>
      <c r="TQW15" s="154"/>
      <c r="TQX15" s="146"/>
      <c r="TQY15" s="147"/>
      <c r="TQZ15" s="148"/>
      <c r="TRA15" s="149"/>
      <c r="TRB15" s="150"/>
      <c r="TRC15" s="151"/>
      <c r="TRD15" s="152"/>
      <c r="TRE15" s="153"/>
      <c r="TRF15" s="154"/>
      <c r="TRG15" s="146"/>
      <c r="TRH15" s="147"/>
      <c r="TRI15" s="148"/>
      <c r="TRJ15" s="149"/>
      <c r="TRK15" s="150"/>
      <c r="TRL15" s="151"/>
      <c r="TRM15" s="152"/>
      <c r="TRN15" s="153"/>
      <c r="TRO15" s="154"/>
      <c r="TRP15" s="146"/>
      <c r="TRQ15" s="147"/>
      <c r="TRR15" s="148"/>
      <c r="TRS15" s="149"/>
      <c r="TRT15" s="150"/>
      <c r="TRU15" s="151"/>
      <c r="TRV15" s="152"/>
      <c r="TRW15" s="153"/>
      <c r="TRX15" s="154"/>
      <c r="TRY15" s="146"/>
      <c r="TRZ15" s="147"/>
      <c r="TSA15" s="148"/>
      <c r="TSB15" s="149"/>
      <c r="TSC15" s="150"/>
      <c r="TSD15" s="151"/>
      <c r="TSE15" s="152"/>
      <c r="TSF15" s="153"/>
      <c r="TSG15" s="154"/>
      <c r="TSH15" s="146"/>
      <c r="TSI15" s="147"/>
      <c r="TSJ15" s="148"/>
      <c r="TSK15" s="149"/>
      <c r="TSL15" s="150"/>
      <c r="TSM15" s="151"/>
      <c r="TSN15" s="152"/>
      <c r="TSO15" s="153"/>
      <c r="TSP15" s="154"/>
      <c r="TSQ15" s="146"/>
      <c r="TSR15" s="147"/>
      <c r="TSS15" s="148"/>
      <c r="TST15" s="149"/>
      <c r="TSU15" s="150"/>
      <c r="TSV15" s="151"/>
      <c r="TSW15" s="152"/>
      <c r="TSX15" s="153"/>
      <c r="TSY15" s="154"/>
      <c r="TSZ15" s="146"/>
      <c r="TTA15" s="147"/>
      <c r="TTB15" s="148"/>
      <c r="TTC15" s="149"/>
      <c r="TTD15" s="150"/>
      <c r="TTE15" s="151"/>
      <c r="TTF15" s="152"/>
      <c r="TTG15" s="153"/>
      <c r="TTH15" s="154"/>
      <c r="TTI15" s="146"/>
      <c r="TTJ15" s="147"/>
      <c r="TTK15" s="148"/>
      <c r="TTL15" s="149"/>
      <c r="TTM15" s="150"/>
      <c r="TTN15" s="151"/>
      <c r="TTO15" s="152"/>
      <c r="TTP15" s="153"/>
      <c r="TTQ15" s="154"/>
      <c r="TTR15" s="146"/>
      <c r="TTS15" s="147"/>
      <c r="TTT15" s="148"/>
      <c r="TTU15" s="149"/>
      <c r="TTV15" s="150"/>
      <c r="TTW15" s="151"/>
      <c r="TTX15" s="152"/>
      <c r="TTY15" s="153"/>
      <c r="TTZ15" s="154"/>
      <c r="TUA15" s="146"/>
      <c r="TUB15" s="147"/>
      <c r="TUC15" s="148"/>
      <c r="TUD15" s="149"/>
      <c r="TUE15" s="150"/>
      <c r="TUF15" s="151"/>
      <c r="TUG15" s="152"/>
      <c r="TUH15" s="153"/>
      <c r="TUI15" s="154"/>
      <c r="TUJ15" s="146"/>
      <c r="TUK15" s="147"/>
      <c r="TUL15" s="148"/>
      <c r="TUM15" s="149"/>
      <c r="TUN15" s="150"/>
      <c r="TUO15" s="151"/>
      <c r="TUP15" s="152"/>
      <c r="TUQ15" s="153"/>
      <c r="TUR15" s="154"/>
      <c r="TUS15" s="146"/>
      <c r="TUT15" s="147"/>
      <c r="TUU15" s="148"/>
      <c r="TUV15" s="149"/>
      <c r="TUW15" s="150"/>
      <c r="TUX15" s="151"/>
      <c r="TUY15" s="152"/>
      <c r="TUZ15" s="153"/>
      <c r="TVA15" s="154"/>
      <c r="TVB15" s="146"/>
      <c r="TVC15" s="147"/>
      <c r="TVD15" s="148"/>
      <c r="TVE15" s="149"/>
      <c r="TVF15" s="150"/>
      <c r="TVG15" s="151"/>
      <c r="TVH15" s="152"/>
      <c r="TVI15" s="153"/>
      <c r="TVJ15" s="154"/>
      <c r="TVK15" s="146"/>
      <c r="TVL15" s="147"/>
      <c r="TVM15" s="148"/>
      <c r="TVN15" s="149"/>
      <c r="TVO15" s="150"/>
      <c r="TVP15" s="151"/>
      <c r="TVQ15" s="152"/>
      <c r="TVR15" s="153"/>
      <c r="TVS15" s="154"/>
      <c r="TVT15" s="146"/>
      <c r="TVU15" s="147"/>
      <c r="TVV15" s="148"/>
      <c r="TVW15" s="149"/>
      <c r="TVX15" s="150"/>
      <c r="TVY15" s="151"/>
      <c r="TVZ15" s="152"/>
      <c r="TWA15" s="153"/>
      <c r="TWB15" s="154"/>
      <c r="TWC15" s="146"/>
      <c r="TWD15" s="147"/>
      <c r="TWE15" s="148"/>
      <c r="TWF15" s="149"/>
      <c r="TWG15" s="150"/>
      <c r="TWH15" s="151"/>
      <c r="TWI15" s="152"/>
      <c r="TWJ15" s="153"/>
      <c r="TWK15" s="154"/>
      <c r="TWL15" s="146"/>
      <c r="TWM15" s="147"/>
      <c r="TWN15" s="148"/>
      <c r="TWO15" s="149"/>
      <c r="TWP15" s="150"/>
      <c r="TWQ15" s="151"/>
      <c r="TWR15" s="152"/>
      <c r="TWS15" s="153"/>
      <c r="TWT15" s="154"/>
      <c r="TWU15" s="146"/>
      <c r="TWV15" s="147"/>
      <c r="TWW15" s="148"/>
      <c r="TWX15" s="149"/>
      <c r="TWY15" s="150"/>
      <c r="TWZ15" s="151"/>
      <c r="TXA15" s="152"/>
      <c r="TXB15" s="153"/>
      <c r="TXC15" s="154"/>
      <c r="TXD15" s="146"/>
      <c r="TXE15" s="147"/>
      <c r="TXF15" s="148"/>
      <c r="TXG15" s="149"/>
      <c r="TXH15" s="150"/>
      <c r="TXI15" s="151"/>
      <c r="TXJ15" s="152"/>
      <c r="TXK15" s="153"/>
      <c r="TXL15" s="154"/>
      <c r="TXM15" s="146"/>
      <c r="TXN15" s="147"/>
      <c r="TXO15" s="148"/>
      <c r="TXP15" s="149"/>
      <c r="TXQ15" s="150"/>
      <c r="TXR15" s="151"/>
      <c r="TXS15" s="152"/>
      <c r="TXT15" s="153"/>
      <c r="TXU15" s="154"/>
      <c r="TXV15" s="146"/>
      <c r="TXW15" s="147"/>
      <c r="TXX15" s="148"/>
      <c r="TXY15" s="149"/>
      <c r="TXZ15" s="150"/>
      <c r="TYA15" s="151"/>
      <c r="TYB15" s="152"/>
      <c r="TYC15" s="153"/>
      <c r="TYD15" s="154"/>
      <c r="TYE15" s="146"/>
      <c r="TYF15" s="147"/>
      <c r="TYG15" s="148"/>
      <c r="TYH15" s="149"/>
      <c r="TYI15" s="150"/>
      <c r="TYJ15" s="151"/>
      <c r="TYK15" s="152"/>
      <c r="TYL15" s="153"/>
      <c r="TYM15" s="154"/>
      <c r="TYN15" s="146"/>
      <c r="TYO15" s="147"/>
      <c r="TYP15" s="148"/>
      <c r="TYQ15" s="149"/>
      <c r="TYR15" s="150"/>
      <c r="TYS15" s="151"/>
      <c r="TYT15" s="152"/>
      <c r="TYU15" s="153"/>
      <c r="TYV15" s="154"/>
      <c r="TYW15" s="146"/>
      <c r="TYX15" s="147"/>
      <c r="TYY15" s="148"/>
      <c r="TYZ15" s="149"/>
      <c r="TZA15" s="150"/>
      <c r="TZB15" s="151"/>
      <c r="TZC15" s="152"/>
      <c r="TZD15" s="153"/>
      <c r="TZE15" s="154"/>
      <c r="TZF15" s="146"/>
      <c r="TZG15" s="147"/>
      <c r="TZH15" s="148"/>
      <c r="TZI15" s="149"/>
      <c r="TZJ15" s="150"/>
      <c r="TZK15" s="151"/>
      <c r="TZL15" s="152"/>
      <c r="TZM15" s="153"/>
      <c r="TZN15" s="154"/>
      <c r="TZO15" s="146"/>
      <c r="TZP15" s="147"/>
      <c r="TZQ15" s="148"/>
      <c r="TZR15" s="149"/>
      <c r="TZS15" s="150"/>
      <c r="TZT15" s="151"/>
      <c r="TZU15" s="152"/>
      <c r="TZV15" s="153"/>
      <c r="TZW15" s="154"/>
      <c r="TZX15" s="146"/>
      <c r="TZY15" s="147"/>
      <c r="TZZ15" s="148"/>
      <c r="UAA15" s="149"/>
      <c r="UAB15" s="150"/>
      <c r="UAC15" s="151"/>
      <c r="UAD15" s="152"/>
      <c r="UAE15" s="153"/>
      <c r="UAF15" s="154"/>
      <c r="UAG15" s="146"/>
      <c r="UAH15" s="147"/>
      <c r="UAI15" s="148"/>
      <c r="UAJ15" s="149"/>
      <c r="UAK15" s="150"/>
      <c r="UAL15" s="151"/>
      <c r="UAM15" s="152"/>
      <c r="UAN15" s="153"/>
      <c r="UAO15" s="154"/>
      <c r="UAP15" s="146"/>
      <c r="UAQ15" s="147"/>
      <c r="UAR15" s="148"/>
      <c r="UAS15" s="149"/>
      <c r="UAT15" s="150"/>
      <c r="UAU15" s="151"/>
      <c r="UAV15" s="152"/>
      <c r="UAW15" s="153"/>
      <c r="UAX15" s="154"/>
      <c r="UAY15" s="146"/>
      <c r="UAZ15" s="147"/>
      <c r="UBA15" s="148"/>
      <c r="UBB15" s="149"/>
      <c r="UBC15" s="150"/>
      <c r="UBD15" s="151"/>
      <c r="UBE15" s="152"/>
      <c r="UBF15" s="153"/>
      <c r="UBG15" s="154"/>
      <c r="UBH15" s="146"/>
      <c r="UBI15" s="147"/>
      <c r="UBJ15" s="148"/>
      <c r="UBK15" s="149"/>
      <c r="UBL15" s="150"/>
      <c r="UBM15" s="151"/>
      <c r="UBN15" s="152"/>
      <c r="UBO15" s="153"/>
      <c r="UBP15" s="154"/>
      <c r="UBQ15" s="146"/>
      <c r="UBR15" s="147"/>
      <c r="UBS15" s="148"/>
      <c r="UBT15" s="149"/>
      <c r="UBU15" s="150"/>
      <c r="UBV15" s="151"/>
      <c r="UBW15" s="152"/>
      <c r="UBX15" s="153"/>
      <c r="UBY15" s="154"/>
      <c r="UBZ15" s="146"/>
      <c r="UCA15" s="147"/>
      <c r="UCB15" s="148"/>
      <c r="UCC15" s="149"/>
      <c r="UCD15" s="150"/>
      <c r="UCE15" s="151"/>
      <c r="UCF15" s="152"/>
      <c r="UCG15" s="153"/>
      <c r="UCH15" s="154"/>
      <c r="UCI15" s="146"/>
      <c r="UCJ15" s="147"/>
      <c r="UCK15" s="148"/>
      <c r="UCL15" s="149"/>
      <c r="UCM15" s="150"/>
      <c r="UCN15" s="151"/>
      <c r="UCO15" s="152"/>
      <c r="UCP15" s="153"/>
      <c r="UCQ15" s="154"/>
      <c r="UCR15" s="146"/>
      <c r="UCS15" s="147"/>
      <c r="UCT15" s="148"/>
      <c r="UCU15" s="149"/>
      <c r="UCV15" s="150"/>
      <c r="UCW15" s="151"/>
      <c r="UCX15" s="152"/>
      <c r="UCY15" s="153"/>
      <c r="UCZ15" s="154"/>
      <c r="UDA15" s="146"/>
      <c r="UDB15" s="147"/>
      <c r="UDC15" s="148"/>
      <c r="UDD15" s="149"/>
      <c r="UDE15" s="150"/>
      <c r="UDF15" s="151"/>
      <c r="UDG15" s="152"/>
      <c r="UDH15" s="153"/>
      <c r="UDI15" s="154"/>
      <c r="UDJ15" s="146"/>
      <c r="UDK15" s="147"/>
      <c r="UDL15" s="148"/>
      <c r="UDM15" s="149"/>
      <c r="UDN15" s="150"/>
      <c r="UDO15" s="151"/>
      <c r="UDP15" s="152"/>
      <c r="UDQ15" s="153"/>
      <c r="UDR15" s="154"/>
      <c r="UDS15" s="146"/>
      <c r="UDT15" s="147"/>
      <c r="UDU15" s="148"/>
      <c r="UDV15" s="149"/>
      <c r="UDW15" s="150"/>
      <c r="UDX15" s="151"/>
      <c r="UDY15" s="152"/>
      <c r="UDZ15" s="153"/>
      <c r="UEA15" s="154"/>
      <c r="UEB15" s="146"/>
      <c r="UEC15" s="147"/>
      <c r="UED15" s="148"/>
      <c r="UEE15" s="149"/>
      <c r="UEF15" s="150"/>
      <c r="UEG15" s="151"/>
      <c r="UEH15" s="152"/>
      <c r="UEI15" s="153"/>
      <c r="UEJ15" s="154"/>
      <c r="UEK15" s="146"/>
      <c r="UEL15" s="147"/>
      <c r="UEM15" s="148"/>
      <c r="UEN15" s="149"/>
      <c r="UEO15" s="150"/>
      <c r="UEP15" s="151"/>
      <c r="UEQ15" s="152"/>
      <c r="UER15" s="153"/>
      <c r="UES15" s="154"/>
      <c r="UET15" s="146"/>
      <c r="UEU15" s="147"/>
      <c r="UEV15" s="148"/>
      <c r="UEW15" s="149"/>
      <c r="UEX15" s="150"/>
      <c r="UEY15" s="151"/>
      <c r="UEZ15" s="152"/>
      <c r="UFA15" s="153"/>
      <c r="UFB15" s="154"/>
      <c r="UFC15" s="146"/>
      <c r="UFD15" s="147"/>
      <c r="UFE15" s="148"/>
      <c r="UFF15" s="149"/>
      <c r="UFG15" s="150"/>
      <c r="UFH15" s="151"/>
      <c r="UFI15" s="152"/>
      <c r="UFJ15" s="153"/>
      <c r="UFK15" s="154"/>
      <c r="UFL15" s="146"/>
      <c r="UFM15" s="147"/>
      <c r="UFN15" s="148"/>
      <c r="UFO15" s="149"/>
      <c r="UFP15" s="150"/>
      <c r="UFQ15" s="151"/>
      <c r="UFR15" s="152"/>
      <c r="UFS15" s="153"/>
      <c r="UFT15" s="154"/>
      <c r="UFU15" s="146"/>
      <c r="UFV15" s="147"/>
      <c r="UFW15" s="148"/>
      <c r="UFX15" s="149"/>
      <c r="UFY15" s="150"/>
      <c r="UFZ15" s="151"/>
      <c r="UGA15" s="152"/>
      <c r="UGB15" s="153"/>
      <c r="UGC15" s="154"/>
      <c r="UGD15" s="146"/>
      <c r="UGE15" s="147"/>
      <c r="UGF15" s="148"/>
      <c r="UGG15" s="149"/>
      <c r="UGH15" s="150"/>
      <c r="UGI15" s="151"/>
      <c r="UGJ15" s="152"/>
      <c r="UGK15" s="153"/>
      <c r="UGL15" s="154"/>
      <c r="UGM15" s="146"/>
      <c r="UGN15" s="147"/>
      <c r="UGO15" s="148"/>
      <c r="UGP15" s="149"/>
      <c r="UGQ15" s="150"/>
      <c r="UGR15" s="151"/>
      <c r="UGS15" s="152"/>
      <c r="UGT15" s="153"/>
      <c r="UGU15" s="154"/>
      <c r="UGV15" s="146"/>
      <c r="UGW15" s="147"/>
      <c r="UGX15" s="148"/>
      <c r="UGY15" s="149"/>
      <c r="UGZ15" s="150"/>
      <c r="UHA15" s="151"/>
      <c r="UHB15" s="152"/>
      <c r="UHC15" s="153"/>
      <c r="UHD15" s="154"/>
      <c r="UHE15" s="146"/>
      <c r="UHF15" s="147"/>
      <c r="UHG15" s="148"/>
      <c r="UHH15" s="149"/>
      <c r="UHI15" s="150"/>
      <c r="UHJ15" s="151"/>
      <c r="UHK15" s="152"/>
      <c r="UHL15" s="153"/>
      <c r="UHM15" s="154"/>
      <c r="UHN15" s="146"/>
      <c r="UHO15" s="147"/>
      <c r="UHP15" s="148"/>
      <c r="UHQ15" s="149"/>
      <c r="UHR15" s="150"/>
      <c r="UHS15" s="151"/>
      <c r="UHT15" s="152"/>
      <c r="UHU15" s="153"/>
      <c r="UHV15" s="154"/>
      <c r="UHW15" s="146"/>
      <c r="UHX15" s="147"/>
      <c r="UHY15" s="148"/>
      <c r="UHZ15" s="149"/>
      <c r="UIA15" s="150"/>
      <c r="UIB15" s="151"/>
      <c r="UIC15" s="152"/>
      <c r="UID15" s="153"/>
      <c r="UIE15" s="154"/>
      <c r="UIF15" s="146"/>
      <c r="UIG15" s="147"/>
      <c r="UIH15" s="148"/>
      <c r="UII15" s="149"/>
      <c r="UIJ15" s="150"/>
      <c r="UIK15" s="151"/>
      <c r="UIL15" s="152"/>
      <c r="UIM15" s="153"/>
      <c r="UIN15" s="154"/>
      <c r="UIO15" s="146"/>
      <c r="UIP15" s="147"/>
      <c r="UIQ15" s="148"/>
      <c r="UIR15" s="149"/>
      <c r="UIS15" s="150"/>
      <c r="UIT15" s="151"/>
      <c r="UIU15" s="152"/>
      <c r="UIV15" s="153"/>
      <c r="UIW15" s="154"/>
      <c r="UIX15" s="146"/>
      <c r="UIY15" s="147"/>
      <c r="UIZ15" s="148"/>
      <c r="UJA15" s="149"/>
      <c r="UJB15" s="150"/>
      <c r="UJC15" s="151"/>
      <c r="UJD15" s="152"/>
      <c r="UJE15" s="153"/>
      <c r="UJF15" s="154"/>
      <c r="UJG15" s="146"/>
      <c r="UJH15" s="147"/>
      <c r="UJI15" s="148"/>
      <c r="UJJ15" s="149"/>
      <c r="UJK15" s="150"/>
      <c r="UJL15" s="151"/>
      <c r="UJM15" s="152"/>
      <c r="UJN15" s="153"/>
      <c r="UJO15" s="154"/>
      <c r="UJP15" s="146"/>
      <c r="UJQ15" s="147"/>
      <c r="UJR15" s="148"/>
      <c r="UJS15" s="149"/>
      <c r="UJT15" s="150"/>
      <c r="UJU15" s="151"/>
      <c r="UJV15" s="152"/>
      <c r="UJW15" s="153"/>
      <c r="UJX15" s="154"/>
      <c r="UJY15" s="146"/>
      <c r="UJZ15" s="147"/>
      <c r="UKA15" s="148"/>
      <c r="UKB15" s="149"/>
      <c r="UKC15" s="150"/>
      <c r="UKD15" s="151"/>
      <c r="UKE15" s="152"/>
      <c r="UKF15" s="153"/>
      <c r="UKG15" s="154"/>
      <c r="UKH15" s="146"/>
      <c r="UKI15" s="147"/>
      <c r="UKJ15" s="148"/>
      <c r="UKK15" s="149"/>
      <c r="UKL15" s="150"/>
      <c r="UKM15" s="151"/>
      <c r="UKN15" s="152"/>
      <c r="UKO15" s="153"/>
      <c r="UKP15" s="154"/>
      <c r="UKQ15" s="146"/>
      <c r="UKR15" s="147"/>
      <c r="UKS15" s="148"/>
      <c r="UKT15" s="149"/>
      <c r="UKU15" s="150"/>
      <c r="UKV15" s="151"/>
      <c r="UKW15" s="152"/>
      <c r="UKX15" s="153"/>
      <c r="UKY15" s="154"/>
      <c r="UKZ15" s="146"/>
      <c r="ULA15" s="147"/>
      <c r="ULB15" s="148"/>
      <c r="ULC15" s="149"/>
      <c r="ULD15" s="150"/>
      <c r="ULE15" s="151"/>
      <c r="ULF15" s="152"/>
      <c r="ULG15" s="153"/>
      <c r="ULH15" s="154"/>
      <c r="ULI15" s="146"/>
      <c r="ULJ15" s="147"/>
      <c r="ULK15" s="148"/>
      <c r="ULL15" s="149"/>
      <c r="ULM15" s="150"/>
      <c r="ULN15" s="151"/>
      <c r="ULO15" s="152"/>
      <c r="ULP15" s="153"/>
      <c r="ULQ15" s="154"/>
      <c r="ULR15" s="146"/>
      <c r="ULS15" s="147"/>
      <c r="ULT15" s="148"/>
      <c r="ULU15" s="149"/>
      <c r="ULV15" s="150"/>
      <c r="ULW15" s="151"/>
      <c r="ULX15" s="152"/>
      <c r="ULY15" s="153"/>
      <c r="ULZ15" s="154"/>
      <c r="UMA15" s="146"/>
      <c r="UMB15" s="147"/>
      <c r="UMC15" s="148"/>
      <c r="UMD15" s="149"/>
      <c r="UME15" s="150"/>
      <c r="UMF15" s="151"/>
      <c r="UMG15" s="152"/>
      <c r="UMH15" s="153"/>
      <c r="UMI15" s="154"/>
      <c r="UMJ15" s="146"/>
      <c r="UMK15" s="147"/>
      <c r="UML15" s="148"/>
      <c r="UMM15" s="149"/>
      <c r="UMN15" s="150"/>
      <c r="UMO15" s="151"/>
      <c r="UMP15" s="152"/>
      <c r="UMQ15" s="153"/>
      <c r="UMR15" s="154"/>
      <c r="UMS15" s="146"/>
      <c r="UMT15" s="147"/>
      <c r="UMU15" s="148"/>
      <c r="UMV15" s="149"/>
      <c r="UMW15" s="150"/>
      <c r="UMX15" s="151"/>
      <c r="UMY15" s="152"/>
      <c r="UMZ15" s="153"/>
      <c r="UNA15" s="154"/>
      <c r="UNB15" s="146"/>
      <c r="UNC15" s="147"/>
      <c r="UND15" s="148"/>
      <c r="UNE15" s="149"/>
      <c r="UNF15" s="150"/>
      <c r="UNG15" s="151"/>
      <c r="UNH15" s="152"/>
      <c r="UNI15" s="153"/>
      <c r="UNJ15" s="154"/>
      <c r="UNK15" s="146"/>
      <c r="UNL15" s="147"/>
      <c r="UNM15" s="148"/>
      <c r="UNN15" s="149"/>
      <c r="UNO15" s="150"/>
      <c r="UNP15" s="151"/>
      <c r="UNQ15" s="152"/>
      <c r="UNR15" s="153"/>
      <c r="UNS15" s="154"/>
      <c r="UNT15" s="146"/>
      <c r="UNU15" s="147"/>
      <c r="UNV15" s="148"/>
      <c r="UNW15" s="149"/>
      <c r="UNX15" s="150"/>
      <c r="UNY15" s="151"/>
      <c r="UNZ15" s="152"/>
      <c r="UOA15" s="153"/>
      <c r="UOB15" s="154"/>
      <c r="UOC15" s="146"/>
      <c r="UOD15" s="147"/>
      <c r="UOE15" s="148"/>
      <c r="UOF15" s="149"/>
      <c r="UOG15" s="150"/>
      <c r="UOH15" s="151"/>
      <c r="UOI15" s="152"/>
      <c r="UOJ15" s="153"/>
      <c r="UOK15" s="154"/>
      <c r="UOL15" s="146"/>
      <c r="UOM15" s="147"/>
      <c r="UON15" s="148"/>
      <c r="UOO15" s="149"/>
      <c r="UOP15" s="150"/>
      <c r="UOQ15" s="151"/>
      <c r="UOR15" s="152"/>
      <c r="UOS15" s="153"/>
      <c r="UOT15" s="154"/>
      <c r="UOU15" s="146"/>
      <c r="UOV15" s="147"/>
      <c r="UOW15" s="148"/>
      <c r="UOX15" s="149"/>
      <c r="UOY15" s="150"/>
      <c r="UOZ15" s="151"/>
      <c r="UPA15" s="152"/>
      <c r="UPB15" s="153"/>
      <c r="UPC15" s="154"/>
      <c r="UPD15" s="146"/>
      <c r="UPE15" s="147"/>
      <c r="UPF15" s="148"/>
      <c r="UPG15" s="149"/>
      <c r="UPH15" s="150"/>
      <c r="UPI15" s="151"/>
      <c r="UPJ15" s="152"/>
      <c r="UPK15" s="153"/>
      <c r="UPL15" s="154"/>
      <c r="UPM15" s="146"/>
      <c r="UPN15" s="147"/>
      <c r="UPO15" s="148"/>
      <c r="UPP15" s="149"/>
      <c r="UPQ15" s="150"/>
      <c r="UPR15" s="151"/>
      <c r="UPS15" s="152"/>
      <c r="UPT15" s="153"/>
      <c r="UPU15" s="154"/>
      <c r="UPV15" s="146"/>
      <c r="UPW15" s="147"/>
      <c r="UPX15" s="148"/>
      <c r="UPY15" s="149"/>
      <c r="UPZ15" s="150"/>
      <c r="UQA15" s="151"/>
      <c r="UQB15" s="152"/>
      <c r="UQC15" s="153"/>
      <c r="UQD15" s="154"/>
      <c r="UQE15" s="146"/>
      <c r="UQF15" s="147"/>
      <c r="UQG15" s="148"/>
      <c r="UQH15" s="149"/>
      <c r="UQI15" s="150"/>
      <c r="UQJ15" s="151"/>
      <c r="UQK15" s="152"/>
      <c r="UQL15" s="153"/>
      <c r="UQM15" s="154"/>
      <c r="UQN15" s="146"/>
      <c r="UQO15" s="147"/>
      <c r="UQP15" s="148"/>
      <c r="UQQ15" s="149"/>
      <c r="UQR15" s="150"/>
      <c r="UQS15" s="151"/>
      <c r="UQT15" s="152"/>
      <c r="UQU15" s="153"/>
      <c r="UQV15" s="154"/>
      <c r="UQW15" s="146"/>
      <c r="UQX15" s="147"/>
      <c r="UQY15" s="148"/>
      <c r="UQZ15" s="149"/>
      <c r="URA15" s="150"/>
      <c r="URB15" s="151"/>
      <c r="URC15" s="152"/>
      <c r="URD15" s="153"/>
      <c r="URE15" s="154"/>
      <c r="URF15" s="146"/>
      <c r="URG15" s="147"/>
      <c r="URH15" s="148"/>
      <c r="URI15" s="149"/>
      <c r="URJ15" s="150"/>
      <c r="URK15" s="151"/>
      <c r="URL15" s="152"/>
      <c r="URM15" s="153"/>
      <c r="URN15" s="154"/>
      <c r="URO15" s="146"/>
      <c r="URP15" s="147"/>
      <c r="URQ15" s="148"/>
      <c r="URR15" s="149"/>
      <c r="URS15" s="150"/>
      <c r="URT15" s="151"/>
      <c r="URU15" s="152"/>
      <c r="URV15" s="153"/>
      <c r="URW15" s="154"/>
      <c r="URX15" s="146"/>
      <c r="URY15" s="147"/>
      <c r="URZ15" s="148"/>
      <c r="USA15" s="149"/>
      <c r="USB15" s="150"/>
      <c r="USC15" s="151"/>
      <c r="USD15" s="152"/>
      <c r="USE15" s="153"/>
      <c r="USF15" s="154"/>
      <c r="USG15" s="146"/>
      <c r="USH15" s="147"/>
      <c r="USI15" s="148"/>
      <c r="USJ15" s="149"/>
      <c r="USK15" s="150"/>
      <c r="USL15" s="151"/>
      <c r="USM15" s="152"/>
      <c r="USN15" s="153"/>
      <c r="USO15" s="154"/>
      <c r="USP15" s="146"/>
      <c r="USQ15" s="147"/>
      <c r="USR15" s="148"/>
      <c r="USS15" s="149"/>
      <c r="UST15" s="150"/>
      <c r="USU15" s="151"/>
      <c r="USV15" s="152"/>
      <c r="USW15" s="153"/>
      <c r="USX15" s="154"/>
      <c r="USY15" s="146"/>
      <c r="USZ15" s="147"/>
      <c r="UTA15" s="148"/>
      <c r="UTB15" s="149"/>
      <c r="UTC15" s="150"/>
      <c r="UTD15" s="151"/>
      <c r="UTE15" s="152"/>
      <c r="UTF15" s="153"/>
      <c r="UTG15" s="154"/>
      <c r="UTH15" s="146"/>
      <c r="UTI15" s="147"/>
      <c r="UTJ15" s="148"/>
      <c r="UTK15" s="149"/>
      <c r="UTL15" s="150"/>
      <c r="UTM15" s="151"/>
      <c r="UTN15" s="152"/>
      <c r="UTO15" s="153"/>
      <c r="UTP15" s="154"/>
      <c r="UTQ15" s="146"/>
      <c r="UTR15" s="147"/>
      <c r="UTS15" s="148"/>
      <c r="UTT15" s="149"/>
      <c r="UTU15" s="150"/>
      <c r="UTV15" s="151"/>
      <c r="UTW15" s="152"/>
      <c r="UTX15" s="153"/>
      <c r="UTY15" s="154"/>
      <c r="UTZ15" s="146"/>
      <c r="UUA15" s="147"/>
      <c r="UUB15" s="148"/>
      <c r="UUC15" s="149"/>
      <c r="UUD15" s="150"/>
      <c r="UUE15" s="151"/>
      <c r="UUF15" s="152"/>
      <c r="UUG15" s="153"/>
      <c r="UUH15" s="154"/>
      <c r="UUI15" s="146"/>
      <c r="UUJ15" s="147"/>
      <c r="UUK15" s="148"/>
      <c r="UUL15" s="149"/>
      <c r="UUM15" s="150"/>
      <c r="UUN15" s="151"/>
      <c r="UUO15" s="152"/>
      <c r="UUP15" s="153"/>
      <c r="UUQ15" s="154"/>
      <c r="UUR15" s="146"/>
      <c r="UUS15" s="147"/>
      <c r="UUT15" s="148"/>
      <c r="UUU15" s="149"/>
      <c r="UUV15" s="150"/>
      <c r="UUW15" s="151"/>
      <c r="UUX15" s="152"/>
      <c r="UUY15" s="153"/>
      <c r="UUZ15" s="154"/>
      <c r="UVA15" s="146"/>
      <c r="UVB15" s="147"/>
      <c r="UVC15" s="148"/>
      <c r="UVD15" s="149"/>
      <c r="UVE15" s="150"/>
      <c r="UVF15" s="151"/>
      <c r="UVG15" s="152"/>
      <c r="UVH15" s="153"/>
      <c r="UVI15" s="154"/>
      <c r="UVJ15" s="146"/>
      <c r="UVK15" s="147"/>
      <c r="UVL15" s="148"/>
      <c r="UVM15" s="149"/>
      <c r="UVN15" s="150"/>
      <c r="UVO15" s="151"/>
      <c r="UVP15" s="152"/>
      <c r="UVQ15" s="153"/>
      <c r="UVR15" s="154"/>
      <c r="UVS15" s="146"/>
      <c r="UVT15" s="147"/>
      <c r="UVU15" s="148"/>
      <c r="UVV15" s="149"/>
      <c r="UVW15" s="150"/>
      <c r="UVX15" s="151"/>
      <c r="UVY15" s="152"/>
      <c r="UVZ15" s="153"/>
      <c r="UWA15" s="154"/>
      <c r="UWB15" s="146"/>
      <c r="UWC15" s="147"/>
      <c r="UWD15" s="148"/>
      <c r="UWE15" s="149"/>
      <c r="UWF15" s="150"/>
      <c r="UWG15" s="151"/>
      <c r="UWH15" s="152"/>
      <c r="UWI15" s="153"/>
      <c r="UWJ15" s="154"/>
      <c r="UWK15" s="146"/>
      <c r="UWL15" s="147"/>
      <c r="UWM15" s="148"/>
      <c r="UWN15" s="149"/>
      <c r="UWO15" s="150"/>
      <c r="UWP15" s="151"/>
      <c r="UWQ15" s="152"/>
      <c r="UWR15" s="153"/>
      <c r="UWS15" s="154"/>
      <c r="UWT15" s="146"/>
      <c r="UWU15" s="147"/>
      <c r="UWV15" s="148"/>
      <c r="UWW15" s="149"/>
      <c r="UWX15" s="150"/>
      <c r="UWY15" s="151"/>
      <c r="UWZ15" s="152"/>
      <c r="UXA15" s="153"/>
      <c r="UXB15" s="154"/>
      <c r="UXC15" s="146"/>
      <c r="UXD15" s="147"/>
      <c r="UXE15" s="148"/>
      <c r="UXF15" s="149"/>
      <c r="UXG15" s="150"/>
      <c r="UXH15" s="151"/>
      <c r="UXI15" s="152"/>
      <c r="UXJ15" s="153"/>
      <c r="UXK15" s="154"/>
      <c r="UXL15" s="146"/>
      <c r="UXM15" s="147"/>
      <c r="UXN15" s="148"/>
      <c r="UXO15" s="149"/>
      <c r="UXP15" s="150"/>
      <c r="UXQ15" s="151"/>
      <c r="UXR15" s="152"/>
      <c r="UXS15" s="153"/>
      <c r="UXT15" s="154"/>
      <c r="UXU15" s="146"/>
      <c r="UXV15" s="147"/>
      <c r="UXW15" s="148"/>
      <c r="UXX15" s="149"/>
      <c r="UXY15" s="150"/>
      <c r="UXZ15" s="151"/>
      <c r="UYA15" s="152"/>
      <c r="UYB15" s="153"/>
      <c r="UYC15" s="154"/>
      <c r="UYD15" s="146"/>
      <c r="UYE15" s="147"/>
      <c r="UYF15" s="148"/>
      <c r="UYG15" s="149"/>
      <c r="UYH15" s="150"/>
      <c r="UYI15" s="151"/>
      <c r="UYJ15" s="152"/>
      <c r="UYK15" s="153"/>
      <c r="UYL15" s="154"/>
      <c r="UYM15" s="146"/>
      <c r="UYN15" s="147"/>
      <c r="UYO15" s="148"/>
      <c r="UYP15" s="149"/>
      <c r="UYQ15" s="150"/>
      <c r="UYR15" s="151"/>
      <c r="UYS15" s="152"/>
      <c r="UYT15" s="153"/>
      <c r="UYU15" s="154"/>
      <c r="UYV15" s="146"/>
      <c r="UYW15" s="147"/>
      <c r="UYX15" s="148"/>
      <c r="UYY15" s="149"/>
      <c r="UYZ15" s="150"/>
      <c r="UZA15" s="151"/>
      <c r="UZB15" s="152"/>
      <c r="UZC15" s="153"/>
      <c r="UZD15" s="154"/>
      <c r="UZE15" s="146"/>
      <c r="UZF15" s="147"/>
      <c r="UZG15" s="148"/>
      <c r="UZH15" s="149"/>
      <c r="UZI15" s="150"/>
      <c r="UZJ15" s="151"/>
      <c r="UZK15" s="152"/>
      <c r="UZL15" s="153"/>
      <c r="UZM15" s="154"/>
      <c r="UZN15" s="146"/>
      <c r="UZO15" s="147"/>
      <c r="UZP15" s="148"/>
      <c r="UZQ15" s="149"/>
      <c r="UZR15" s="150"/>
      <c r="UZS15" s="151"/>
      <c r="UZT15" s="152"/>
      <c r="UZU15" s="153"/>
      <c r="UZV15" s="154"/>
      <c r="UZW15" s="146"/>
      <c r="UZX15" s="147"/>
      <c r="UZY15" s="148"/>
      <c r="UZZ15" s="149"/>
      <c r="VAA15" s="150"/>
      <c r="VAB15" s="151"/>
      <c r="VAC15" s="152"/>
      <c r="VAD15" s="153"/>
      <c r="VAE15" s="154"/>
      <c r="VAF15" s="146"/>
      <c r="VAG15" s="147"/>
      <c r="VAH15" s="148"/>
      <c r="VAI15" s="149"/>
      <c r="VAJ15" s="150"/>
      <c r="VAK15" s="151"/>
      <c r="VAL15" s="152"/>
      <c r="VAM15" s="153"/>
      <c r="VAN15" s="154"/>
      <c r="VAO15" s="146"/>
      <c r="VAP15" s="147"/>
      <c r="VAQ15" s="148"/>
      <c r="VAR15" s="149"/>
      <c r="VAS15" s="150"/>
      <c r="VAT15" s="151"/>
      <c r="VAU15" s="152"/>
      <c r="VAV15" s="153"/>
      <c r="VAW15" s="154"/>
      <c r="VAX15" s="146"/>
      <c r="VAY15" s="147"/>
      <c r="VAZ15" s="148"/>
      <c r="VBA15" s="149"/>
      <c r="VBB15" s="150"/>
      <c r="VBC15" s="151"/>
      <c r="VBD15" s="152"/>
      <c r="VBE15" s="153"/>
      <c r="VBF15" s="154"/>
      <c r="VBG15" s="146"/>
      <c r="VBH15" s="147"/>
      <c r="VBI15" s="148"/>
      <c r="VBJ15" s="149"/>
      <c r="VBK15" s="150"/>
      <c r="VBL15" s="151"/>
      <c r="VBM15" s="152"/>
      <c r="VBN15" s="153"/>
      <c r="VBO15" s="154"/>
      <c r="VBP15" s="146"/>
      <c r="VBQ15" s="147"/>
      <c r="VBR15" s="148"/>
      <c r="VBS15" s="149"/>
      <c r="VBT15" s="150"/>
      <c r="VBU15" s="151"/>
      <c r="VBV15" s="152"/>
      <c r="VBW15" s="153"/>
      <c r="VBX15" s="154"/>
      <c r="VBY15" s="146"/>
      <c r="VBZ15" s="147"/>
      <c r="VCA15" s="148"/>
      <c r="VCB15" s="149"/>
      <c r="VCC15" s="150"/>
      <c r="VCD15" s="151"/>
      <c r="VCE15" s="152"/>
      <c r="VCF15" s="153"/>
      <c r="VCG15" s="154"/>
      <c r="VCH15" s="146"/>
      <c r="VCI15" s="147"/>
      <c r="VCJ15" s="148"/>
      <c r="VCK15" s="149"/>
      <c r="VCL15" s="150"/>
      <c r="VCM15" s="151"/>
      <c r="VCN15" s="152"/>
      <c r="VCO15" s="153"/>
      <c r="VCP15" s="154"/>
      <c r="VCQ15" s="146"/>
      <c r="VCR15" s="147"/>
      <c r="VCS15" s="148"/>
      <c r="VCT15" s="149"/>
      <c r="VCU15" s="150"/>
      <c r="VCV15" s="151"/>
      <c r="VCW15" s="152"/>
      <c r="VCX15" s="153"/>
      <c r="VCY15" s="154"/>
      <c r="VCZ15" s="146"/>
      <c r="VDA15" s="147"/>
      <c r="VDB15" s="148"/>
      <c r="VDC15" s="149"/>
      <c r="VDD15" s="150"/>
      <c r="VDE15" s="151"/>
      <c r="VDF15" s="152"/>
      <c r="VDG15" s="153"/>
      <c r="VDH15" s="154"/>
      <c r="VDI15" s="146"/>
      <c r="VDJ15" s="147"/>
      <c r="VDK15" s="148"/>
      <c r="VDL15" s="149"/>
      <c r="VDM15" s="150"/>
      <c r="VDN15" s="151"/>
      <c r="VDO15" s="152"/>
      <c r="VDP15" s="153"/>
      <c r="VDQ15" s="154"/>
      <c r="VDR15" s="146"/>
      <c r="VDS15" s="147"/>
      <c r="VDT15" s="148"/>
      <c r="VDU15" s="149"/>
      <c r="VDV15" s="150"/>
      <c r="VDW15" s="151"/>
      <c r="VDX15" s="152"/>
      <c r="VDY15" s="153"/>
      <c r="VDZ15" s="154"/>
      <c r="VEA15" s="146"/>
      <c r="VEB15" s="147"/>
      <c r="VEC15" s="148"/>
      <c r="VED15" s="149"/>
      <c r="VEE15" s="150"/>
      <c r="VEF15" s="151"/>
      <c r="VEG15" s="152"/>
      <c r="VEH15" s="153"/>
      <c r="VEI15" s="154"/>
      <c r="VEJ15" s="146"/>
      <c r="VEK15" s="147"/>
      <c r="VEL15" s="148"/>
      <c r="VEM15" s="149"/>
      <c r="VEN15" s="150"/>
      <c r="VEO15" s="151"/>
      <c r="VEP15" s="152"/>
      <c r="VEQ15" s="153"/>
      <c r="VER15" s="154"/>
      <c r="VES15" s="146"/>
      <c r="VET15" s="147"/>
      <c r="VEU15" s="148"/>
      <c r="VEV15" s="149"/>
      <c r="VEW15" s="150"/>
      <c r="VEX15" s="151"/>
      <c r="VEY15" s="152"/>
      <c r="VEZ15" s="153"/>
      <c r="VFA15" s="154"/>
      <c r="VFB15" s="146"/>
      <c r="VFC15" s="147"/>
      <c r="VFD15" s="148"/>
      <c r="VFE15" s="149"/>
      <c r="VFF15" s="150"/>
      <c r="VFG15" s="151"/>
      <c r="VFH15" s="152"/>
      <c r="VFI15" s="153"/>
      <c r="VFJ15" s="154"/>
      <c r="VFK15" s="146"/>
      <c r="VFL15" s="147"/>
      <c r="VFM15" s="148"/>
      <c r="VFN15" s="149"/>
      <c r="VFO15" s="150"/>
      <c r="VFP15" s="151"/>
      <c r="VFQ15" s="152"/>
      <c r="VFR15" s="153"/>
      <c r="VFS15" s="154"/>
      <c r="VFT15" s="146"/>
      <c r="VFU15" s="147"/>
      <c r="VFV15" s="148"/>
      <c r="VFW15" s="149"/>
      <c r="VFX15" s="150"/>
      <c r="VFY15" s="151"/>
      <c r="VFZ15" s="152"/>
      <c r="VGA15" s="153"/>
      <c r="VGB15" s="154"/>
      <c r="VGC15" s="146"/>
      <c r="VGD15" s="147"/>
      <c r="VGE15" s="148"/>
      <c r="VGF15" s="149"/>
      <c r="VGG15" s="150"/>
      <c r="VGH15" s="151"/>
      <c r="VGI15" s="152"/>
      <c r="VGJ15" s="153"/>
      <c r="VGK15" s="154"/>
      <c r="VGL15" s="146"/>
      <c r="VGM15" s="147"/>
      <c r="VGN15" s="148"/>
      <c r="VGO15" s="149"/>
      <c r="VGP15" s="150"/>
      <c r="VGQ15" s="151"/>
      <c r="VGR15" s="152"/>
      <c r="VGS15" s="153"/>
      <c r="VGT15" s="154"/>
      <c r="VGU15" s="146"/>
      <c r="VGV15" s="147"/>
      <c r="VGW15" s="148"/>
      <c r="VGX15" s="149"/>
      <c r="VGY15" s="150"/>
      <c r="VGZ15" s="151"/>
      <c r="VHA15" s="152"/>
      <c r="VHB15" s="153"/>
      <c r="VHC15" s="154"/>
      <c r="VHD15" s="146"/>
      <c r="VHE15" s="147"/>
      <c r="VHF15" s="148"/>
      <c r="VHG15" s="149"/>
      <c r="VHH15" s="150"/>
      <c r="VHI15" s="151"/>
      <c r="VHJ15" s="152"/>
      <c r="VHK15" s="153"/>
      <c r="VHL15" s="154"/>
      <c r="VHM15" s="146"/>
      <c r="VHN15" s="147"/>
      <c r="VHO15" s="148"/>
      <c r="VHP15" s="149"/>
      <c r="VHQ15" s="150"/>
      <c r="VHR15" s="151"/>
      <c r="VHS15" s="152"/>
      <c r="VHT15" s="153"/>
      <c r="VHU15" s="154"/>
      <c r="VHV15" s="146"/>
      <c r="VHW15" s="147"/>
      <c r="VHX15" s="148"/>
      <c r="VHY15" s="149"/>
      <c r="VHZ15" s="150"/>
      <c r="VIA15" s="151"/>
      <c r="VIB15" s="152"/>
      <c r="VIC15" s="153"/>
      <c r="VID15" s="154"/>
      <c r="VIE15" s="146"/>
      <c r="VIF15" s="147"/>
      <c r="VIG15" s="148"/>
      <c r="VIH15" s="149"/>
      <c r="VII15" s="150"/>
      <c r="VIJ15" s="151"/>
      <c r="VIK15" s="152"/>
      <c r="VIL15" s="153"/>
      <c r="VIM15" s="154"/>
      <c r="VIN15" s="146"/>
      <c r="VIO15" s="147"/>
      <c r="VIP15" s="148"/>
      <c r="VIQ15" s="149"/>
      <c r="VIR15" s="150"/>
      <c r="VIS15" s="151"/>
      <c r="VIT15" s="152"/>
      <c r="VIU15" s="153"/>
      <c r="VIV15" s="154"/>
      <c r="VIW15" s="146"/>
      <c r="VIX15" s="147"/>
      <c r="VIY15" s="148"/>
      <c r="VIZ15" s="149"/>
      <c r="VJA15" s="150"/>
      <c r="VJB15" s="151"/>
      <c r="VJC15" s="152"/>
      <c r="VJD15" s="153"/>
      <c r="VJE15" s="154"/>
      <c r="VJF15" s="146"/>
      <c r="VJG15" s="147"/>
      <c r="VJH15" s="148"/>
      <c r="VJI15" s="149"/>
      <c r="VJJ15" s="150"/>
      <c r="VJK15" s="151"/>
      <c r="VJL15" s="152"/>
      <c r="VJM15" s="153"/>
      <c r="VJN15" s="154"/>
      <c r="VJO15" s="146"/>
      <c r="VJP15" s="147"/>
      <c r="VJQ15" s="148"/>
      <c r="VJR15" s="149"/>
      <c r="VJS15" s="150"/>
      <c r="VJT15" s="151"/>
      <c r="VJU15" s="152"/>
      <c r="VJV15" s="153"/>
      <c r="VJW15" s="154"/>
      <c r="VJX15" s="146"/>
      <c r="VJY15" s="147"/>
      <c r="VJZ15" s="148"/>
      <c r="VKA15" s="149"/>
      <c r="VKB15" s="150"/>
      <c r="VKC15" s="151"/>
      <c r="VKD15" s="152"/>
      <c r="VKE15" s="153"/>
      <c r="VKF15" s="154"/>
      <c r="VKG15" s="146"/>
      <c r="VKH15" s="147"/>
      <c r="VKI15" s="148"/>
      <c r="VKJ15" s="149"/>
      <c r="VKK15" s="150"/>
      <c r="VKL15" s="151"/>
      <c r="VKM15" s="152"/>
      <c r="VKN15" s="153"/>
      <c r="VKO15" s="154"/>
      <c r="VKP15" s="146"/>
      <c r="VKQ15" s="147"/>
      <c r="VKR15" s="148"/>
      <c r="VKS15" s="149"/>
      <c r="VKT15" s="150"/>
      <c r="VKU15" s="151"/>
      <c r="VKV15" s="152"/>
      <c r="VKW15" s="153"/>
      <c r="VKX15" s="154"/>
      <c r="VKY15" s="146"/>
      <c r="VKZ15" s="147"/>
      <c r="VLA15" s="148"/>
      <c r="VLB15" s="149"/>
      <c r="VLC15" s="150"/>
      <c r="VLD15" s="151"/>
      <c r="VLE15" s="152"/>
      <c r="VLF15" s="153"/>
      <c r="VLG15" s="154"/>
      <c r="VLH15" s="146"/>
      <c r="VLI15" s="147"/>
      <c r="VLJ15" s="148"/>
      <c r="VLK15" s="149"/>
      <c r="VLL15" s="150"/>
      <c r="VLM15" s="151"/>
      <c r="VLN15" s="152"/>
      <c r="VLO15" s="153"/>
      <c r="VLP15" s="154"/>
      <c r="VLQ15" s="146"/>
      <c r="VLR15" s="147"/>
      <c r="VLS15" s="148"/>
      <c r="VLT15" s="149"/>
      <c r="VLU15" s="150"/>
      <c r="VLV15" s="151"/>
      <c r="VLW15" s="152"/>
      <c r="VLX15" s="153"/>
      <c r="VLY15" s="154"/>
      <c r="VLZ15" s="146"/>
      <c r="VMA15" s="147"/>
      <c r="VMB15" s="148"/>
      <c r="VMC15" s="149"/>
      <c r="VMD15" s="150"/>
      <c r="VME15" s="151"/>
      <c r="VMF15" s="152"/>
      <c r="VMG15" s="153"/>
      <c r="VMH15" s="154"/>
      <c r="VMI15" s="146"/>
      <c r="VMJ15" s="147"/>
      <c r="VMK15" s="148"/>
      <c r="VML15" s="149"/>
      <c r="VMM15" s="150"/>
      <c r="VMN15" s="151"/>
      <c r="VMO15" s="152"/>
      <c r="VMP15" s="153"/>
      <c r="VMQ15" s="154"/>
      <c r="VMR15" s="146"/>
      <c r="VMS15" s="147"/>
      <c r="VMT15" s="148"/>
      <c r="VMU15" s="149"/>
      <c r="VMV15" s="150"/>
      <c r="VMW15" s="151"/>
      <c r="VMX15" s="152"/>
      <c r="VMY15" s="153"/>
      <c r="VMZ15" s="154"/>
      <c r="VNA15" s="146"/>
      <c r="VNB15" s="147"/>
      <c r="VNC15" s="148"/>
      <c r="VND15" s="149"/>
      <c r="VNE15" s="150"/>
      <c r="VNF15" s="151"/>
      <c r="VNG15" s="152"/>
      <c r="VNH15" s="153"/>
      <c r="VNI15" s="154"/>
      <c r="VNJ15" s="146"/>
      <c r="VNK15" s="147"/>
      <c r="VNL15" s="148"/>
      <c r="VNM15" s="149"/>
      <c r="VNN15" s="150"/>
      <c r="VNO15" s="151"/>
      <c r="VNP15" s="152"/>
      <c r="VNQ15" s="153"/>
      <c r="VNR15" s="154"/>
      <c r="VNS15" s="146"/>
      <c r="VNT15" s="147"/>
      <c r="VNU15" s="148"/>
      <c r="VNV15" s="149"/>
      <c r="VNW15" s="150"/>
      <c r="VNX15" s="151"/>
      <c r="VNY15" s="152"/>
      <c r="VNZ15" s="153"/>
      <c r="VOA15" s="154"/>
      <c r="VOB15" s="146"/>
      <c r="VOC15" s="147"/>
      <c r="VOD15" s="148"/>
      <c r="VOE15" s="149"/>
      <c r="VOF15" s="150"/>
      <c r="VOG15" s="151"/>
      <c r="VOH15" s="152"/>
      <c r="VOI15" s="153"/>
      <c r="VOJ15" s="154"/>
      <c r="VOK15" s="146"/>
      <c r="VOL15" s="147"/>
      <c r="VOM15" s="148"/>
      <c r="VON15" s="149"/>
      <c r="VOO15" s="150"/>
      <c r="VOP15" s="151"/>
      <c r="VOQ15" s="152"/>
      <c r="VOR15" s="153"/>
      <c r="VOS15" s="154"/>
      <c r="VOT15" s="146"/>
      <c r="VOU15" s="147"/>
      <c r="VOV15" s="148"/>
      <c r="VOW15" s="149"/>
      <c r="VOX15" s="150"/>
      <c r="VOY15" s="151"/>
      <c r="VOZ15" s="152"/>
      <c r="VPA15" s="153"/>
      <c r="VPB15" s="154"/>
      <c r="VPC15" s="146"/>
      <c r="VPD15" s="147"/>
      <c r="VPE15" s="148"/>
      <c r="VPF15" s="149"/>
      <c r="VPG15" s="150"/>
      <c r="VPH15" s="151"/>
      <c r="VPI15" s="152"/>
      <c r="VPJ15" s="153"/>
      <c r="VPK15" s="154"/>
      <c r="VPL15" s="146"/>
      <c r="VPM15" s="147"/>
      <c r="VPN15" s="148"/>
      <c r="VPO15" s="149"/>
      <c r="VPP15" s="150"/>
      <c r="VPQ15" s="151"/>
      <c r="VPR15" s="152"/>
      <c r="VPS15" s="153"/>
      <c r="VPT15" s="154"/>
      <c r="VPU15" s="146"/>
      <c r="VPV15" s="147"/>
      <c r="VPW15" s="148"/>
      <c r="VPX15" s="149"/>
      <c r="VPY15" s="150"/>
      <c r="VPZ15" s="151"/>
      <c r="VQA15" s="152"/>
      <c r="VQB15" s="153"/>
      <c r="VQC15" s="154"/>
      <c r="VQD15" s="146"/>
      <c r="VQE15" s="147"/>
      <c r="VQF15" s="148"/>
      <c r="VQG15" s="149"/>
      <c r="VQH15" s="150"/>
      <c r="VQI15" s="151"/>
      <c r="VQJ15" s="152"/>
      <c r="VQK15" s="153"/>
      <c r="VQL15" s="154"/>
      <c r="VQM15" s="146"/>
      <c r="VQN15" s="147"/>
      <c r="VQO15" s="148"/>
      <c r="VQP15" s="149"/>
      <c r="VQQ15" s="150"/>
      <c r="VQR15" s="151"/>
      <c r="VQS15" s="152"/>
      <c r="VQT15" s="153"/>
      <c r="VQU15" s="154"/>
      <c r="VQV15" s="146"/>
      <c r="VQW15" s="147"/>
      <c r="VQX15" s="148"/>
      <c r="VQY15" s="149"/>
      <c r="VQZ15" s="150"/>
      <c r="VRA15" s="151"/>
      <c r="VRB15" s="152"/>
      <c r="VRC15" s="153"/>
      <c r="VRD15" s="154"/>
      <c r="VRE15" s="146"/>
      <c r="VRF15" s="147"/>
      <c r="VRG15" s="148"/>
      <c r="VRH15" s="149"/>
      <c r="VRI15" s="150"/>
      <c r="VRJ15" s="151"/>
      <c r="VRK15" s="152"/>
      <c r="VRL15" s="153"/>
      <c r="VRM15" s="154"/>
      <c r="VRN15" s="146"/>
      <c r="VRO15" s="147"/>
      <c r="VRP15" s="148"/>
      <c r="VRQ15" s="149"/>
      <c r="VRR15" s="150"/>
      <c r="VRS15" s="151"/>
      <c r="VRT15" s="152"/>
      <c r="VRU15" s="153"/>
      <c r="VRV15" s="154"/>
      <c r="VRW15" s="146"/>
      <c r="VRX15" s="147"/>
      <c r="VRY15" s="148"/>
      <c r="VRZ15" s="149"/>
      <c r="VSA15" s="150"/>
      <c r="VSB15" s="151"/>
      <c r="VSC15" s="152"/>
      <c r="VSD15" s="153"/>
      <c r="VSE15" s="154"/>
      <c r="VSF15" s="146"/>
      <c r="VSG15" s="147"/>
      <c r="VSH15" s="148"/>
      <c r="VSI15" s="149"/>
      <c r="VSJ15" s="150"/>
      <c r="VSK15" s="151"/>
      <c r="VSL15" s="152"/>
      <c r="VSM15" s="153"/>
      <c r="VSN15" s="154"/>
      <c r="VSO15" s="146"/>
      <c r="VSP15" s="147"/>
      <c r="VSQ15" s="148"/>
      <c r="VSR15" s="149"/>
      <c r="VSS15" s="150"/>
      <c r="VST15" s="151"/>
      <c r="VSU15" s="152"/>
      <c r="VSV15" s="153"/>
      <c r="VSW15" s="154"/>
      <c r="VSX15" s="146"/>
      <c r="VSY15" s="147"/>
      <c r="VSZ15" s="148"/>
      <c r="VTA15" s="149"/>
      <c r="VTB15" s="150"/>
      <c r="VTC15" s="151"/>
      <c r="VTD15" s="152"/>
      <c r="VTE15" s="153"/>
      <c r="VTF15" s="154"/>
      <c r="VTG15" s="146"/>
      <c r="VTH15" s="147"/>
      <c r="VTI15" s="148"/>
      <c r="VTJ15" s="149"/>
      <c r="VTK15" s="150"/>
      <c r="VTL15" s="151"/>
      <c r="VTM15" s="152"/>
      <c r="VTN15" s="153"/>
      <c r="VTO15" s="154"/>
      <c r="VTP15" s="146"/>
      <c r="VTQ15" s="147"/>
      <c r="VTR15" s="148"/>
      <c r="VTS15" s="149"/>
      <c r="VTT15" s="150"/>
      <c r="VTU15" s="151"/>
      <c r="VTV15" s="152"/>
      <c r="VTW15" s="153"/>
      <c r="VTX15" s="154"/>
      <c r="VTY15" s="146"/>
      <c r="VTZ15" s="147"/>
      <c r="VUA15" s="148"/>
      <c r="VUB15" s="149"/>
      <c r="VUC15" s="150"/>
      <c r="VUD15" s="151"/>
      <c r="VUE15" s="152"/>
      <c r="VUF15" s="153"/>
      <c r="VUG15" s="154"/>
      <c r="VUH15" s="146"/>
      <c r="VUI15" s="147"/>
      <c r="VUJ15" s="148"/>
      <c r="VUK15" s="149"/>
      <c r="VUL15" s="150"/>
      <c r="VUM15" s="151"/>
      <c r="VUN15" s="152"/>
      <c r="VUO15" s="153"/>
      <c r="VUP15" s="154"/>
      <c r="VUQ15" s="146"/>
      <c r="VUR15" s="147"/>
      <c r="VUS15" s="148"/>
      <c r="VUT15" s="149"/>
      <c r="VUU15" s="150"/>
      <c r="VUV15" s="151"/>
      <c r="VUW15" s="152"/>
      <c r="VUX15" s="153"/>
      <c r="VUY15" s="154"/>
      <c r="VUZ15" s="146"/>
      <c r="VVA15" s="147"/>
      <c r="VVB15" s="148"/>
      <c r="VVC15" s="149"/>
      <c r="VVD15" s="150"/>
      <c r="VVE15" s="151"/>
      <c r="VVF15" s="152"/>
      <c r="VVG15" s="153"/>
      <c r="VVH15" s="154"/>
      <c r="VVI15" s="146"/>
      <c r="VVJ15" s="147"/>
      <c r="VVK15" s="148"/>
      <c r="VVL15" s="149"/>
      <c r="VVM15" s="150"/>
      <c r="VVN15" s="151"/>
      <c r="VVO15" s="152"/>
      <c r="VVP15" s="153"/>
      <c r="VVQ15" s="154"/>
      <c r="VVR15" s="146"/>
      <c r="VVS15" s="147"/>
      <c r="VVT15" s="148"/>
      <c r="VVU15" s="149"/>
      <c r="VVV15" s="150"/>
      <c r="VVW15" s="151"/>
      <c r="VVX15" s="152"/>
      <c r="VVY15" s="153"/>
      <c r="VVZ15" s="154"/>
      <c r="VWA15" s="146"/>
      <c r="VWB15" s="147"/>
      <c r="VWC15" s="148"/>
      <c r="VWD15" s="149"/>
      <c r="VWE15" s="150"/>
      <c r="VWF15" s="151"/>
      <c r="VWG15" s="152"/>
      <c r="VWH15" s="153"/>
      <c r="VWI15" s="154"/>
      <c r="VWJ15" s="146"/>
      <c r="VWK15" s="147"/>
      <c r="VWL15" s="148"/>
      <c r="VWM15" s="149"/>
      <c r="VWN15" s="150"/>
      <c r="VWO15" s="151"/>
      <c r="VWP15" s="152"/>
      <c r="VWQ15" s="153"/>
      <c r="VWR15" s="154"/>
      <c r="VWS15" s="146"/>
      <c r="VWT15" s="147"/>
      <c r="VWU15" s="148"/>
      <c r="VWV15" s="149"/>
      <c r="VWW15" s="150"/>
      <c r="VWX15" s="151"/>
      <c r="VWY15" s="152"/>
      <c r="VWZ15" s="153"/>
      <c r="VXA15" s="154"/>
      <c r="VXB15" s="146"/>
      <c r="VXC15" s="147"/>
      <c r="VXD15" s="148"/>
      <c r="VXE15" s="149"/>
      <c r="VXF15" s="150"/>
      <c r="VXG15" s="151"/>
      <c r="VXH15" s="152"/>
      <c r="VXI15" s="153"/>
      <c r="VXJ15" s="154"/>
      <c r="VXK15" s="146"/>
      <c r="VXL15" s="147"/>
      <c r="VXM15" s="148"/>
      <c r="VXN15" s="149"/>
      <c r="VXO15" s="150"/>
      <c r="VXP15" s="151"/>
      <c r="VXQ15" s="152"/>
      <c r="VXR15" s="153"/>
      <c r="VXS15" s="154"/>
      <c r="VXT15" s="146"/>
      <c r="VXU15" s="147"/>
      <c r="VXV15" s="148"/>
      <c r="VXW15" s="149"/>
      <c r="VXX15" s="150"/>
      <c r="VXY15" s="151"/>
      <c r="VXZ15" s="152"/>
      <c r="VYA15" s="153"/>
      <c r="VYB15" s="154"/>
      <c r="VYC15" s="146"/>
      <c r="VYD15" s="147"/>
      <c r="VYE15" s="148"/>
      <c r="VYF15" s="149"/>
      <c r="VYG15" s="150"/>
      <c r="VYH15" s="151"/>
      <c r="VYI15" s="152"/>
      <c r="VYJ15" s="153"/>
      <c r="VYK15" s="154"/>
      <c r="VYL15" s="146"/>
      <c r="VYM15" s="147"/>
      <c r="VYN15" s="148"/>
      <c r="VYO15" s="149"/>
      <c r="VYP15" s="150"/>
      <c r="VYQ15" s="151"/>
      <c r="VYR15" s="152"/>
      <c r="VYS15" s="153"/>
      <c r="VYT15" s="154"/>
      <c r="VYU15" s="146"/>
      <c r="VYV15" s="147"/>
      <c r="VYW15" s="148"/>
      <c r="VYX15" s="149"/>
      <c r="VYY15" s="150"/>
      <c r="VYZ15" s="151"/>
      <c r="VZA15" s="152"/>
      <c r="VZB15" s="153"/>
      <c r="VZC15" s="154"/>
      <c r="VZD15" s="146"/>
      <c r="VZE15" s="147"/>
      <c r="VZF15" s="148"/>
      <c r="VZG15" s="149"/>
      <c r="VZH15" s="150"/>
      <c r="VZI15" s="151"/>
      <c r="VZJ15" s="152"/>
      <c r="VZK15" s="153"/>
      <c r="VZL15" s="154"/>
      <c r="VZM15" s="146"/>
      <c r="VZN15" s="147"/>
      <c r="VZO15" s="148"/>
      <c r="VZP15" s="149"/>
      <c r="VZQ15" s="150"/>
      <c r="VZR15" s="151"/>
      <c r="VZS15" s="152"/>
      <c r="VZT15" s="153"/>
      <c r="VZU15" s="154"/>
      <c r="VZV15" s="146"/>
      <c r="VZW15" s="147"/>
      <c r="VZX15" s="148"/>
      <c r="VZY15" s="149"/>
      <c r="VZZ15" s="150"/>
      <c r="WAA15" s="151"/>
      <c r="WAB15" s="152"/>
      <c r="WAC15" s="153"/>
      <c r="WAD15" s="154"/>
      <c r="WAE15" s="146"/>
      <c r="WAF15" s="147"/>
      <c r="WAG15" s="148"/>
      <c r="WAH15" s="149"/>
      <c r="WAI15" s="150"/>
      <c r="WAJ15" s="151"/>
      <c r="WAK15" s="152"/>
      <c r="WAL15" s="153"/>
      <c r="WAM15" s="154"/>
      <c r="WAN15" s="146"/>
      <c r="WAO15" s="147"/>
      <c r="WAP15" s="148"/>
      <c r="WAQ15" s="149"/>
      <c r="WAR15" s="150"/>
      <c r="WAS15" s="151"/>
      <c r="WAT15" s="152"/>
      <c r="WAU15" s="153"/>
      <c r="WAV15" s="154"/>
      <c r="WAW15" s="146"/>
      <c r="WAX15" s="147"/>
      <c r="WAY15" s="148"/>
      <c r="WAZ15" s="149"/>
      <c r="WBA15" s="150"/>
      <c r="WBB15" s="151"/>
      <c r="WBC15" s="152"/>
      <c r="WBD15" s="153"/>
      <c r="WBE15" s="154"/>
      <c r="WBF15" s="146"/>
      <c r="WBG15" s="147"/>
      <c r="WBH15" s="148"/>
      <c r="WBI15" s="149"/>
      <c r="WBJ15" s="150"/>
      <c r="WBK15" s="151"/>
      <c r="WBL15" s="152"/>
      <c r="WBM15" s="153"/>
      <c r="WBN15" s="154"/>
      <c r="WBO15" s="146"/>
      <c r="WBP15" s="147"/>
      <c r="WBQ15" s="148"/>
      <c r="WBR15" s="149"/>
      <c r="WBS15" s="150"/>
      <c r="WBT15" s="151"/>
      <c r="WBU15" s="152"/>
      <c r="WBV15" s="153"/>
      <c r="WBW15" s="154"/>
      <c r="WBX15" s="146"/>
      <c r="WBY15" s="147"/>
      <c r="WBZ15" s="148"/>
      <c r="WCA15" s="149"/>
      <c r="WCB15" s="150"/>
      <c r="WCC15" s="151"/>
      <c r="WCD15" s="152"/>
      <c r="WCE15" s="153"/>
      <c r="WCF15" s="154"/>
      <c r="WCG15" s="146"/>
      <c r="WCH15" s="147"/>
      <c r="WCI15" s="148"/>
      <c r="WCJ15" s="149"/>
      <c r="WCK15" s="150"/>
      <c r="WCL15" s="151"/>
      <c r="WCM15" s="152"/>
      <c r="WCN15" s="153"/>
      <c r="WCO15" s="154"/>
      <c r="WCP15" s="146"/>
      <c r="WCQ15" s="147"/>
      <c r="WCR15" s="148"/>
      <c r="WCS15" s="149"/>
      <c r="WCT15" s="150"/>
      <c r="WCU15" s="151"/>
      <c r="WCV15" s="152"/>
      <c r="WCW15" s="153"/>
      <c r="WCX15" s="154"/>
      <c r="WCY15" s="146"/>
      <c r="WCZ15" s="147"/>
      <c r="WDA15" s="148"/>
      <c r="WDB15" s="149"/>
      <c r="WDC15" s="150"/>
      <c r="WDD15" s="151"/>
      <c r="WDE15" s="152"/>
      <c r="WDF15" s="153"/>
      <c r="WDG15" s="154"/>
      <c r="WDH15" s="146"/>
      <c r="WDI15" s="147"/>
      <c r="WDJ15" s="148"/>
      <c r="WDK15" s="149"/>
      <c r="WDL15" s="150"/>
      <c r="WDM15" s="151"/>
      <c r="WDN15" s="152"/>
      <c r="WDO15" s="153"/>
      <c r="WDP15" s="154"/>
      <c r="WDQ15" s="146"/>
      <c r="WDR15" s="147"/>
      <c r="WDS15" s="148"/>
      <c r="WDT15" s="149"/>
      <c r="WDU15" s="150"/>
      <c r="WDV15" s="151"/>
      <c r="WDW15" s="152"/>
      <c r="WDX15" s="153"/>
      <c r="WDY15" s="154"/>
      <c r="WDZ15" s="146"/>
      <c r="WEA15" s="147"/>
      <c r="WEB15" s="148"/>
      <c r="WEC15" s="149"/>
      <c r="WED15" s="150"/>
      <c r="WEE15" s="151"/>
      <c r="WEF15" s="152"/>
      <c r="WEG15" s="153"/>
      <c r="WEH15" s="154"/>
      <c r="WEI15" s="146"/>
      <c r="WEJ15" s="147"/>
      <c r="WEK15" s="148"/>
      <c r="WEL15" s="149"/>
      <c r="WEM15" s="150"/>
      <c r="WEN15" s="151"/>
      <c r="WEO15" s="152"/>
      <c r="WEP15" s="153"/>
      <c r="WEQ15" s="154"/>
      <c r="WER15" s="146"/>
      <c r="WES15" s="147"/>
      <c r="WET15" s="148"/>
      <c r="WEU15" s="149"/>
      <c r="WEV15" s="150"/>
      <c r="WEW15" s="151"/>
      <c r="WEX15" s="152"/>
      <c r="WEY15" s="153"/>
      <c r="WEZ15" s="154"/>
      <c r="WFA15" s="146"/>
      <c r="WFB15" s="147"/>
      <c r="WFC15" s="148"/>
      <c r="WFD15" s="149"/>
      <c r="WFE15" s="150"/>
      <c r="WFF15" s="151"/>
      <c r="WFG15" s="152"/>
      <c r="WFH15" s="153"/>
      <c r="WFI15" s="154"/>
      <c r="WFJ15" s="146"/>
      <c r="WFK15" s="147"/>
      <c r="WFL15" s="148"/>
      <c r="WFM15" s="149"/>
      <c r="WFN15" s="150"/>
      <c r="WFO15" s="151"/>
      <c r="WFP15" s="152"/>
      <c r="WFQ15" s="153"/>
      <c r="WFR15" s="154"/>
      <c r="WFS15" s="146"/>
      <c r="WFT15" s="147"/>
      <c r="WFU15" s="148"/>
      <c r="WFV15" s="149"/>
      <c r="WFW15" s="150"/>
      <c r="WFX15" s="151"/>
      <c r="WFY15" s="152"/>
      <c r="WFZ15" s="153"/>
      <c r="WGA15" s="154"/>
      <c r="WGB15" s="146"/>
      <c r="WGC15" s="147"/>
      <c r="WGD15" s="148"/>
      <c r="WGE15" s="149"/>
      <c r="WGF15" s="150"/>
      <c r="WGG15" s="151"/>
      <c r="WGH15" s="152"/>
      <c r="WGI15" s="153"/>
      <c r="WGJ15" s="154"/>
      <c r="WGK15" s="146"/>
      <c r="WGL15" s="147"/>
      <c r="WGM15" s="148"/>
      <c r="WGN15" s="149"/>
      <c r="WGO15" s="150"/>
      <c r="WGP15" s="151"/>
      <c r="WGQ15" s="152"/>
      <c r="WGR15" s="153"/>
      <c r="WGS15" s="154"/>
      <c r="WGT15" s="146"/>
      <c r="WGU15" s="147"/>
      <c r="WGV15" s="148"/>
      <c r="WGW15" s="149"/>
      <c r="WGX15" s="150"/>
      <c r="WGY15" s="151"/>
      <c r="WGZ15" s="152"/>
      <c r="WHA15" s="153"/>
      <c r="WHB15" s="154"/>
      <c r="WHC15" s="146"/>
      <c r="WHD15" s="147"/>
      <c r="WHE15" s="148"/>
      <c r="WHF15" s="149"/>
      <c r="WHG15" s="150"/>
      <c r="WHH15" s="151"/>
      <c r="WHI15" s="152"/>
      <c r="WHJ15" s="153"/>
      <c r="WHK15" s="154"/>
      <c r="WHL15" s="146"/>
      <c r="WHM15" s="147"/>
      <c r="WHN15" s="148"/>
      <c r="WHO15" s="149"/>
      <c r="WHP15" s="150"/>
      <c r="WHQ15" s="151"/>
      <c r="WHR15" s="152"/>
      <c r="WHS15" s="153"/>
      <c r="WHT15" s="154"/>
      <c r="WHU15" s="146"/>
      <c r="WHV15" s="147"/>
      <c r="WHW15" s="148"/>
      <c r="WHX15" s="149"/>
      <c r="WHY15" s="150"/>
      <c r="WHZ15" s="151"/>
      <c r="WIA15" s="152"/>
      <c r="WIB15" s="153"/>
      <c r="WIC15" s="154"/>
      <c r="WID15" s="146"/>
      <c r="WIE15" s="147"/>
      <c r="WIF15" s="148"/>
      <c r="WIG15" s="149"/>
      <c r="WIH15" s="150"/>
      <c r="WII15" s="151"/>
      <c r="WIJ15" s="152"/>
      <c r="WIK15" s="153"/>
      <c r="WIL15" s="154"/>
      <c r="WIM15" s="146"/>
      <c r="WIN15" s="147"/>
      <c r="WIO15" s="148"/>
      <c r="WIP15" s="149"/>
      <c r="WIQ15" s="150"/>
      <c r="WIR15" s="151"/>
      <c r="WIS15" s="152"/>
      <c r="WIT15" s="153"/>
      <c r="WIU15" s="154"/>
      <c r="WIV15" s="146"/>
      <c r="WIW15" s="147"/>
      <c r="WIX15" s="148"/>
      <c r="WIY15" s="149"/>
      <c r="WIZ15" s="150"/>
      <c r="WJA15" s="151"/>
      <c r="WJB15" s="152"/>
      <c r="WJC15" s="153"/>
      <c r="WJD15" s="154"/>
      <c r="WJE15" s="146"/>
      <c r="WJF15" s="147"/>
      <c r="WJG15" s="148"/>
      <c r="WJH15" s="149"/>
      <c r="WJI15" s="150"/>
      <c r="WJJ15" s="151"/>
      <c r="WJK15" s="152"/>
      <c r="WJL15" s="153"/>
      <c r="WJM15" s="154"/>
      <c r="WJN15" s="146"/>
      <c r="WJO15" s="147"/>
      <c r="WJP15" s="148"/>
      <c r="WJQ15" s="149"/>
      <c r="WJR15" s="150"/>
      <c r="WJS15" s="151"/>
      <c r="WJT15" s="152"/>
      <c r="WJU15" s="153"/>
      <c r="WJV15" s="154"/>
      <c r="WJW15" s="146"/>
      <c r="WJX15" s="147"/>
      <c r="WJY15" s="148"/>
      <c r="WJZ15" s="149"/>
      <c r="WKA15" s="150"/>
      <c r="WKB15" s="151"/>
      <c r="WKC15" s="152"/>
      <c r="WKD15" s="153"/>
      <c r="WKE15" s="154"/>
      <c r="WKF15" s="146"/>
      <c r="WKG15" s="147"/>
      <c r="WKH15" s="148"/>
      <c r="WKI15" s="149"/>
      <c r="WKJ15" s="150"/>
      <c r="WKK15" s="151"/>
      <c r="WKL15" s="152"/>
      <c r="WKM15" s="153"/>
      <c r="WKN15" s="154"/>
      <c r="WKO15" s="146"/>
      <c r="WKP15" s="147"/>
      <c r="WKQ15" s="148"/>
      <c r="WKR15" s="149"/>
      <c r="WKS15" s="150"/>
      <c r="WKT15" s="151"/>
      <c r="WKU15" s="152"/>
      <c r="WKV15" s="153"/>
      <c r="WKW15" s="154"/>
      <c r="WKX15" s="146"/>
      <c r="WKY15" s="147"/>
      <c r="WKZ15" s="148"/>
      <c r="WLA15" s="149"/>
      <c r="WLB15" s="150"/>
      <c r="WLC15" s="151"/>
      <c r="WLD15" s="152"/>
      <c r="WLE15" s="153"/>
      <c r="WLF15" s="154"/>
      <c r="WLG15" s="146"/>
      <c r="WLH15" s="147"/>
      <c r="WLI15" s="148"/>
      <c r="WLJ15" s="149"/>
      <c r="WLK15" s="150"/>
      <c r="WLL15" s="151"/>
      <c r="WLM15" s="152"/>
      <c r="WLN15" s="153"/>
      <c r="WLO15" s="154"/>
      <c r="WLP15" s="146"/>
      <c r="WLQ15" s="147"/>
      <c r="WLR15" s="148"/>
      <c r="WLS15" s="149"/>
      <c r="WLT15" s="150"/>
      <c r="WLU15" s="151"/>
      <c r="WLV15" s="152"/>
      <c r="WLW15" s="153"/>
      <c r="WLX15" s="154"/>
      <c r="WLY15" s="146"/>
      <c r="WLZ15" s="147"/>
      <c r="WMA15" s="148"/>
      <c r="WMB15" s="149"/>
      <c r="WMC15" s="150"/>
      <c r="WMD15" s="151"/>
      <c r="WME15" s="152"/>
      <c r="WMF15" s="153"/>
      <c r="WMG15" s="154"/>
      <c r="WMH15" s="146"/>
      <c r="WMI15" s="147"/>
      <c r="WMJ15" s="148"/>
      <c r="WMK15" s="149"/>
      <c r="WML15" s="150"/>
      <c r="WMM15" s="151"/>
      <c r="WMN15" s="152"/>
      <c r="WMO15" s="153"/>
      <c r="WMP15" s="154"/>
      <c r="WMQ15" s="146"/>
      <c r="WMR15" s="147"/>
      <c r="WMS15" s="148"/>
      <c r="WMT15" s="149"/>
      <c r="WMU15" s="150"/>
      <c r="WMV15" s="151"/>
      <c r="WMW15" s="152"/>
      <c r="WMX15" s="153"/>
      <c r="WMY15" s="154"/>
      <c r="WMZ15" s="146"/>
      <c r="WNA15" s="147"/>
      <c r="WNB15" s="148"/>
      <c r="WNC15" s="149"/>
      <c r="WND15" s="150"/>
      <c r="WNE15" s="151"/>
      <c r="WNF15" s="152"/>
      <c r="WNG15" s="153"/>
      <c r="WNH15" s="154"/>
      <c r="WNI15" s="146"/>
      <c r="WNJ15" s="147"/>
      <c r="WNK15" s="148"/>
      <c r="WNL15" s="149"/>
      <c r="WNM15" s="150"/>
      <c r="WNN15" s="151"/>
      <c r="WNO15" s="152"/>
      <c r="WNP15" s="153"/>
      <c r="WNQ15" s="154"/>
      <c r="WNR15" s="146"/>
      <c r="WNS15" s="147"/>
      <c r="WNT15" s="148"/>
      <c r="WNU15" s="149"/>
      <c r="WNV15" s="150"/>
      <c r="WNW15" s="151"/>
      <c r="WNX15" s="152"/>
      <c r="WNY15" s="153"/>
      <c r="WNZ15" s="154"/>
      <c r="WOA15" s="146"/>
      <c r="WOB15" s="147"/>
      <c r="WOC15" s="148"/>
      <c r="WOD15" s="149"/>
      <c r="WOE15" s="150"/>
      <c r="WOF15" s="151"/>
      <c r="WOG15" s="152"/>
      <c r="WOH15" s="153"/>
      <c r="WOI15" s="154"/>
      <c r="WOJ15" s="146"/>
      <c r="WOK15" s="147"/>
      <c r="WOL15" s="148"/>
      <c r="WOM15" s="149"/>
      <c r="WON15" s="150"/>
      <c r="WOO15" s="151"/>
      <c r="WOP15" s="152"/>
      <c r="WOQ15" s="153"/>
      <c r="WOR15" s="154"/>
      <c r="WOS15" s="146"/>
      <c r="WOT15" s="147"/>
      <c r="WOU15" s="148"/>
      <c r="WOV15" s="149"/>
      <c r="WOW15" s="150"/>
      <c r="WOX15" s="151"/>
      <c r="WOY15" s="152"/>
      <c r="WOZ15" s="153"/>
      <c r="WPA15" s="154"/>
      <c r="WPB15" s="146"/>
      <c r="WPC15" s="147"/>
      <c r="WPD15" s="148"/>
      <c r="WPE15" s="149"/>
      <c r="WPF15" s="150"/>
      <c r="WPG15" s="151"/>
      <c r="WPH15" s="152"/>
      <c r="WPI15" s="153"/>
      <c r="WPJ15" s="154"/>
      <c r="WPK15" s="146"/>
      <c r="WPL15" s="147"/>
      <c r="WPM15" s="148"/>
      <c r="WPN15" s="149"/>
      <c r="WPO15" s="150"/>
      <c r="WPP15" s="151"/>
      <c r="WPQ15" s="152"/>
      <c r="WPR15" s="153"/>
      <c r="WPS15" s="154"/>
      <c r="WPT15" s="146"/>
      <c r="WPU15" s="147"/>
      <c r="WPV15" s="148"/>
      <c r="WPW15" s="149"/>
      <c r="WPX15" s="150"/>
      <c r="WPY15" s="151"/>
      <c r="WPZ15" s="152"/>
      <c r="WQA15" s="153"/>
      <c r="WQB15" s="154"/>
      <c r="WQC15" s="146"/>
      <c r="WQD15" s="147"/>
      <c r="WQE15" s="148"/>
      <c r="WQF15" s="149"/>
      <c r="WQG15" s="150"/>
      <c r="WQH15" s="151"/>
      <c r="WQI15" s="152"/>
      <c r="WQJ15" s="153"/>
      <c r="WQK15" s="154"/>
      <c r="WQL15" s="146"/>
      <c r="WQM15" s="147"/>
      <c r="WQN15" s="148"/>
      <c r="WQO15" s="149"/>
      <c r="WQP15" s="150"/>
      <c r="WQQ15" s="151"/>
      <c r="WQR15" s="152"/>
      <c r="WQS15" s="153"/>
      <c r="WQT15" s="154"/>
      <c r="WQU15" s="146"/>
      <c r="WQV15" s="147"/>
      <c r="WQW15" s="148"/>
      <c r="WQX15" s="149"/>
      <c r="WQY15" s="150"/>
      <c r="WQZ15" s="151"/>
      <c r="WRA15" s="152"/>
      <c r="WRB15" s="153"/>
      <c r="WRC15" s="154"/>
      <c r="WRD15" s="146"/>
      <c r="WRE15" s="147"/>
      <c r="WRF15" s="148"/>
      <c r="WRG15" s="149"/>
      <c r="WRH15" s="150"/>
      <c r="WRI15" s="151"/>
      <c r="WRJ15" s="152"/>
      <c r="WRK15" s="153"/>
      <c r="WRL15" s="154"/>
      <c r="WRM15" s="146"/>
      <c r="WRN15" s="147"/>
      <c r="WRO15" s="148"/>
      <c r="WRP15" s="149"/>
      <c r="WRQ15" s="150"/>
      <c r="WRR15" s="151"/>
      <c r="WRS15" s="152"/>
      <c r="WRT15" s="153"/>
      <c r="WRU15" s="154"/>
      <c r="WRV15" s="146"/>
      <c r="WRW15" s="147"/>
      <c r="WRX15" s="148"/>
      <c r="WRY15" s="149"/>
      <c r="WRZ15" s="150"/>
      <c r="WSA15" s="151"/>
      <c r="WSB15" s="152"/>
      <c r="WSC15" s="153"/>
      <c r="WSD15" s="154"/>
      <c r="WSE15" s="146"/>
      <c r="WSF15" s="147"/>
      <c r="WSG15" s="148"/>
      <c r="WSH15" s="149"/>
      <c r="WSI15" s="150"/>
      <c r="WSJ15" s="151"/>
      <c r="WSK15" s="152"/>
      <c r="WSL15" s="153"/>
      <c r="WSM15" s="154"/>
      <c r="WSN15" s="146"/>
      <c r="WSO15" s="147"/>
      <c r="WSP15" s="148"/>
      <c r="WSQ15" s="149"/>
      <c r="WSR15" s="150"/>
      <c r="WSS15" s="151"/>
      <c r="WST15" s="152"/>
      <c r="WSU15" s="153"/>
      <c r="WSV15" s="154"/>
      <c r="WSW15" s="146"/>
      <c r="WSX15" s="147"/>
      <c r="WSY15" s="148"/>
      <c r="WSZ15" s="149"/>
      <c r="WTA15" s="150"/>
      <c r="WTB15" s="151"/>
      <c r="WTC15" s="152"/>
      <c r="WTD15" s="153"/>
      <c r="WTE15" s="154"/>
      <c r="WTF15" s="146"/>
      <c r="WTG15" s="147"/>
      <c r="WTH15" s="148"/>
      <c r="WTI15" s="149"/>
      <c r="WTJ15" s="150"/>
      <c r="WTK15" s="151"/>
      <c r="WTL15" s="152"/>
      <c r="WTM15" s="153"/>
      <c r="WTN15" s="154"/>
      <c r="WTO15" s="146"/>
      <c r="WTP15" s="147"/>
      <c r="WTQ15" s="148"/>
      <c r="WTR15" s="149"/>
      <c r="WTS15" s="150"/>
      <c r="WTT15" s="151"/>
      <c r="WTU15" s="152"/>
      <c r="WTV15" s="153"/>
      <c r="WTW15" s="154"/>
      <c r="WTX15" s="146"/>
      <c r="WTY15" s="147"/>
      <c r="WTZ15" s="148"/>
      <c r="WUA15" s="149"/>
      <c r="WUB15" s="150"/>
      <c r="WUC15" s="151"/>
      <c r="WUD15" s="152"/>
      <c r="WUE15" s="153"/>
      <c r="WUF15" s="154"/>
      <c r="WUG15" s="146"/>
      <c r="WUH15" s="147"/>
      <c r="WUI15" s="148"/>
      <c r="WUJ15" s="149"/>
      <c r="WUK15" s="150"/>
      <c r="WUL15" s="151"/>
      <c r="WUM15" s="152"/>
      <c r="WUN15" s="153"/>
      <c r="WUO15" s="154"/>
      <c r="WUP15" s="146"/>
      <c r="WUQ15" s="147"/>
      <c r="WUR15" s="148"/>
      <c r="WUS15" s="149"/>
      <c r="WUT15" s="150"/>
      <c r="WUU15" s="151"/>
      <c r="WUV15" s="152"/>
      <c r="WUW15" s="153"/>
      <c r="WUX15" s="154"/>
      <c r="WUY15" s="146"/>
      <c r="WUZ15" s="147"/>
      <c r="WVA15" s="148"/>
      <c r="WVB15" s="149"/>
      <c r="WVC15" s="150"/>
      <c r="WVD15" s="151"/>
      <c r="WVE15" s="152"/>
      <c r="WVF15" s="153"/>
      <c r="WVG15" s="154"/>
      <c r="WVH15" s="146"/>
      <c r="WVI15" s="147"/>
      <c r="WVJ15" s="148"/>
      <c r="WVK15" s="149"/>
      <c r="WVL15" s="150"/>
      <c r="WVM15" s="151"/>
      <c r="WVN15" s="152"/>
      <c r="WVO15" s="153"/>
      <c r="WVP15" s="154"/>
      <c r="WVQ15" s="146"/>
      <c r="WVR15" s="147"/>
      <c r="WVS15" s="148"/>
      <c r="WVT15" s="149"/>
      <c r="WVU15" s="150"/>
      <c r="WVV15" s="151"/>
      <c r="WVW15" s="152"/>
      <c r="WVX15" s="153"/>
      <c r="WVY15" s="154"/>
      <c r="WVZ15" s="146"/>
      <c r="WWA15" s="147"/>
      <c r="WWB15" s="148"/>
      <c r="WWC15" s="149"/>
      <c r="WWD15" s="150"/>
      <c r="WWE15" s="151"/>
      <c r="WWF15" s="152"/>
      <c r="WWG15" s="153"/>
      <c r="WWH15" s="154"/>
      <c r="WWI15" s="146"/>
      <c r="WWJ15" s="147"/>
      <c r="WWK15" s="148"/>
      <c r="WWL15" s="149"/>
      <c r="WWM15" s="150"/>
      <c r="WWN15" s="151"/>
      <c r="WWO15" s="152"/>
      <c r="WWP15" s="153"/>
      <c r="WWQ15" s="154"/>
      <c r="WWR15" s="146"/>
      <c r="WWS15" s="147"/>
      <c r="WWT15" s="148"/>
      <c r="WWU15" s="149"/>
      <c r="WWV15" s="150"/>
      <c r="WWW15" s="151"/>
      <c r="WWX15" s="152"/>
      <c r="WWY15" s="153"/>
      <c r="WWZ15" s="154"/>
      <c r="WXA15" s="146"/>
      <c r="WXB15" s="147"/>
      <c r="WXC15" s="148"/>
      <c r="WXD15" s="149"/>
      <c r="WXE15" s="150"/>
      <c r="WXF15" s="151"/>
      <c r="WXG15" s="152"/>
      <c r="WXH15" s="153"/>
      <c r="WXI15" s="154"/>
      <c r="WXJ15" s="146"/>
      <c r="WXK15" s="147"/>
      <c r="WXL15" s="148"/>
      <c r="WXM15" s="149"/>
      <c r="WXN15" s="150"/>
      <c r="WXO15" s="151"/>
      <c r="WXP15" s="152"/>
      <c r="WXQ15" s="153"/>
      <c r="WXR15" s="154"/>
      <c r="WXS15" s="146"/>
      <c r="WXT15" s="147"/>
      <c r="WXU15" s="148"/>
      <c r="WXV15" s="149"/>
      <c r="WXW15" s="150"/>
      <c r="WXX15" s="151"/>
      <c r="WXY15" s="152"/>
      <c r="WXZ15" s="153"/>
      <c r="WYA15" s="154"/>
      <c r="WYB15" s="146"/>
      <c r="WYC15" s="147"/>
      <c r="WYD15" s="148"/>
      <c r="WYE15" s="149"/>
      <c r="WYF15" s="150"/>
      <c r="WYG15" s="151"/>
      <c r="WYH15" s="152"/>
      <c r="WYI15" s="153"/>
      <c r="WYJ15" s="154"/>
      <c r="WYK15" s="146"/>
      <c r="WYL15" s="147"/>
      <c r="WYM15" s="148"/>
      <c r="WYN15" s="149"/>
      <c r="WYO15" s="150"/>
      <c r="WYP15" s="151"/>
      <c r="WYQ15" s="152"/>
      <c r="WYR15" s="153"/>
      <c r="WYS15" s="154"/>
      <c r="WYT15" s="146"/>
      <c r="WYU15" s="147"/>
      <c r="WYV15" s="148"/>
      <c r="WYW15" s="149"/>
      <c r="WYX15" s="150"/>
      <c r="WYY15" s="151"/>
      <c r="WYZ15" s="152"/>
      <c r="WZA15" s="153"/>
      <c r="WZB15" s="154"/>
      <c r="WZC15" s="146"/>
      <c r="WZD15" s="147"/>
      <c r="WZE15" s="148"/>
      <c r="WZF15" s="149"/>
      <c r="WZG15" s="150"/>
      <c r="WZH15" s="151"/>
      <c r="WZI15" s="152"/>
      <c r="WZJ15" s="153"/>
      <c r="WZK15" s="154"/>
      <c r="WZL15" s="146"/>
      <c r="WZM15" s="147"/>
      <c r="WZN15" s="148"/>
      <c r="WZO15" s="149"/>
      <c r="WZP15" s="150"/>
      <c r="WZQ15" s="151"/>
      <c r="WZR15" s="152"/>
      <c r="WZS15" s="153"/>
      <c r="WZT15" s="154"/>
      <c r="WZU15" s="146"/>
      <c r="WZV15" s="147"/>
      <c r="WZW15" s="148"/>
      <c r="WZX15" s="149"/>
      <c r="WZY15" s="150"/>
      <c r="WZZ15" s="151"/>
      <c r="XAA15" s="152"/>
      <c r="XAB15" s="153"/>
      <c r="XAC15" s="154"/>
      <c r="XAD15" s="146"/>
      <c r="XAE15" s="147"/>
      <c r="XAF15" s="148"/>
      <c r="XAG15" s="149"/>
      <c r="XAH15" s="150"/>
      <c r="XAI15" s="151"/>
      <c r="XAJ15" s="152"/>
      <c r="XAK15" s="153"/>
      <c r="XAL15" s="154"/>
      <c r="XAM15" s="146"/>
      <c r="XAN15" s="147"/>
      <c r="XAO15" s="148"/>
      <c r="XAP15" s="149"/>
      <c r="XAQ15" s="150"/>
      <c r="XAR15" s="151"/>
      <c r="XAS15" s="152"/>
      <c r="XAT15" s="153"/>
      <c r="XAU15" s="154"/>
      <c r="XAV15" s="146"/>
      <c r="XAW15" s="147"/>
      <c r="XAX15" s="148"/>
      <c r="XAY15" s="149"/>
      <c r="XAZ15" s="150"/>
      <c r="XBA15" s="151"/>
      <c r="XBB15" s="152"/>
      <c r="XBC15" s="153"/>
      <c r="XBD15" s="154"/>
      <c r="XBE15" s="146"/>
      <c r="XBF15" s="147"/>
      <c r="XBG15" s="148"/>
      <c r="XBH15" s="149"/>
      <c r="XBI15" s="150"/>
      <c r="XBJ15" s="151"/>
      <c r="XBK15" s="152"/>
      <c r="XBL15" s="153"/>
      <c r="XBM15" s="154"/>
      <c r="XBN15" s="146"/>
      <c r="XBO15" s="147"/>
      <c r="XBP15" s="148"/>
      <c r="XBQ15" s="149"/>
      <c r="XBR15" s="150"/>
      <c r="XBS15" s="151"/>
      <c r="XBT15" s="152"/>
      <c r="XBU15" s="153"/>
      <c r="XBV15" s="154"/>
      <c r="XBW15" s="146"/>
      <c r="XBX15" s="147"/>
      <c r="XBY15" s="148"/>
      <c r="XBZ15" s="149"/>
      <c r="XCA15" s="150"/>
      <c r="XCB15" s="151"/>
      <c r="XCC15" s="152"/>
      <c r="XCD15" s="153"/>
      <c r="XCE15" s="154"/>
      <c r="XCF15" s="146"/>
      <c r="XCG15" s="147"/>
      <c r="XCH15" s="148"/>
      <c r="XCI15" s="149"/>
      <c r="XCJ15" s="150"/>
      <c r="XCK15" s="151"/>
      <c r="XCL15" s="152"/>
      <c r="XCM15" s="153"/>
      <c r="XCN15" s="154"/>
      <c r="XCO15" s="146"/>
      <c r="XCP15" s="147"/>
      <c r="XCQ15" s="148"/>
      <c r="XCR15" s="149"/>
      <c r="XCS15" s="150"/>
      <c r="XCT15" s="151"/>
      <c r="XCU15" s="152"/>
      <c r="XCV15" s="153"/>
      <c r="XCW15" s="154"/>
      <c r="XCX15" s="146"/>
      <c r="XCY15" s="147"/>
      <c r="XCZ15" s="148"/>
      <c r="XDA15" s="149"/>
      <c r="XDB15" s="150"/>
      <c r="XDC15" s="151"/>
      <c r="XDD15" s="152"/>
      <c r="XDE15" s="153"/>
      <c r="XDF15" s="154"/>
      <c r="XDG15" s="146"/>
      <c r="XDH15" s="147"/>
      <c r="XDI15" s="148"/>
      <c r="XDJ15" s="149"/>
      <c r="XDK15" s="150"/>
      <c r="XDL15" s="151"/>
      <c r="XDM15" s="152"/>
      <c r="XDN15" s="153"/>
      <c r="XDO15" s="154"/>
      <c r="XDP15" s="146"/>
      <c r="XDQ15" s="147"/>
      <c r="XDR15" s="148"/>
      <c r="XDS15" s="149"/>
      <c r="XDT15" s="150"/>
      <c r="XDU15" s="151"/>
      <c r="XDV15" s="152"/>
      <c r="XDW15" s="153"/>
      <c r="XDX15" s="154"/>
      <c r="XDY15" s="146"/>
      <c r="XDZ15" s="147"/>
      <c r="XEA15" s="148"/>
      <c r="XEB15" s="149"/>
      <c r="XEC15" s="150"/>
      <c r="XED15" s="151"/>
      <c r="XEE15" s="152"/>
      <c r="XEF15" s="153"/>
      <c r="XEG15" s="154"/>
      <c r="XEH15" s="146"/>
      <c r="XEI15" s="147"/>
      <c r="XEJ15" s="148"/>
      <c r="XEK15" s="149"/>
      <c r="XEL15" s="150"/>
      <c r="XEM15" s="151"/>
      <c r="XEN15" s="152"/>
      <c r="XEO15" s="153"/>
      <c r="XEP15" s="154"/>
      <c r="XEQ15" s="146"/>
      <c r="XER15" s="147"/>
      <c r="XES15" s="148"/>
      <c r="XET15" s="149"/>
      <c r="XEU15" s="150"/>
      <c r="XEV15" s="151"/>
      <c r="XEW15" s="152"/>
      <c r="XEX15" s="153"/>
      <c r="XEY15" s="154"/>
      <c r="XEZ15" s="146"/>
      <c r="XFA15" s="147"/>
      <c r="XFB15" s="148"/>
      <c r="XFC15" s="149"/>
    </row>
    <row r="16" spans="1:16383" ht="57" x14ac:dyDescent="0.2">
      <c r="A16" s="155" t="s">
        <v>15</v>
      </c>
      <c r="B16" s="156" t="s">
        <v>246</v>
      </c>
      <c r="C16" s="157" t="s">
        <v>13</v>
      </c>
      <c r="D16" s="158">
        <v>2</v>
      </c>
      <c r="E16" s="159"/>
      <c r="F16" s="160">
        <f t="shared" ref="F16:F22" si="6">ROUND(E16*D16,2)</f>
        <v>0</v>
      </c>
      <c r="G16" s="161">
        <f t="shared" ref="G16:G22" si="7">ROUND(F16*0.9,2)</f>
        <v>0</v>
      </c>
      <c r="H16" s="162">
        <f t="shared" ref="H16:H22" si="8">ROUND(F16-G16,2)</f>
        <v>0</v>
      </c>
      <c r="I16" s="131"/>
      <c r="J16" s="2"/>
    </row>
    <row r="17" spans="1:16383" ht="28.5" x14ac:dyDescent="0.2">
      <c r="A17" s="155" t="s">
        <v>16</v>
      </c>
      <c r="B17" s="156" t="s">
        <v>97</v>
      </c>
      <c r="C17" s="157" t="s">
        <v>13</v>
      </c>
      <c r="D17" s="158">
        <v>2</v>
      </c>
      <c r="E17" s="159"/>
      <c r="F17" s="160">
        <f t="shared" si="6"/>
        <v>0</v>
      </c>
      <c r="G17" s="161">
        <f t="shared" si="7"/>
        <v>0</v>
      </c>
      <c r="H17" s="162">
        <f t="shared" si="8"/>
        <v>0</v>
      </c>
      <c r="I17" s="131"/>
      <c r="J17" s="2"/>
    </row>
    <row r="18" spans="1:16383" ht="30" customHeight="1" x14ac:dyDescent="0.2">
      <c r="A18" s="155" t="s">
        <v>26</v>
      </c>
      <c r="B18" s="156" t="s">
        <v>247</v>
      </c>
      <c r="C18" s="157" t="s">
        <v>13</v>
      </c>
      <c r="D18" s="158">
        <v>1</v>
      </c>
      <c r="E18" s="159"/>
      <c r="F18" s="160">
        <f t="shared" ref="F18:F19" si="9">ROUND(E18*D18,2)</f>
        <v>0</v>
      </c>
      <c r="G18" s="161">
        <f t="shared" si="7"/>
        <v>0</v>
      </c>
      <c r="H18" s="162">
        <f t="shared" ref="H18:H19" si="10">ROUND(F18-G18,2)</f>
        <v>0</v>
      </c>
      <c r="I18" s="131"/>
      <c r="J18" s="2"/>
    </row>
    <row r="19" spans="1:16383" ht="28.5" x14ac:dyDescent="0.2">
      <c r="A19" s="155" t="s">
        <v>243</v>
      </c>
      <c r="B19" s="156" t="s">
        <v>37</v>
      </c>
      <c r="C19" s="157" t="s">
        <v>13</v>
      </c>
      <c r="D19" s="158">
        <v>1</v>
      </c>
      <c r="E19" s="159"/>
      <c r="F19" s="160">
        <f t="shared" si="9"/>
        <v>0</v>
      </c>
      <c r="G19" s="161">
        <f t="shared" si="7"/>
        <v>0</v>
      </c>
      <c r="H19" s="162">
        <f t="shared" si="10"/>
        <v>0</v>
      </c>
      <c r="I19" s="131"/>
      <c r="J19" s="2"/>
    </row>
    <row r="20" spans="1:16383" ht="28.5" x14ac:dyDescent="0.2">
      <c r="A20" s="155" t="s">
        <v>249</v>
      </c>
      <c r="B20" s="156" t="s">
        <v>248</v>
      </c>
      <c r="C20" s="157" t="s">
        <v>13</v>
      </c>
      <c r="D20" s="158">
        <v>1</v>
      </c>
      <c r="E20" s="159"/>
      <c r="F20" s="160">
        <f t="shared" si="6"/>
        <v>0</v>
      </c>
      <c r="G20" s="161">
        <f t="shared" si="7"/>
        <v>0</v>
      </c>
      <c r="H20" s="162">
        <f t="shared" si="8"/>
        <v>0</v>
      </c>
      <c r="I20" s="131"/>
      <c r="J20" s="2"/>
    </row>
    <row r="21" spans="1:16383" ht="14.25" x14ac:dyDescent="0.2">
      <c r="A21" s="155" t="s">
        <v>102</v>
      </c>
      <c r="B21" s="156" t="s">
        <v>93</v>
      </c>
      <c r="C21" s="157" t="s">
        <v>39</v>
      </c>
      <c r="D21" s="158">
        <v>1.2</v>
      </c>
      <c r="E21" s="159"/>
      <c r="F21" s="160">
        <f t="shared" ref="F21" si="11">ROUND(E21*D21,2)</f>
        <v>0</v>
      </c>
      <c r="G21" s="161">
        <f t="shared" si="7"/>
        <v>0</v>
      </c>
      <c r="H21" s="162">
        <f t="shared" ref="H21" si="12">ROUND(F21-G21,2)</f>
        <v>0</v>
      </c>
      <c r="I21" s="131"/>
      <c r="J21" s="2"/>
    </row>
    <row r="22" spans="1:16383" ht="14.25" x14ac:dyDescent="0.2">
      <c r="A22" s="155" t="s">
        <v>251</v>
      </c>
      <c r="B22" s="156" t="s">
        <v>250</v>
      </c>
      <c r="C22" s="157" t="s">
        <v>39</v>
      </c>
      <c r="D22" s="158">
        <v>1.5</v>
      </c>
      <c r="E22" s="159"/>
      <c r="F22" s="160">
        <f t="shared" si="6"/>
        <v>0</v>
      </c>
      <c r="G22" s="161">
        <f t="shared" si="7"/>
        <v>0</v>
      </c>
      <c r="H22" s="162">
        <f t="shared" si="8"/>
        <v>0</v>
      </c>
      <c r="I22" s="131"/>
      <c r="J22" s="2"/>
    </row>
    <row r="23" spans="1:16383" ht="20.25" customHeight="1" x14ac:dyDescent="0.2">
      <c r="A23" s="128"/>
      <c r="B23" s="78"/>
      <c r="C23" s="177" t="s">
        <v>33</v>
      </c>
      <c r="D23" s="178"/>
      <c r="E23" s="180"/>
      <c r="F23" s="82">
        <f>ROUND(SUM(F16:F22),2)</f>
        <v>0</v>
      </c>
      <c r="G23" s="82">
        <f>ROUND(SUM(G16:G22),2)</f>
        <v>0</v>
      </c>
      <c r="H23" s="82">
        <f>ROUND(SUM(H16:H22),2)</f>
        <v>0</v>
      </c>
      <c r="I23" s="132"/>
      <c r="J23" s="2"/>
    </row>
    <row r="24" spans="1:16383" ht="57" x14ac:dyDescent="0.2">
      <c r="A24" s="146" t="s">
        <v>17</v>
      </c>
      <c r="B24" s="147" t="s">
        <v>94</v>
      </c>
      <c r="C24" s="148"/>
      <c r="D24" s="149"/>
      <c r="E24" s="150"/>
      <c r="F24" s="151"/>
      <c r="G24" s="152"/>
      <c r="H24" s="153"/>
      <c r="I24" s="154"/>
      <c r="J24" s="146"/>
      <c r="K24" s="148"/>
      <c r="L24" s="149"/>
      <c r="M24" s="150"/>
      <c r="N24" s="151"/>
      <c r="O24" s="152"/>
      <c r="P24" s="153"/>
      <c r="Q24" s="154"/>
      <c r="R24" s="146"/>
      <c r="S24" s="147"/>
      <c r="T24" s="148"/>
      <c r="U24" s="149"/>
      <c r="V24" s="150"/>
      <c r="W24" s="151"/>
      <c r="X24" s="152"/>
      <c r="Y24" s="153"/>
      <c r="Z24" s="154"/>
      <c r="AA24" s="146"/>
      <c r="AB24" s="147"/>
      <c r="AC24" s="148"/>
      <c r="AD24" s="149"/>
      <c r="AE24" s="150"/>
      <c r="AF24" s="151"/>
      <c r="AG24" s="152"/>
      <c r="AH24" s="153"/>
      <c r="AI24" s="154"/>
      <c r="AJ24" s="146"/>
      <c r="AK24" s="147"/>
      <c r="AL24" s="148"/>
      <c r="AM24" s="149"/>
      <c r="AN24" s="150"/>
      <c r="AO24" s="151"/>
      <c r="AP24" s="152"/>
      <c r="AQ24" s="153"/>
      <c r="AR24" s="154"/>
      <c r="AS24" s="146"/>
      <c r="AT24" s="147"/>
      <c r="AU24" s="148"/>
      <c r="AV24" s="149"/>
      <c r="AW24" s="150"/>
      <c r="AX24" s="151"/>
      <c r="AY24" s="152"/>
      <c r="AZ24" s="153"/>
      <c r="BA24" s="154"/>
      <c r="BB24" s="146"/>
      <c r="BC24" s="147"/>
      <c r="BD24" s="148"/>
      <c r="BE24" s="149"/>
      <c r="BF24" s="150"/>
      <c r="BG24" s="151"/>
      <c r="BH24" s="152"/>
      <c r="BI24" s="153"/>
      <c r="BJ24" s="154"/>
      <c r="BK24" s="146"/>
      <c r="BL24" s="147"/>
      <c r="BM24" s="148"/>
      <c r="BN24" s="149"/>
      <c r="BO24" s="150"/>
      <c r="BP24" s="151"/>
      <c r="BQ24" s="152"/>
      <c r="BR24" s="153"/>
      <c r="BS24" s="154"/>
      <c r="BT24" s="146"/>
      <c r="BU24" s="147"/>
      <c r="BV24" s="148"/>
      <c r="BW24" s="149"/>
      <c r="BX24" s="150"/>
      <c r="BY24" s="151"/>
      <c r="BZ24" s="152"/>
      <c r="CA24" s="153"/>
      <c r="CB24" s="154"/>
      <c r="CC24" s="146"/>
      <c r="CD24" s="147"/>
      <c r="CE24" s="148"/>
      <c r="CF24" s="149"/>
      <c r="CG24" s="150"/>
      <c r="CH24" s="151"/>
      <c r="CI24" s="152"/>
      <c r="CJ24" s="153"/>
      <c r="CK24" s="154"/>
      <c r="CL24" s="146"/>
      <c r="CM24" s="147"/>
      <c r="CN24" s="148"/>
      <c r="CO24" s="149"/>
      <c r="CP24" s="150"/>
      <c r="CQ24" s="151"/>
      <c r="CR24" s="152"/>
      <c r="CS24" s="153"/>
      <c r="CT24" s="154"/>
      <c r="CU24" s="146"/>
      <c r="CV24" s="147"/>
      <c r="CW24" s="148"/>
      <c r="CX24" s="149"/>
      <c r="CY24" s="150"/>
      <c r="CZ24" s="151"/>
      <c r="DA24" s="152"/>
      <c r="DB24" s="153"/>
      <c r="DC24" s="154"/>
      <c r="DD24" s="146"/>
      <c r="DE24" s="147"/>
      <c r="DF24" s="148"/>
      <c r="DG24" s="149"/>
      <c r="DH24" s="150"/>
      <c r="DI24" s="151"/>
      <c r="DJ24" s="152"/>
      <c r="DK24" s="153"/>
      <c r="DL24" s="154"/>
      <c r="DM24" s="146"/>
      <c r="DN24" s="147"/>
      <c r="DO24" s="148"/>
      <c r="DP24" s="149"/>
      <c r="DQ24" s="150"/>
      <c r="DR24" s="151"/>
      <c r="DS24" s="152"/>
      <c r="DT24" s="153"/>
      <c r="DU24" s="154"/>
      <c r="DV24" s="146"/>
      <c r="DW24" s="147"/>
      <c r="DX24" s="148"/>
      <c r="DY24" s="149"/>
      <c r="DZ24" s="150"/>
      <c r="EA24" s="151"/>
      <c r="EB24" s="152"/>
      <c r="EC24" s="153"/>
      <c r="ED24" s="154"/>
      <c r="EE24" s="146"/>
      <c r="EF24" s="147"/>
      <c r="EG24" s="148"/>
      <c r="EH24" s="149"/>
      <c r="EI24" s="150"/>
      <c r="EJ24" s="151"/>
      <c r="EK24" s="152"/>
      <c r="EL24" s="153"/>
      <c r="EM24" s="154"/>
      <c r="EN24" s="146"/>
      <c r="EO24" s="147"/>
      <c r="EP24" s="148"/>
      <c r="EQ24" s="149"/>
      <c r="ER24" s="150"/>
      <c r="ES24" s="151"/>
      <c r="ET24" s="152"/>
      <c r="EU24" s="153"/>
      <c r="EV24" s="154"/>
      <c r="EW24" s="146"/>
      <c r="EX24" s="147"/>
      <c r="EY24" s="148"/>
      <c r="EZ24" s="149"/>
      <c r="FA24" s="150"/>
      <c r="FB24" s="151"/>
      <c r="FC24" s="152"/>
      <c r="FD24" s="153"/>
      <c r="FE24" s="154"/>
      <c r="FF24" s="146"/>
      <c r="FG24" s="147"/>
      <c r="FH24" s="148"/>
      <c r="FI24" s="149"/>
      <c r="FJ24" s="150"/>
      <c r="FK24" s="151"/>
      <c r="FL24" s="152"/>
      <c r="FM24" s="153"/>
      <c r="FN24" s="154"/>
      <c r="FO24" s="146"/>
      <c r="FP24" s="147"/>
      <c r="FQ24" s="148"/>
      <c r="FR24" s="149"/>
      <c r="FS24" s="150"/>
      <c r="FT24" s="151"/>
      <c r="FU24" s="152"/>
      <c r="FV24" s="153"/>
      <c r="FW24" s="154"/>
      <c r="FX24" s="146"/>
      <c r="FY24" s="147"/>
      <c r="FZ24" s="148"/>
      <c r="GA24" s="149"/>
      <c r="GB24" s="150"/>
      <c r="GC24" s="151"/>
      <c r="GD24" s="152"/>
      <c r="GE24" s="153"/>
      <c r="GF24" s="154"/>
      <c r="GG24" s="146"/>
      <c r="GH24" s="147"/>
      <c r="GI24" s="148"/>
      <c r="GJ24" s="149"/>
      <c r="GK24" s="150"/>
      <c r="GL24" s="151"/>
      <c r="GM24" s="152"/>
      <c r="GN24" s="153"/>
      <c r="GO24" s="154"/>
      <c r="GP24" s="146"/>
      <c r="GQ24" s="147"/>
      <c r="GR24" s="148"/>
      <c r="GS24" s="149"/>
      <c r="GT24" s="150"/>
      <c r="GU24" s="151"/>
      <c r="GV24" s="152"/>
      <c r="GW24" s="153"/>
      <c r="GX24" s="154"/>
      <c r="GY24" s="146"/>
      <c r="GZ24" s="147"/>
      <c r="HA24" s="148"/>
      <c r="HB24" s="149"/>
      <c r="HC24" s="150"/>
      <c r="HD24" s="151"/>
      <c r="HE24" s="152"/>
      <c r="HF24" s="153"/>
      <c r="HG24" s="154"/>
      <c r="HH24" s="146"/>
      <c r="HI24" s="147"/>
      <c r="HJ24" s="148"/>
      <c r="HK24" s="149"/>
      <c r="HL24" s="150"/>
      <c r="HM24" s="151"/>
      <c r="HN24" s="152"/>
      <c r="HO24" s="153"/>
      <c r="HP24" s="154"/>
      <c r="HQ24" s="146"/>
      <c r="HR24" s="147"/>
      <c r="HS24" s="148"/>
      <c r="HT24" s="149"/>
      <c r="HU24" s="150"/>
      <c r="HV24" s="151"/>
      <c r="HW24" s="152"/>
      <c r="HX24" s="153"/>
      <c r="HY24" s="154"/>
      <c r="HZ24" s="146"/>
      <c r="IA24" s="147"/>
      <c r="IB24" s="148"/>
      <c r="IC24" s="149"/>
      <c r="ID24" s="150"/>
      <c r="IE24" s="151"/>
      <c r="IF24" s="152"/>
      <c r="IG24" s="153"/>
      <c r="IH24" s="154"/>
      <c r="II24" s="146"/>
      <c r="IJ24" s="147"/>
      <c r="IK24" s="148"/>
      <c r="IL24" s="149"/>
      <c r="IM24" s="150"/>
      <c r="IN24" s="151"/>
      <c r="IO24" s="152"/>
      <c r="IP24" s="153"/>
      <c r="IQ24" s="154"/>
      <c r="IR24" s="146"/>
      <c r="IS24" s="147"/>
      <c r="IT24" s="148"/>
      <c r="IU24" s="149"/>
      <c r="IV24" s="150"/>
      <c r="IW24" s="151"/>
      <c r="IX24" s="152"/>
      <c r="IY24" s="153"/>
      <c r="IZ24" s="154"/>
      <c r="JA24" s="146"/>
      <c r="JB24" s="147"/>
      <c r="JC24" s="148"/>
      <c r="JD24" s="149"/>
      <c r="JE24" s="150"/>
      <c r="JF24" s="151"/>
      <c r="JG24" s="152"/>
      <c r="JH24" s="153"/>
      <c r="JI24" s="154"/>
      <c r="JJ24" s="146"/>
      <c r="JK24" s="147"/>
      <c r="JL24" s="148"/>
      <c r="JM24" s="149"/>
      <c r="JN24" s="150"/>
      <c r="JO24" s="151"/>
      <c r="JP24" s="152"/>
      <c r="JQ24" s="153"/>
      <c r="JR24" s="154"/>
      <c r="JS24" s="146"/>
      <c r="JT24" s="147"/>
      <c r="JU24" s="148"/>
      <c r="JV24" s="149"/>
      <c r="JW24" s="150"/>
      <c r="JX24" s="151"/>
      <c r="JY24" s="152"/>
      <c r="JZ24" s="153"/>
      <c r="KA24" s="154"/>
      <c r="KB24" s="146"/>
      <c r="KC24" s="147"/>
      <c r="KD24" s="148"/>
      <c r="KE24" s="149"/>
      <c r="KF24" s="150"/>
      <c r="KG24" s="151"/>
      <c r="KH24" s="152"/>
      <c r="KI24" s="153"/>
      <c r="KJ24" s="154"/>
      <c r="KK24" s="146"/>
      <c r="KL24" s="147"/>
      <c r="KM24" s="148"/>
      <c r="KN24" s="149"/>
      <c r="KO24" s="150"/>
      <c r="KP24" s="151"/>
      <c r="KQ24" s="152"/>
      <c r="KR24" s="153"/>
      <c r="KS24" s="154"/>
      <c r="KT24" s="146"/>
      <c r="KU24" s="147"/>
      <c r="KV24" s="148"/>
      <c r="KW24" s="149"/>
      <c r="KX24" s="150"/>
      <c r="KY24" s="151"/>
      <c r="KZ24" s="152"/>
      <c r="LA24" s="153"/>
      <c r="LB24" s="154"/>
      <c r="LC24" s="146"/>
      <c r="LD24" s="147"/>
      <c r="LE24" s="148"/>
      <c r="LF24" s="149"/>
      <c r="LG24" s="150"/>
      <c r="LH24" s="151"/>
      <c r="LI24" s="152"/>
      <c r="LJ24" s="153"/>
      <c r="LK24" s="154"/>
      <c r="LL24" s="146"/>
      <c r="LM24" s="147"/>
      <c r="LN24" s="148"/>
      <c r="LO24" s="149"/>
      <c r="LP24" s="150"/>
      <c r="LQ24" s="151"/>
      <c r="LR24" s="152"/>
      <c r="LS24" s="153"/>
      <c r="LT24" s="154"/>
      <c r="LU24" s="146"/>
      <c r="LV24" s="147"/>
      <c r="LW24" s="148"/>
      <c r="LX24" s="149"/>
      <c r="LY24" s="150"/>
      <c r="LZ24" s="151"/>
      <c r="MA24" s="152"/>
      <c r="MB24" s="153"/>
      <c r="MC24" s="154"/>
      <c r="MD24" s="146"/>
      <c r="ME24" s="147"/>
      <c r="MF24" s="148"/>
      <c r="MG24" s="149"/>
      <c r="MH24" s="150"/>
      <c r="MI24" s="151"/>
      <c r="MJ24" s="152"/>
      <c r="MK24" s="153"/>
      <c r="ML24" s="154"/>
      <c r="MM24" s="146"/>
      <c r="MN24" s="147"/>
      <c r="MO24" s="148"/>
      <c r="MP24" s="149"/>
      <c r="MQ24" s="150"/>
      <c r="MR24" s="151"/>
      <c r="MS24" s="152"/>
      <c r="MT24" s="153"/>
      <c r="MU24" s="154"/>
      <c r="MV24" s="146"/>
      <c r="MW24" s="147"/>
      <c r="MX24" s="148"/>
      <c r="MY24" s="149"/>
      <c r="MZ24" s="150"/>
      <c r="NA24" s="151"/>
      <c r="NB24" s="152"/>
      <c r="NC24" s="153"/>
      <c r="ND24" s="154"/>
      <c r="NE24" s="146"/>
      <c r="NF24" s="147"/>
      <c r="NG24" s="148"/>
      <c r="NH24" s="149"/>
      <c r="NI24" s="150"/>
      <c r="NJ24" s="151"/>
      <c r="NK24" s="152"/>
      <c r="NL24" s="153"/>
      <c r="NM24" s="154"/>
      <c r="NN24" s="146"/>
      <c r="NO24" s="147"/>
      <c r="NP24" s="148"/>
      <c r="NQ24" s="149"/>
      <c r="NR24" s="150"/>
      <c r="NS24" s="151"/>
      <c r="NT24" s="152"/>
      <c r="NU24" s="153"/>
      <c r="NV24" s="154"/>
      <c r="NW24" s="146"/>
      <c r="NX24" s="147"/>
      <c r="NY24" s="148"/>
      <c r="NZ24" s="149"/>
      <c r="OA24" s="150"/>
      <c r="OB24" s="151"/>
      <c r="OC24" s="152"/>
      <c r="OD24" s="153"/>
      <c r="OE24" s="154"/>
      <c r="OF24" s="146"/>
      <c r="OG24" s="147"/>
      <c r="OH24" s="148"/>
      <c r="OI24" s="149"/>
      <c r="OJ24" s="150"/>
      <c r="OK24" s="151"/>
      <c r="OL24" s="152"/>
      <c r="OM24" s="153"/>
      <c r="ON24" s="154"/>
      <c r="OO24" s="146"/>
      <c r="OP24" s="147"/>
      <c r="OQ24" s="148"/>
      <c r="OR24" s="149"/>
      <c r="OS24" s="150"/>
      <c r="OT24" s="151"/>
      <c r="OU24" s="152"/>
      <c r="OV24" s="153"/>
      <c r="OW24" s="154"/>
      <c r="OX24" s="146"/>
      <c r="OY24" s="147"/>
      <c r="OZ24" s="148"/>
      <c r="PA24" s="149"/>
      <c r="PB24" s="150"/>
      <c r="PC24" s="151"/>
      <c r="PD24" s="152"/>
      <c r="PE24" s="153"/>
      <c r="PF24" s="154"/>
      <c r="PG24" s="146"/>
      <c r="PH24" s="147"/>
      <c r="PI24" s="148"/>
      <c r="PJ24" s="149"/>
      <c r="PK24" s="150"/>
      <c r="PL24" s="151"/>
      <c r="PM24" s="152"/>
      <c r="PN24" s="153"/>
      <c r="PO24" s="154"/>
      <c r="PP24" s="146"/>
      <c r="PQ24" s="147"/>
      <c r="PR24" s="148"/>
      <c r="PS24" s="149"/>
      <c r="PT24" s="150"/>
      <c r="PU24" s="151"/>
      <c r="PV24" s="152"/>
      <c r="PW24" s="153"/>
      <c r="PX24" s="154"/>
      <c r="PY24" s="146"/>
      <c r="PZ24" s="147"/>
      <c r="QA24" s="148"/>
      <c r="QB24" s="149"/>
      <c r="QC24" s="150"/>
      <c r="QD24" s="151"/>
      <c r="QE24" s="152"/>
      <c r="QF24" s="153"/>
      <c r="QG24" s="154"/>
      <c r="QH24" s="146"/>
      <c r="QI24" s="147"/>
      <c r="QJ24" s="148"/>
      <c r="QK24" s="149"/>
      <c r="QL24" s="150"/>
      <c r="QM24" s="151"/>
      <c r="QN24" s="152"/>
      <c r="QO24" s="153"/>
      <c r="QP24" s="154"/>
      <c r="QQ24" s="146"/>
      <c r="QR24" s="147"/>
      <c r="QS24" s="148"/>
      <c r="QT24" s="149"/>
      <c r="QU24" s="150"/>
      <c r="QV24" s="151"/>
      <c r="QW24" s="152"/>
      <c r="QX24" s="153"/>
      <c r="QY24" s="154"/>
      <c r="QZ24" s="146"/>
      <c r="RA24" s="147"/>
      <c r="RB24" s="148"/>
      <c r="RC24" s="149"/>
      <c r="RD24" s="150"/>
      <c r="RE24" s="151"/>
      <c r="RF24" s="152"/>
      <c r="RG24" s="153"/>
      <c r="RH24" s="154"/>
      <c r="RI24" s="146"/>
      <c r="RJ24" s="147"/>
      <c r="RK24" s="148"/>
      <c r="RL24" s="149"/>
      <c r="RM24" s="150"/>
      <c r="RN24" s="151"/>
      <c r="RO24" s="152"/>
      <c r="RP24" s="153"/>
      <c r="RQ24" s="154"/>
      <c r="RR24" s="146"/>
      <c r="RS24" s="147"/>
      <c r="RT24" s="148"/>
      <c r="RU24" s="149"/>
      <c r="RV24" s="150"/>
      <c r="RW24" s="151"/>
      <c r="RX24" s="152"/>
      <c r="RY24" s="153"/>
      <c r="RZ24" s="154"/>
      <c r="SA24" s="146"/>
      <c r="SB24" s="147"/>
      <c r="SC24" s="148"/>
      <c r="SD24" s="149"/>
      <c r="SE24" s="150"/>
      <c r="SF24" s="151"/>
      <c r="SG24" s="152"/>
      <c r="SH24" s="153"/>
      <c r="SI24" s="154"/>
      <c r="SJ24" s="146"/>
      <c r="SK24" s="147"/>
      <c r="SL24" s="148"/>
      <c r="SM24" s="149"/>
      <c r="SN24" s="150"/>
      <c r="SO24" s="151"/>
      <c r="SP24" s="152"/>
      <c r="SQ24" s="153"/>
      <c r="SR24" s="154"/>
      <c r="SS24" s="146"/>
      <c r="ST24" s="147"/>
      <c r="SU24" s="148"/>
      <c r="SV24" s="149"/>
      <c r="SW24" s="150"/>
      <c r="SX24" s="151"/>
      <c r="SY24" s="152"/>
      <c r="SZ24" s="153"/>
      <c r="TA24" s="154"/>
      <c r="TB24" s="146"/>
      <c r="TC24" s="147"/>
      <c r="TD24" s="148"/>
      <c r="TE24" s="149"/>
      <c r="TF24" s="150"/>
      <c r="TG24" s="151"/>
      <c r="TH24" s="152"/>
      <c r="TI24" s="153"/>
      <c r="TJ24" s="154"/>
      <c r="TK24" s="146"/>
      <c r="TL24" s="147"/>
      <c r="TM24" s="148"/>
      <c r="TN24" s="149"/>
      <c r="TO24" s="150"/>
      <c r="TP24" s="151"/>
      <c r="TQ24" s="152"/>
      <c r="TR24" s="153"/>
      <c r="TS24" s="154"/>
      <c r="TT24" s="146"/>
      <c r="TU24" s="147"/>
      <c r="TV24" s="148"/>
      <c r="TW24" s="149"/>
      <c r="TX24" s="150"/>
      <c r="TY24" s="151"/>
      <c r="TZ24" s="152"/>
      <c r="UA24" s="153"/>
      <c r="UB24" s="154"/>
      <c r="UC24" s="146"/>
      <c r="UD24" s="147"/>
      <c r="UE24" s="148"/>
      <c r="UF24" s="149"/>
      <c r="UG24" s="150"/>
      <c r="UH24" s="151"/>
      <c r="UI24" s="152"/>
      <c r="UJ24" s="153"/>
      <c r="UK24" s="154"/>
      <c r="UL24" s="146"/>
      <c r="UM24" s="147"/>
      <c r="UN24" s="148"/>
      <c r="UO24" s="149"/>
      <c r="UP24" s="150"/>
      <c r="UQ24" s="151"/>
      <c r="UR24" s="152"/>
      <c r="US24" s="153"/>
      <c r="UT24" s="154"/>
      <c r="UU24" s="146"/>
      <c r="UV24" s="147"/>
      <c r="UW24" s="148"/>
      <c r="UX24" s="149"/>
      <c r="UY24" s="150"/>
      <c r="UZ24" s="151"/>
      <c r="VA24" s="152"/>
      <c r="VB24" s="153"/>
      <c r="VC24" s="154"/>
      <c r="VD24" s="146"/>
      <c r="VE24" s="147"/>
      <c r="VF24" s="148"/>
      <c r="VG24" s="149"/>
      <c r="VH24" s="150"/>
      <c r="VI24" s="151"/>
      <c r="VJ24" s="152"/>
      <c r="VK24" s="153"/>
      <c r="VL24" s="154"/>
      <c r="VM24" s="146"/>
      <c r="VN24" s="147"/>
      <c r="VO24" s="148"/>
      <c r="VP24" s="149"/>
      <c r="VQ24" s="150"/>
      <c r="VR24" s="151"/>
      <c r="VS24" s="152"/>
      <c r="VT24" s="153"/>
      <c r="VU24" s="154"/>
      <c r="VV24" s="146"/>
      <c r="VW24" s="147"/>
      <c r="VX24" s="148"/>
      <c r="VY24" s="149"/>
      <c r="VZ24" s="150"/>
      <c r="WA24" s="151"/>
      <c r="WB24" s="152"/>
      <c r="WC24" s="153"/>
      <c r="WD24" s="154"/>
      <c r="WE24" s="146"/>
      <c r="WF24" s="147"/>
      <c r="WG24" s="148"/>
      <c r="WH24" s="149"/>
      <c r="WI24" s="150"/>
      <c r="WJ24" s="151"/>
      <c r="WK24" s="152"/>
      <c r="WL24" s="153"/>
      <c r="WM24" s="154"/>
      <c r="WN24" s="146"/>
      <c r="WO24" s="147"/>
      <c r="WP24" s="148"/>
      <c r="WQ24" s="149"/>
      <c r="WR24" s="150"/>
      <c r="WS24" s="151"/>
      <c r="WT24" s="152"/>
      <c r="WU24" s="153"/>
      <c r="WV24" s="154"/>
      <c r="WW24" s="146"/>
      <c r="WX24" s="147"/>
      <c r="WY24" s="148"/>
      <c r="WZ24" s="149"/>
      <c r="XA24" s="150"/>
      <c r="XB24" s="151"/>
      <c r="XC24" s="152"/>
      <c r="XD24" s="153"/>
      <c r="XE24" s="154"/>
      <c r="XF24" s="146"/>
      <c r="XG24" s="147"/>
      <c r="XH24" s="148"/>
      <c r="XI24" s="149"/>
      <c r="XJ24" s="150"/>
      <c r="XK24" s="151"/>
      <c r="XL24" s="152"/>
      <c r="XM24" s="153"/>
      <c r="XN24" s="154"/>
      <c r="XO24" s="146"/>
      <c r="XP24" s="147"/>
      <c r="XQ24" s="148"/>
      <c r="XR24" s="149"/>
      <c r="XS24" s="150"/>
      <c r="XT24" s="151"/>
      <c r="XU24" s="152"/>
      <c r="XV24" s="153"/>
      <c r="XW24" s="154"/>
      <c r="XX24" s="146"/>
      <c r="XY24" s="147"/>
      <c r="XZ24" s="148"/>
      <c r="YA24" s="149"/>
      <c r="YB24" s="150"/>
      <c r="YC24" s="151"/>
      <c r="YD24" s="152"/>
      <c r="YE24" s="153"/>
      <c r="YF24" s="154"/>
      <c r="YG24" s="146"/>
      <c r="YH24" s="147"/>
      <c r="YI24" s="148"/>
      <c r="YJ24" s="149"/>
      <c r="YK24" s="150"/>
      <c r="YL24" s="151"/>
      <c r="YM24" s="152"/>
      <c r="YN24" s="153"/>
      <c r="YO24" s="154"/>
      <c r="YP24" s="146"/>
      <c r="YQ24" s="147"/>
      <c r="YR24" s="148"/>
      <c r="YS24" s="149"/>
      <c r="YT24" s="150"/>
      <c r="YU24" s="151"/>
      <c r="YV24" s="152"/>
      <c r="YW24" s="153"/>
      <c r="YX24" s="154"/>
      <c r="YY24" s="146"/>
      <c r="YZ24" s="147"/>
      <c r="ZA24" s="148"/>
      <c r="ZB24" s="149"/>
      <c r="ZC24" s="150"/>
      <c r="ZD24" s="151"/>
      <c r="ZE24" s="152"/>
      <c r="ZF24" s="153"/>
      <c r="ZG24" s="154"/>
      <c r="ZH24" s="146"/>
      <c r="ZI24" s="147"/>
      <c r="ZJ24" s="148"/>
      <c r="ZK24" s="149"/>
      <c r="ZL24" s="150"/>
      <c r="ZM24" s="151"/>
      <c r="ZN24" s="152"/>
      <c r="ZO24" s="153"/>
      <c r="ZP24" s="154"/>
      <c r="ZQ24" s="146"/>
      <c r="ZR24" s="147"/>
      <c r="ZS24" s="148"/>
      <c r="ZT24" s="149"/>
      <c r="ZU24" s="150"/>
      <c r="ZV24" s="151"/>
      <c r="ZW24" s="152"/>
      <c r="ZX24" s="153"/>
      <c r="ZY24" s="154"/>
      <c r="ZZ24" s="146"/>
      <c r="AAA24" s="147"/>
      <c r="AAB24" s="148"/>
      <c r="AAC24" s="149"/>
      <c r="AAD24" s="150"/>
      <c r="AAE24" s="151"/>
      <c r="AAF24" s="152"/>
      <c r="AAG24" s="153"/>
      <c r="AAH24" s="154"/>
      <c r="AAI24" s="146"/>
      <c r="AAJ24" s="147"/>
      <c r="AAK24" s="148"/>
      <c r="AAL24" s="149"/>
      <c r="AAM24" s="150"/>
      <c r="AAN24" s="151"/>
      <c r="AAO24" s="152"/>
      <c r="AAP24" s="153"/>
      <c r="AAQ24" s="154"/>
      <c r="AAR24" s="146"/>
      <c r="AAS24" s="147"/>
      <c r="AAT24" s="148"/>
      <c r="AAU24" s="149"/>
      <c r="AAV24" s="150"/>
      <c r="AAW24" s="151"/>
      <c r="AAX24" s="152"/>
      <c r="AAY24" s="153"/>
      <c r="AAZ24" s="154"/>
      <c r="ABA24" s="146"/>
      <c r="ABB24" s="147"/>
      <c r="ABC24" s="148"/>
      <c r="ABD24" s="149"/>
      <c r="ABE24" s="150"/>
      <c r="ABF24" s="151"/>
      <c r="ABG24" s="152"/>
      <c r="ABH24" s="153"/>
      <c r="ABI24" s="154"/>
      <c r="ABJ24" s="146"/>
      <c r="ABK24" s="147"/>
      <c r="ABL24" s="148"/>
      <c r="ABM24" s="149"/>
      <c r="ABN24" s="150"/>
      <c r="ABO24" s="151"/>
      <c r="ABP24" s="152"/>
      <c r="ABQ24" s="153"/>
      <c r="ABR24" s="154"/>
      <c r="ABS24" s="146"/>
      <c r="ABT24" s="147"/>
      <c r="ABU24" s="148"/>
      <c r="ABV24" s="149"/>
      <c r="ABW24" s="150"/>
      <c r="ABX24" s="151"/>
      <c r="ABY24" s="152"/>
      <c r="ABZ24" s="153"/>
      <c r="ACA24" s="154"/>
      <c r="ACB24" s="146"/>
      <c r="ACC24" s="147"/>
      <c r="ACD24" s="148"/>
      <c r="ACE24" s="149"/>
      <c r="ACF24" s="150"/>
      <c r="ACG24" s="151"/>
      <c r="ACH24" s="152"/>
      <c r="ACI24" s="153"/>
      <c r="ACJ24" s="154"/>
      <c r="ACK24" s="146"/>
      <c r="ACL24" s="147"/>
      <c r="ACM24" s="148"/>
      <c r="ACN24" s="149"/>
      <c r="ACO24" s="150"/>
      <c r="ACP24" s="151"/>
      <c r="ACQ24" s="152"/>
      <c r="ACR24" s="153"/>
      <c r="ACS24" s="154"/>
      <c r="ACT24" s="146"/>
      <c r="ACU24" s="147"/>
      <c r="ACV24" s="148"/>
      <c r="ACW24" s="149"/>
      <c r="ACX24" s="150"/>
      <c r="ACY24" s="151"/>
      <c r="ACZ24" s="152"/>
      <c r="ADA24" s="153"/>
      <c r="ADB24" s="154"/>
      <c r="ADC24" s="146"/>
      <c r="ADD24" s="147"/>
      <c r="ADE24" s="148"/>
      <c r="ADF24" s="149"/>
      <c r="ADG24" s="150"/>
      <c r="ADH24" s="151"/>
      <c r="ADI24" s="152"/>
      <c r="ADJ24" s="153"/>
      <c r="ADK24" s="154"/>
      <c r="ADL24" s="146"/>
      <c r="ADM24" s="147"/>
      <c r="ADN24" s="148"/>
      <c r="ADO24" s="149"/>
      <c r="ADP24" s="150"/>
      <c r="ADQ24" s="151"/>
      <c r="ADR24" s="152"/>
      <c r="ADS24" s="153"/>
      <c r="ADT24" s="154"/>
      <c r="ADU24" s="146"/>
      <c r="ADV24" s="147"/>
      <c r="ADW24" s="148"/>
      <c r="ADX24" s="149"/>
      <c r="ADY24" s="150"/>
      <c r="ADZ24" s="151"/>
      <c r="AEA24" s="152"/>
      <c r="AEB24" s="153"/>
      <c r="AEC24" s="154"/>
      <c r="AED24" s="146"/>
      <c r="AEE24" s="147"/>
      <c r="AEF24" s="148"/>
      <c r="AEG24" s="149"/>
      <c r="AEH24" s="150"/>
      <c r="AEI24" s="151"/>
      <c r="AEJ24" s="152"/>
      <c r="AEK24" s="153"/>
      <c r="AEL24" s="154"/>
      <c r="AEM24" s="146"/>
      <c r="AEN24" s="147"/>
      <c r="AEO24" s="148"/>
      <c r="AEP24" s="149"/>
      <c r="AEQ24" s="150"/>
      <c r="AER24" s="151"/>
      <c r="AES24" s="152"/>
      <c r="AET24" s="153"/>
      <c r="AEU24" s="154"/>
      <c r="AEV24" s="146"/>
      <c r="AEW24" s="147"/>
      <c r="AEX24" s="148"/>
      <c r="AEY24" s="149"/>
      <c r="AEZ24" s="150"/>
      <c r="AFA24" s="151"/>
      <c r="AFB24" s="152"/>
      <c r="AFC24" s="153"/>
      <c r="AFD24" s="154"/>
      <c r="AFE24" s="146"/>
      <c r="AFF24" s="147"/>
      <c r="AFG24" s="148"/>
      <c r="AFH24" s="149"/>
      <c r="AFI24" s="150"/>
      <c r="AFJ24" s="151"/>
      <c r="AFK24" s="152"/>
      <c r="AFL24" s="153"/>
      <c r="AFM24" s="154"/>
      <c r="AFN24" s="146"/>
      <c r="AFO24" s="147"/>
      <c r="AFP24" s="148"/>
      <c r="AFQ24" s="149"/>
      <c r="AFR24" s="150"/>
      <c r="AFS24" s="151"/>
      <c r="AFT24" s="152"/>
      <c r="AFU24" s="153"/>
      <c r="AFV24" s="154"/>
      <c r="AFW24" s="146"/>
      <c r="AFX24" s="147"/>
      <c r="AFY24" s="148"/>
      <c r="AFZ24" s="149"/>
      <c r="AGA24" s="150"/>
      <c r="AGB24" s="151"/>
      <c r="AGC24" s="152"/>
      <c r="AGD24" s="153"/>
      <c r="AGE24" s="154"/>
      <c r="AGF24" s="146"/>
      <c r="AGG24" s="147"/>
      <c r="AGH24" s="148"/>
      <c r="AGI24" s="149"/>
      <c r="AGJ24" s="150"/>
      <c r="AGK24" s="151"/>
      <c r="AGL24" s="152"/>
      <c r="AGM24" s="153"/>
      <c r="AGN24" s="154"/>
      <c r="AGO24" s="146"/>
      <c r="AGP24" s="147"/>
      <c r="AGQ24" s="148"/>
      <c r="AGR24" s="149"/>
      <c r="AGS24" s="150"/>
      <c r="AGT24" s="151"/>
      <c r="AGU24" s="152"/>
      <c r="AGV24" s="153"/>
      <c r="AGW24" s="154"/>
      <c r="AGX24" s="146"/>
      <c r="AGY24" s="147"/>
      <c r="AGZ24" s="148"/>
      <c r="AHA24" s="149"/>
      <c r="AHB24" s="150"/>
      <c r="AHC24" s="151"/>
      <c r="AHD24" s="152"/>
      <c r="AHE24" s="153"/>
      <c r="AHF24" s="154"/>
      <c r="AHG24" s="146"/>
      <c r="AHH24" s="147"/>
      <c r="AHI24" s="148"/>
      <c r="AHJ24" s="149"/>
      <c r="AHK24" s="150"/>
      <c r="AHL24" s="151"/>
      <c r="AHM24" s="152"/>
      <c r="AHN24" s="153"/>
      <c r="AHO24" s="154"/>
      <c r="AHP24" s="146"/>
      <c r="AHQ24" s="147"/>
      <c r="AHR24" s="148"/>
      <c r="AHS24" s="149"/>
      <c r="AHT24" s="150"/>
      <c r="AHU24" s="151"/>
      <c r="AHV24" s="152"/>
      <c r="AHW24" s="153"/>
      <c r="AHX24" s="154"/>
      <c r="AHY24" s="146"/>
      <c r="AHZ24" s="147"/>
      <c r="AIA24" s="148"/>
      <c r="AIB24" s="149"/>
      <c r="AIC24" s="150"/>
      <c r="AID24" s="151"/>
      <c r="AIE24" s="152"/>
      <c r="AIF24" s="153"/>
      <c r="AIG24" s="154"/>
      <c r="AIH24" s="146"/>
      <c r="AII24" s="147"/>
      <c r="AIJ24" s="148"/>
      <c r="AIK24" s="149"/>
      <c r="AIL24" s="150"/>
      <c r="AIM24" s="151"/>
      <c r="AIN24" s="152"/>
      <c r="AIO24" s="153"/>
      <c r="AIP24" s="154"/>
      <c r="AIQ24" s="146"/>
      <c r="AIR24" s="147"/>
      <c r="AIS24" s="148"/>
      <c r="AIT24" s="149"/>
      <c r="AIU24" s="150"/>
      <c r="AIV24" s="151"/>
      <c r="AIW24" s="152"/>
      <c r="AIX24" s="153"/>
      <c r="AIY24" s="154"/>
      <c r="AIZ24" s="146"/>
      <c r="AJA24" s="147"/>
      <c r="AJB24" s="148"/>
      <c r="AJC24" s="149"/>
      <c r="AJD24" s="150"/>
      <c r="AJE24" s="151"/>
      <c r="AJF24" s="152"/>
      <c r="AJG24" s="153"/>
      <c r="AJH24" s="154"/>
      <c r="AJI24" s="146"/>
      <c r="AJJ24" s="147"/>
      <c r="AJK24" s="148"/>
      <c r="AJL24" s="149"/>
      <c r="AJM24" s="150"/>
      <c r="AJN24" s="151"/>
      <c r="AJO24" s="152"/>
      <c r="AJP24" s="153"/>
      <c r="AJQ24" s="154"/>
      <c r="AJR24" s="146"/>
      <c r="AJS24" s="147"/>
      <c r="AJT24" s="148"/>
      <c r="AJU24" s="149"/>
      <c r="AJV24" s="150"/>
      <c r="AJW24" s="151"/>
      <c r="AJX24" s="152"/>
      <c r="AJY24" s="153"/>
      <c r="AJZ24" s="154"/>
      <c r="AKA24" s="146"/>
      <c r="AKB24" s="147"/>
      <c r="AKC24" s="148"/>
      <c r="AKD24" s="149"/>
      <c r="AKE24" s="150"/>
      <c r="AKF24" s="151"/>
      <c r="AKG24" s="152"/>
      <c r="AKH24" s="153"/>
      <c r="AKI24" s="154"/>
      <c r="AKJ24" s="146"/>
      <c r="AKK24" s="147"/>
      <c r="AKL24" s="148"/>
      <c r="AKM24" s="149"/>
      <c r="AKN24" s="150"/>
      <c r="AKO24" s="151"/>
      <c r="AKP24" s="152"/>
      <c r="AKQ24" s="153"/>
      <c r="AKR24" s="154"/>
      <c r="AKS24" s="146"/>
      <c r="AKT24" s="147"/>
      <c r="AKU24" s="148"/>
      <c r="AKV24" s="149"/>
      <c r="AKW24" s="150"/>
      <c r="AKX24" s="151"/>
      <c r="AKY24" s="152"/>
      <c r="AKZ24" s="153"/>
      <c r="ALA24" s="154"/>
      <c r="ALB24" s="146"/>
      <c r="ALC24" s="147"/>
      <c r="ALD24" s="148"/>
      <c r="ALE24" s="149"/>
      <c r="ALF24" s="150"/>
      <c r="ALG24" s="151"/>
      <c r="ALH24" s="152"/>
      <c r="ALI24" s="153"/>
      <c r="ALJ24" s="154"/>
      <c r="ALK24" s="146"/>
      <c r="ALL24" s="147"/>
      <c r="ALM24" s="148"/>
      <c r="ALN24" s="149"/>
      <c r="ALO24" s="150"/>
      <c r="ALP24" s="151"/>
      <c r="ALQ24" s="152"/>
      <c r="ALR24" s="153"/>
      <c r="ALS24" s="154"/>
      <c r="ALT24" s="146"/>
      <c r="ALU24" s="147"/>
      <c r="ALV24" s="148"/>
      <c r="ALW24" s="149"/>
      <c r="ALX24" s="150"/>
      <c r="ALY24" s="151"/>
      <c r="ALZ24" s="152"/>
      <c r="AMA24" s="153"/>
      <c r="AMB24" s="154"/>
      <c r="AMC24" s="146"/>
      <c r="AMD24" s="147"/>
      <c r="AME24" s="148"/>
      <c r="AMF24" s="149"/>
      <c r="AMG24" s="150"/>
      <c r="AMH24" s="151"/>
      <c r="AMI24" s="152"/>
      <c r="AMJ24" s="153"/>
      <c r="AMK24" s="154"/>
      <c r="AML24" s="146"/>
      <c r="AMM24" s="147"/>
      <c r="AMN24" s="148"/>
      <c r="AMO24" s="149"/>
      <c r="AMP24" s="150"/>
      <c r="AMQ24" s="151"/>
      <c r="AMR24" s="152"/>
      <c r="AMS24" s="153"/>
      <c r="AMT24" s="154"/>
      <c r="AMU24" s="146"/>
      <c r="AMV24" s="147"/>
      <c r="AMW24" s="148"/>
      <c r="AMX24" s="149"/>
      <c r="AMY24" s="150"/>
      <c r="AMZ24" s="151"/>
      <c r="ANA24" s="152"/>
      <c r="ANB24" s="153"/>
      <c r="ANC24" s="154"/>
      <c r="AND24" s="146"/>
      <c r="ANE24" s="147"/>
      <c r="ANF24" s="148"/>
      <c r="ANG24" s="149"/>
      <c r="ANH24" s="150"/>
      <c r="ANI24" s="151"/>
      <c r="ANJ24" s="152"/>
      <c r="ANK24" s="153"/>
      <c r="ANL24" s="154"/>
      <c r="ANM24" s="146"/>
      <c r="ANN24" s="147"/>
      <c r="ANO24" s="148"/>
      <c r="ANP24" s="149"/>
      <c r="ANQ24" s="150"/>
      <c r="ANR24" s="151"/>
      <c r="ANS24" s="152"/>
      <c r="ANT24" s="153"/>
      <c r="ANU24" s="154"/>
      <c r="ANV24" s="146"/>
      <c r="ANW24" s="147"/>
      <c r="ANX24" s="148"/>
      <c r="ANY24" s="149"/>
      <c r="ANZ24" s="150"/>
      <c r="AOA24" s="151"/>
      <c r="AOB24" s="152"/>
      <c r="AOC24" s="153"/>
      <c r="AOD24" s="154"/>
      <c r="AOE24" s="146"/>
      <c r="AOF24" s="147"/>
      <c r="AOG24" s="148"/>
      <c r="AOH24" s="149"/>
      <c r="AOI24" s="150"/>
      <c r="AOJ24" s="151"/>
      <c r="AOK24" s="152"/>
      <c r="AOL24" s="153"/>
      <c r="AOM24" s="154"/>
      <c r="AON24" s="146"/>
      <c r="AOO24" s="147"/>
      <c r="AOP24" s="148"/>
      <c r="AOQ24" s="149"/>
      <c r="AOR24" s="150"/>
      <c r="AOS24" s="151"/>
      <c r="AOT24" s="152"/>
      <c r="AOU24" s="153"/>
      <c r="AOV24" s="154"/>
      <c r="AOW24" s="146"/>
      <c r="AOX24" s="147"/>
      <c r="AOY24" s="148"/>
      <c r="AOZ24" s="149"/>
      <c r="APA24" s="150"/>
      <c r="APB24" s="151"/>
      <c r="APC24" s="152"/>
      <c r="APD24" s="153"/>
      <c r="APE24" s="154"/>
      <c r="APF24" s="146"/>
      <c r="APG24" s="147"/>
      <c r="APH24" s="148"/>
      <c r="API24" s="149"/>
      <c r="APJ24" s="150"/>
      <c r="APK24" s="151"/>
      <c r="APL24" s="152"/>
      <c r="APM24" s="153"/>
      <c r="APN24" s="154"/>
      <c r="APO24" s="146"/>
      <c r="APP24" s="147"/>
      <c r="APQ24" s="148"/>
      <c r="APR24" s="149"/>
      <c r="APS24" s="150"/>
      <c r="APT24" s="151"/>
      <c r="APU24" s="152"/>
      <c r="APV24" s="153"/>
      <c r="APW24" s="154"/>
      <c r="APX24" s="146"/>
      <c r="APY24" s="147"/>
      <c r="APZ24" s="148"/>
      <c r="AQA24" s="149"/>
      <c r="AQB24" s="150"/>
      <c r="AQC24" s="151"/>
      <c r="AQD24" s="152"/>
      <c r="AQE24" s="153"/>
      <c r="AQF24" s="154"/>
      <c r="AQG24" s="146"/>
      <c r="AQH24" s="147"/>
      <c r="AQI24" s="148"/>
      <c r="AQJ24" s="149"/>
      <c r="AQK24" s="150"/>
      <c r="AQL24" s="151"/>
      <c r="AQM24" s="152"/>
      <c r="AQN24" s="153"/>
      <c r="AQO24" s="154"/>
      <c r="AQP24" s="146"/>
      <c r="AQQ24" s="147"/>
      <c r="AQR24" s="148"/>
      <c r="AQS24" s="149"/>
      <c r="AQT24" s="150"/>
      <c r="AQU24" s="151"/>
      <c r="AQV24" s="152"/>
      <c r="AQW24" s="153"/>
      <c r="AQX24" s="154"/>
      <c r="AQY24" s="146"/>
      <c r="AQZ24" s="147"/>
      <c r="ARA24" s="148"/>
      <c r="ARB24" s="149"/>
      <c r="ARC24" s="150"/>
      <c r="ARD24" s="151"/>
      <c r="ARE24" s="152"/>
      <c r="ARF24" s="153"/>
      <c r="ARG24" s="154"/>
      <c r="ARH24" s="146"/>
      <c r="ARI24" s="147"/>
      <c r="ARJ24" s="148"/>
      <c r="ARK24" s="149"/>
      <c r="ARL24" s="150"/>
      <c r="ARM24" s="151"/>
      <c r="ARN24" s="152"/>
      <c r="ARO24" s="153"/>
      <c r="ARP24" s="154"/>
      <c r="ARQ24" s="146"/>
      <c r="ARR24" s="147"/>
      <c r="ARS24" s="148"/>
      <c r="ART24" s="149"/>
      <c r="ARU24" s="150"/>
      <c r="ARV24" s="151"/>
      <c r="ARW24" s="152"/>
      <c r="ARX24" s="153"/>
      <c r="ARY24" s="154"/>
      <c r="ARZ24" s="146"/>
      <c r="ASA24" s="147"/>
      <c r="ASB24" s="148"/>
      <c r="ASC24" s="149"/>
      <c r="ASD24" s="150"/>
      <c r="ASE24" s="151"/>
      <c r="ASF24" s="152"/>
      <c r="ASG24" s="153"/>
      <c r="ASH24" s="154"/>
      <c r="ASI24" s="146"/>
      <c r="ASJ24" s="147"/>
      <c r="ASK24" s="148"/>
      <c r="ASL24" s="149"/>
      <c r="ASM24" s="150"/>
      <c r="ASN24" s="151"/>
      <c r="ASO24" s="152"/>
      <c r="ASP24" s="153"/>
      <c r="ASQ24" s="154"/>
      <c r="ASR24" s="146"/>
      <c r="ASS24" s="147"/>
      <c r="AST24" s="148"/>
      <c r="ASU24" s="149"/>
      <c r="ASV24" s="150"/>
      <c r="ASW24" s="151"/>
      <c r="ASX24" s="152"/>
      <c r="ASY24" s="153"/>
      <c r="ASZ24" s="154"/>
      <c r="ATA24" s="146"/>
      <c r="ATB24" s="147"/>
      <c r="ATC24" s="148"/>
      <c r="ATD24" s="149"/>
      <c r="ATE24" s="150"/>
      <c r="ATF24" s="151"/>
      <c r="ATG24" s="152"/>
      <c r="ATH24" s="153"/>
      <c r="ATI24" s="154"/>
      <c r="ATJ24" s="146"/>
      <c r="ATK24" s="147"/>
      <c r="ATL24" s="148"/>
      <c r="ATM24" s="149"/>
      <c r="ATN24" s="150"/>
      <c r="ATO24" s="151"/>
      <c r="ATP24" s="152"/>
      <c r="ATQ24" s="153"/>
      <c r="ATR24" s="154"/>
      <c r="ATS24" s="146"/>
      <c r="ATT24" s="147"/>
      <c r="ATU24" s="148"/>
      <c r="ATV24" s="149"/>
      <c r="ATW24" s="150"/>
      <c r="ATX24" s="151"/>
      <c r="ATY24" s="152"/>
      <c r="ATZ24" s="153"/>
      <c r="AUA24" s="154"/>
      <c r="AUB24" s="146"/>
      <c r="AUC24" s="147"/>
      <c r="AUD24" s="148"/>
      <c r="AUE24" s="149"/>
      <c r="AUF24" s="150"/>
      <c r="AUG24" s="151"/>
      <c r="AUH24" s="152"/>
      <c r="AUI24" s="153"/>
      <c r="AUJ24" s="154"/>
      <c r="AUK24" s="146"/>
      <c r="AUL24" s="147"/>
      <c r="AUM24" s="148"/>
      <c r="AUN24" s="149"/>
      <c r="AUO24" s="150"/>
      <c r="AUP24" s="151"/>
      <c r="AUQ24" s="152"/>
      <c r="AUR24" s="153"/>
      <c r="AUS24" s="154"/>
      <c r="AUT24" s="146"/>
      <c r="AUU24" s="147"/>
      <c r="AUV24" s="148"/>
      <c r="AUW24" s="149"/>
      <c r="AUX24" s="150"/>
      <c r="AUY24" s="151"/>
      <c r="AUZ24" s="152"/>
      <c r="AVA24" s="153"/>
      <c r="AVB24" s="154"/>
      <c r="AVC24" s="146"/>
      <c r="AVD24" s="147"/>
      <c r="AVE24" s="148"/>
      <c r="AVF24" s="149"/>
      <c r="AVG24" s="150"/>
      <c r="AVH24" s="151"/>
      <c r="AVI24" s="152"/>
      <c r="AVJ24" s="153"/>
      <c r="AVK24" s="154"/>
      <c r="AVL24" s="146"/>
      <c r="AVM24" s="147"/>
      <c r="AVN24" s="148"/>
      <c r="AVO24" s="149"/>
      <c r="AVP24" s="150"/>
      <c r="AVQ24" s="151"/>
      <c r="AVR24" s="152"/>
      <c r="AVS24" s="153"/>
      <c r="AVT24" s="154"/>
      <c r="AVU24" s="146"/>
      <c r="AVV24" s="147"/>
      <c r="AVW24" s="148"/>
      <c r="AVX24" s="149"/>
      <c r="AVY24" s="150"/>
      <c r="AVZ24" s="151"/>
      <c r="AWA24" s="152"/>
      <c r="AWB24" s="153"/>
      <c r="AWC24" s="154"/>
      <c r="AWD24" s="146"/>
      <c r="AWE24" s="147"/>
      <c r="AWF24" s="148"/>
      <c r="AWG24" s="149"/>
      <c r="AWH24" s="150"/>
      <c r="AWI24" s="151"/>
      <c r="AWJ24" s="152"/>
      <c r="AWK24" s="153"/>
      <c r="AWL24" s="154"/>
      <c r="AWM24" s="146"/>
      <c r="AWN24" s="147"/>
      <c r="AWO24" s="148"/>
      <c r="AWP24" s="149"/>
      <c r="AWQ24" s="150"/>
      <c r="AWR24" s="151"/>
      <c r="AWS24" s="152"/>
      <c r="AWT24" s="153"/>
      <c r="AWU24" s="154"/>
      <c r="AWV24" s="146"/>
      <c r="AWW24" s="147"/>
      <c r="AWX24" s="148"/>
      <c r="AWY24" s="149"/>
      <c r="AWZ24" s="150"/>
      <c r="AXA24" s="151"/>
      <c r="AXB24" s="152"/>
      <c r="AXC24" s="153"/>
      <c r="AXD24" s="154"/>
      <c r="AXE24" s="146"/>
      <c r="AXF24" s="147"/>
      <c r="AXG24" s="148"/>
      <c r="AXH24" s="149"/>
      <c r="AXI24" s="150"/>
      <c r="AXJ24" s="151"/>
      <c r="AXK24" s="152"/>
      <c r="AXL24" s="153"/>
      <c r="AXM24" s="154"/>
      <c r="AXN24" s="146"/>
      <c r="AXO24" s="147"/>
      <c r="AXP24" s="148"/>
      <c r="AXQ24" s="149"/>
      <c r="AXR24" s="150"/>
      <c r="AXS24" s="151"/>
      <c r="AXT24" s="152"/>
      <c r="AXU24" s="153"/>
      <c r="AXV24" s="154"/>
      <c r="AXW24" s="146"/>
      <c r="AXX24" s="147"/>
      <c r="AXY24" s="148"/>
      <c r="AXZ24" s="149"/>
      <c r="AYA24" s="150"/>
      <c r="AYB24" s="151"/>
      <c r="AYC24" s="152"/>
      <c r="AYD24" s="153"/>
      <c r="AYE24" s="154"/>
      <c r="AYF24" s="146"/>
      <c r="AYG24" s="147"/>
      <c r="AYH24" s="148"/>
      <c r="AYI24" s="149"/>
      <c r="AYJ24" s="150"/>
      <c r="AYK24" s="151"/>
      <c r="AYL24" s="152"/>
      <c r="AYM24" s="153"/>
      <c r="AYN24" s="154"/>
      <c r="AYO24" s="146"/>
      <c r="AYP24" s="147"/>
      <c r="AYQ24" s="148"/>
      <c r="AYR24" s="149"/>
      <c r="AYS24" s="150"/>
      <c r="AYT24" s="151"/>
      <c r="AYU24" s="152"/>
      <c r="AYV24" s="153"/>
      <c r="AYW24" s="154"/>
      <c r="AYX24" s="146"/>
      <c r="AYY24" s="147"/>
      <c r="AYZ24" s="148"/>
      <c r="AZA24" s="149"/>
      <c r="AZB24" s="150"/>
      <c r="AZC24" s="151"/>
      <c r="AZD24" s="152"/>
      <c r="AZE24" s="153"/>
      <c r="AZF24" s="154"/>
      <c r="AZG24" s="146"/>
      <c r="AZH24" s="147"/>
      <c r="AZI24" s="148"/>
      <c r="AZJ24" s="149"/>
      <c r="AZK24" s="150"/>
      <c r="AZL24" s="151"/>
      <c r="AZM24" s="152"/>
      <c r="AZN24" s="153"/>
      <c r="AZO24" s="154"/>
      <c r="AZP24" s="146"/>
      <c r="AZQ24" s="147"/>
      <c r="AZR24" s="148"/>
      <c r="AZS24" s="149"/>
      <c r="AZT24" s="150"/>
      <c r="AZU24" s="151"/>
      <c r="AZV24" s="152"/>
      <c r="AZW24" s="153"/>
      <c r="AZX24" s="154"/>
      <c r="AZY24" s="146"/>
      <c r="AZZ24" s="147"/>
      <c r="BAA24" s="148"/>
      <c r="BAB24" s="149"/>
      <c r="BAC24" s="150"/>
      <c r="BAD24" s="151"/>
      <c r="BAE24" s="152"/>
      <c r="BAF24" s="153"/>
      <c r="BAG24" s="154"/>
      <c r="BAH24" s="146"/>
      <c r="BAI24" s="147"/>
      <c r="BAJ24" s="148"/>
      <c r="BAK24" s="149"/>
      <c r="BAL24" s="150"/>
      <c r="BAM24" s="151"/>
      <c r="BAN24" s="152"/>
      <c r="BAO24" s="153"/>
      <c r="BAP24" s="154"/>
      <c r="BAQ24" s="146"/>
      <c r="BAR24" s="147"/>
      <c r="BAS24" s="148"/>
      <c r="BAT24" s="149"/>
      <c r="BAU24" s="150"/>
      <c r="BAV24" s="151"/>
      <c r="BAW24" s="152"/>
      <c r="BAX24" s="153"/>
      <c r="BAY24" s="154"/>
      <c r="BAZ24" s="146"/>
      <c r="BBA24" s="147"/>
      <c r="BBB24" s="148"/>
      <c r="BBC24" s="149"/>
      <c r="BBD24" s="150"/>
      <c r="BBE24" s="151"/>
      <c r="BBF24" s="152"/>
      <c r="BBG24" s="153"/>
      <c r="BBH24" s="154"/>
      <c r="BBI24" s="146"/>
      <c r="BBJ24" s="147"/>
      <c r="BBK24" s="148"/>
      <c r="BBL24" s="149"/>
      <c r="BBM24" s="150"/>
      <c r="BBN24" s="151"/>
      <c r="BBO24" s="152"/>
      <c r="BBP24" s="153"/>
      <c r="BBQ24" s="154"/>
      <c r="BBR24" s="146"/>
      <c r="BBS24" s="147"/>
      <c r="BBT24" s="148"/>
      <c r="BBU24" s="149"/>
      <c r="BBV24" s="150"/>
      <c r="BBW24" s="151"/>
      <c r="BBX24" s="152"/>
      <c r="BBY24" s="153"/>
      <c r="BBZ24" s="154"/>
      <c r="BCA24" s="146"/>
      <c r="BCB24" s="147"/>
      <c r="BCC24" s="148"/>
      <c r="BCD24" s="149"/>
      <c r="BCE24" s="150"/>
      <c r="BCF24" s="151"/>
      <c r="BCG24" s="152"/>
      <c r="BCH24" s="153"/>
      <c r="BCI24" s="154"/>
      <c r="BCJ24" s="146"/>
      <c r="BCK24" s="147"/>
      <c r="BCL24" s="148"/>
      <c r="BCM24" s="149"/>
      <c r="BCN24" s="150"/>
      <c r="BCO24" s="151"/>
      <c r="BCP24" s="152"/>
      <c r="BCQ24" s="153"/>
      <c r="BCR24" s="154"/>
      <c r="BCS24" s="146"/>
      <c r="BCT24" s="147"/>
      <c r="BCU24" s="148"/>
      <c r="BCV24" s="149"/>
      <c r="BCW24" s="150"/>
      <c r="BCX24" s="151"/>
      <c r="BCY24" s="152"/>
      <c r="BCZ24" s="153"/>
      <c r="BDA24" s="154"/>
      <c r="BDB24" s="146"/>
      <c r="BDC24" s="147"/>
      <c r="BDD24" s="148"/>
      <c r="BDE24" s="149"/>
      <c r="BDF24" s="150"/>
      <c r="BDG24" s="151"/>
      <c r="BDH24" s="152"/>
      <c r="BDI24" s="153"/>
      <c r="BDJ24" s="154"/>
      <c r="BDK24" s="146"/>
      <c r="BDL24" s="147"/>
      <c r="BDM24" s="148"/>
      <c r="BDN24" s="149"/>
      <c r="BDO24" s="150"/>
      <c r="BDP24" s="151"/>
      <c r="BDQ24" s="152"/>
      <c r="BDR24" s="153"/>
      <c r="BDS24" s="154"/>
      <c r="BDT24" s="146"/>
      <c r="BDU24" s="147"/>
      <c r="BDV24" s="148"/>
      <c r="BDW24" s="149"/>
      <c r="BDX24" s="150"/>
      <c r="BDY24" s="151"/>
      <c r="BDZ24" s="152"/>
      <c r="BEA24" s="153"/>
      <c r="BEB24" s="154"/>
      <c r="BEC24" s="146"/>
      <c r="BED24" s="147"/>
      <c r="BEE24" s="148"/>
      <c r="BEF24" s="149"/>
      <c r="BEG24" s="150"/>
      <c r="BEH24" s="151"/>
      <c r="BEI24" s="152"/>
      <c r="BEJ24" s="153"/>
      <c r="BEK24" s="154"/>
      <c r="BEL24" s="146"/>
      <c r="BEM24" s="147"/>
      <c r="BEN24" s="148"/>
      <c r="BEO24" s="149"/>
      <c r="BEP24" s="150"/>
      <c r="BEQ24" s="151"/>
      <c r="BER24" s="152"/>
      <c r="BES24" s="153"/>
      <c r="BET24" s="154"/>
      <c r="BEU24" s="146"/>
      <c r="BEV24" s="147"/>
      <c r="BEW24" s="148"/>
      <c r="BEX24" s="149"/>
      <c r="BEY24" s="150"/>
      <c r="BEZ24" s="151"/>
      <c r="BFA24" s="152"/>
      <c r="BFB24" s="153"/>
      <c r="BFC24" s="154"/>
      <c r="BFD24" s="146"/>
      <c r="BFE24" s="147"/>
      <c r="BFF24" s="148"/>
      <c r="BFG24" s="149"/>
      <c r="BFH24" s="150"/>
      <c r="BFI24" s="151"/>
      <c r="BFJ24" s="152"/>
      <c r="BFK24" s="153"/>
      <c r="BFL24" s="154"/>
      <c r="BFM24" s="146"/>
      <c r="BFN24" s="147"/>
      <c r="BFO24" s="148"/>
      <c r="BFP24" s="149"/>
      <c r="BFQ24" s="150"/>
      <c r="BFR24" s="151"/>
      <c r="BFS24" s="152"/>
      <c r="BFT24" s="153"/>
      <c r="BFU24" s="154"/>
      <c r="BFV24" s="146"/>
      <c r="BFW24" s="147"/>
      <c r="BFX24" s="148"/>
      <c r="BFY24" s="149"/>
      <c r="BFZ24" s="150"/>
      <c r="BGA24" s="151"/>
      <c r="BGB24" s="152"/>
      <c r="BGC24" s="153"/>
      <c r="BGD24" s="154"/>
      <c r="BGE24" s="146"/>
      <c r="BGF24" s="147"/>
      <c r="BGG24" s="148"/>
      <c r="BGH24" s="149"/>
      <c r="BGI24" s="150"/>
      <c r="BGJ24" s="151"/>
      <c r="BGK24" s="152"/>
      <c r="BGL24" s="153"/>
      <c r="BGM24" s="154"/>
      <c r="BGN24" s="146"/>
      <c r="BGO24" s="147"/>
      <c r="BGP24" s="148"/>
      <c r="BGQ24" s="149"/>
      <c r="BGR24" s="150"/>
      <c r="BGS24" s="151"/>
      <c r="BGT24" s="152"/>
      <c r="BGU24" s="153"/>
      <c r="BGV24" s="154"/>
      <c r="BGW24" s="146"/>
      <c r="BGX24" s="147"/>
      <c r="BGY24" s="148"/>
      <c r="BGZ24" s="149"/>
      <c r="BHA24" s="150"/>
      <c r="BHB24" s="151"/>
      <c r="BHC24" s="152"/>
      <c r="BHD24" s="153"/>
      <c r="BHE24" s="154"/>
      <c r="BHF24" s="146"/>
      <c r="BHG24" s="147"/>
      <c r="BHH24" s="148"/>
      <c r="BHI24" s="149"/>
      <c r="BHJ24" s="150"/>
      <c r="BHK24" s="151"/>
      <c r="BHL24" s="152"/>
      <c r="BHM24" s="153"/>
      <c r="BHN24" s="154"/>
      <c r="BHO24" s="146"/>
      <c r="BHP24" s="147"/>
      <c r="BHQ24" s="148"/>
      <c r="BHR24" s="149"/>
      <c r="BHS24" s="150"/>
      <c r="BHT24" s="151"/>
      <c r="BHU24" s="152"/>
      <c r="BHV24" s="153"/>
      <c r="BHW24" s="154"/>
      <c r="BHX24" s="146"/>
      <c r="BHY24" s="147"/>
      <c r="BHZ24" s="148"/>
      <c r="BIA24" s="149"/>
      <c r="BIB24" s="150"/>
      <c r="BIC24" s="151"/>
      <c r="BID24" s="152"/>
      <c r="BIE24" s="153"/>
      <c r="BIF24" s="154"/>
      <c r="BIG24" s="146"/>
      <c r="BIH24" s="147"/>
      <c r="BII24" s="148"/>
      <c r="BIJ24" s="149"/>
      <c r="BIK24" s="150"/>
      <c r="BIL24" s="151"/>
      <c r="BIM24" s="152"/>
      <c r="BIN24" s="153"/>
      <c r="BIO24" s="154"/>
      <c r="BIP24" s="146"/>
      <c r="BIQ24" s="147"/>
      <c r="BIR24" s="148"/>
      <c r="BIS24" s="149"/>
      <c r="BIT24" s="150"/>
      <c r="BIU24" s="151"/>
      <c r="BIV24" s="152"/>
      <c r="BIW24" s="153"/>
      <c r="BIX24" s="154"/>
      <c r="BIY24" s="146"/>
      <c r="BIZ24" s="147"/>
      <c r="BJA24" s="148"/>
      <c r="BJB24" s="149"/>
      <c r="BJC24" s="150"/>
      <c r="BJD24" s="151"/>
      <c r="BJE24" s="152"/>
      <c r="BJF24" s="153"/>
      <c r="BJG24" s="154"/>
      <c r="BJH24" s="146"/>
      <c r="BJI24" s="147"/>
      <c r="BJJ24" s="148"/>
      <c r="BJK24" s="149"/>
      <c r="BJL24" s="150"/>
      <c r="BJM24" s="151"/>
      <c r="BJN24" s="152"/>
      <c r="BJO24" s="153"/>
      <c r="BJP24" s="154"/>
      <c r="BJQ24" s="146"/>
      <c r="BJR24" s="147"/>
      <c r="BJS24" s="148"/>
      <c r="BJT24" s="149"/>
      <c r="BJU24" s="150"/>
      <c r="BJV24" s="151"/>
      <c r="BJW24" s="152"/>
      <c r="BJX24" s="153"/>
      <c r="BJY24" s="154"/>
      <c r="BJZ24" s="146"/>
      <c r="BKA24" s="147"/>
      <c r="BKB24" s="148"/>
      <c r="BKC24" s="149"/>
      <c r="BKD24" s="150"/>
      <c r="BKE24" s="151"/>
      <c r="BKF24" s="152"/>
      <c r="BKG24" s="153"/>
      <c r="BKH24" s="154"/>
      <c r="BKI24" s="146"/>
      <c r="BKJ24" s="147"/>
      <c r="BKK24" s="148"/>
      <c r="BKL24" s="149"/>
      <c r="BKM24" s="150"/>
      <c r="BKN24" s="151"/>
      <c r="BKO24" s="152"/>
      <c r="BKP24" s="153"/>
      <c r="BKQ24" s="154"/>
      <c r="BKR24" s="146"/>
      <c r="BKS24" s="147"/>
      <c r="BKT24" s="148"/>
      <c r="BKU24" s="149"/>
      <c r="BKV24" s="150"/>
      <c r="BKW24" s="151"/>
      <c r="BKX24" s="152"/>
      <c r="BKY24" s="153"/>
      <c r="BKZ24" s="154"/>
      <c r="BLA24" s="146"/>
      <c r="BLB24" s="147"/>
      <c r="BLC24" s="148"/>
      <c r="BLD24" s="149"/>
      <c r="BLE24" s="150"/>
      <c r="BLF24" s="151"/>
      <c r="BLG24" s="152"/>
      <c r="BLH24" s="153"/>
      <c r="BLI24" s="154"/>
      <c r="BLJ24" s="146"/>
      <c r="BLK24" s="147"/>
      <c r="BLL24" s="148"/>
      <c r="BLM24" s="149"/>
      <c r="BLN24" s="150"/>
      <c r="BLO24" s="151"/>
      <c r="BLP24" s="152"/>
      <c r="BLQ24" s="153"/>
      <c r="BLR24" s="154"/>
      <c r="BLS24" s="146"/>
      <c r="BLT24" s="147"/>
      <c r="BLU24" s="148"/>
      <c r="BLV24" s="149"/>
      <c r="BLW24" s="150"/>
      <c r="BLX24" s="151"/>
      <c r="BLY24" s="152"/>
      <c r="BLZ24" s="153"/>
      <c r="BMA24" s="154"/>
      <c r="BMB24" s="146"/>
      <c r="BMC24" s="147"/>
      <c r="BMD24" s="148"/>
      <c r="BME24" s="149"/>
      <c r="BMF24" s="150"/>
      <c r="BMG24" s="151"/>
      <c r="BMH24" s="152"/>
      <c r="BMI24" s="153"/>
      <c r="BMJ24" s="154"/>
      <c r="BMK24" s="146"/>
      <c r="BML24" s="147"/>
      <c r="BMM24" s="148"/>
      <c r="BMN24" s="149"/>
      <c r="BMO24" s="150"/>
      <c r="BMP24" s="151"/>
      <c r="BMQ24" s="152"/>
      <c r="BMR24" s="153"/>
      <c r="BMS24" s="154"/>
      <c r="BMT24" s="146"/>
      <c r="BMU24" s="147"/>
      <c r="BMV24" s="148"/>
      <c r="BMW24" s="149"/>
      <c r="BMX24" s="150"/>
      <c r="BMY24" s="151"/>
      <c r="BMZ24" s="152"/>
      <c r="BNA24" s="153"/>
      <c r="BNB24" s="154"/>
      <c r="BNC24" s="146"/>
      <c r="BND24" s="147"/>
      <c r="BNE24" s="148"/>
      <c r="BNF24" s="149"/>
      <c r="BNG24" s="150"/>
      <c r="BNH24" s="151"/>
      <c r="BNI24" s="152"/>
      <c r="BNJ24" s="153"/>
      <c r="BNK24" s="154"/>
      <c r="BNL24" s="146"/>
      <c r="BNM24" s="147"/>
      <c r="BNN24" s="148"/>
      <c r="BNO24" s="149"/>
      <c r="BNP24" s="150"/>
      <c r="BNQ24" s="151"/>
      <c r="BNR24" s="152"/>
      <c r="BNS24" s="153"/>
      <c r="BNT24" s="154"/>
      <c r="BNU24" s="146"/>
      <c r="BNV24" s="147"/>
      <c r="BNW24" s="148"/>
      <c r="BNX24" s="149"/>
      <c r="BNY24" s="150"/>
      <c r="BNZ24" s="151"/>
      <c r="BOA24" s="152"/>
      <c r="BOB24" s="153"/>
      <c r="BOC24" s="154"/>
      <c r="BOD24" s="146"/>
      <c r="BOE24" s="147"/>
      <c r="BOF24" s="148"/>
      <c r="BOG24" s="149"/>
      <c r="BOH24" s="150"/>
      <c r="BOI24" s="151"/>
      <c r="BOJ24" s="152"/>
      <c r="BOK24" s="153"/>
      <c r="BOL24" s="154"/>
      <c r="BOM24" s="146"/>
      <c r="BON24" s="147"/>
      <c r="BOO24" s="148"/>
      <c r="BOP24" s="149"/>
      <c r="BOQ24" s="150"/>
      <c r="BOR24" s="151"/>
      <c r="BOS24" s="152"/>
      <c r="BOT24" s="153"/>
      <c r="BOU24" s="154"/>
      <c r="BOV24" s="146"/>
      <c r="BOW24" s="147"/>
      <c r="BOX24" s="148"/>
      <c r="BOY24" s="149"/>
      <c r="BOZ24" s="150"/>
      <c r="BPA24" s="151"/>
      <c r="BPB24" s="152"/>
      <c r="BPC24" s="153"/>
      <c r="BPD24" s="154"/>
      <c r="BPE24" s="146"/>
      <c r="BPF24" s="147"/>
      <c r="BPG24" s="148"/>
      <c r="BPH24" s="149"/>
      <c r="BPI24" s="150"/>
      <c r="BPJ24" s="151"/>
      <c r="BPK24" s="152"/>
      <c r="BPL24" s="153"/>
      <c r="BPM24" s="154"/>
      <c r="BPN24" s="146"/>
      <c r="BPO24" s="147"/>
      <c r="BPP24" s="148"/>
      <c r="BPQ24" s="149"/>
      <c r="BPR24" s="150"/>
      <c r="BPS24" s="151"/>
      <c r="BPT24" s="152"/>
      <c r="BPU24" s="153"/>
      <c r="BPV24" s="154"/>
      <c r="BPW24" s="146"/>
      <c r="BPX24" s="147"/>
      <c r="BPY24" s="148"/>
      <c r="BPZ24" s="149"/>
      <c r="BQA24" s="150"/>
      <c r="BQB24" s="151"/>
      <c r="BQC24" s="152"/>
      <c r="BQD24" s="153"/>
      <c r="BQE24" s="154"/>
      <c r="BQF24" s="146"/>
      <c r="BQG24" s="147"/>
      <c r="BQH24" s="148"/>
      <c r="BQI24" s="149"/>
      <c r="BQJ24" s="150"/>
      <c r="BQK24" s="151"/>
      <c r="BQL24" s="152"/>
      <c r="BQM24" s="153"/>
      <c r="BQN24" s="154"/>
      <c r="BQO24" s="146"/>
      <c r="BQP24" s="147"/>
      <c r="BQQ24" s="148"/>
      <c r="BQR24" s="149"/>
      <c r="BQS24" s="150"/>
      <c r="BQT24" s="151"/>
      <c r="BQU24" s="152"/>
      <c r="BQV24" s="153"/>
      <c r="BQW24" s="154"/>
      <c r="BQX24" s="146"/>
      <c r="BQY24" s="147"/>
      <c r="BQZ24" s="148"/>
      <c r="BRA24" s="149"/>
      <c r="BRB24" s="150"/>
      <c r="BRC24" s="151"/>
      <c r="BRD24" s="152"/>
      <c r="BRE24" s="153"/>
      <c r="BRF24" s="154"/>
      <c r="BRG24" s="146"/>
      <c r="BRH24" s="147"/>
      <c r="BRI24" s="148"/>
      <c r="BRJ24" s="149"/>
      <c r="BRK24" s="150"/>
      <c r="BRL24" s="151"/>
      <c r="BRM24" s="152"/>
      <c r="BRN24" s="153"/>
      <c r="BRO24" s="154"/>
      <c r="BRP24" s="146"/>
      <c r="BRQ24" s="147"/>
      <c r="BRR24" s="148"/>
      <c r="BRS24" s="149"/>
      <c r="BRT24" s="150"/>
      <c r="BRU24" s="151"/>
      <c r="BRV24" s="152"/>
      <c r="BRW24" s="153"/>
      <c r="BRX24" s="154"/>
      <c r="BRY24" s="146"/>
      <c r="BRZ24" s="147"/>
      <c r="BSA24" s="148"/>
      <c r="BSB24" s="149"/>
      <c r="BSC24" s="150"/>
      <c r="BSD24" s="151"/>
      <c r="BSE24" s="152"/>
      <c r="BSF24" s="153"/>
      <c r="BSG24" s="154"/>
      <c r="BSH24" s="146"/>
      <c r="BSI24" s="147"/>
      <c r="BSJ24" s="148"/>
      <c r="BSK24" s="149"/>
      <c r="BSL24" s="150"/>
      <c r="BSM24" s="151"/>
      <c r="BSN24" s="152"/>
      <c r="BSO24" s="153"/>
      <c r="BSP24" s="154"/>
      <c r="BSQ24" s="146"/>
      <c r="BSR24" s="147"/>
      <c r="BSS24" s="148"/>
      <c r="BST24" s="149"/>
      <c r="BSU24" s="150"/>
      <c r="BSV24" s="151"/>
      <c r="BSW24" s="152"/>
      <c r="BSX24" s="153"/>
      <c r="BSY24" s="154"/>
      <c r="BSZ24" s="146"/>
      <c r="BTA24" s="147"/>
      <c r="BTB24" s="148"/>
      <c r="BTC24" s="149"/>
      <c r="BTD24" s="150"/>
      <c r="BTE24" s="151"/>
      <c r="BTF24" s="152"/>
      <c r="BTG24" s="153"/>
      <c r="BTH24" s="154"/>
      <c r="BTI24" s="146"/>
      <c r="BTJ24" s="147"/>
      <c r="BTK24" s="148"/>
      <c r="BTL24" s="149"/>
      <c r="BTM24" s="150"/>
      <c r="BTN24" s="151"/>
      <c r="BTO24" s="152"/>
      <c r="BTP24" s="153"/>
      <c r="BTQ24" s="154"/>
      <c r="BTR24" s="146"/>
      <c r="BTS24" s="147"/>
      <c r="BTT24" s="148"/>
      <c r="BTU24" s="149"/>
      <c r="BTV24" s="150"/>
      <c r="BTW24" s="151"/>
      <c r="BTX24" s="152"/>
      <c r="BTY24" s="153"/>
      <c r="BTZ24" s="154"/>
      <c r="BUA24" s="146"/>
      <c r="BUB24" s="147"/>
      <c r="BUC24" s="148"/>
      <c r="BUD24" s="149"/>
      <c r="BUE24" s="150"/>
      <c r="BUF24" s="151"/>
      <c r="BUG24" s="152"/>
      <c r="BUH24" s="153"/>
      <c r="BUI24" s="154"/>
      <c r="BUJ24" s="146"/>
      <c r="BUK24" s="147"/>
      <c r="BUL24" s="148"/>
      <c r="BUM24" s="149"/>
      <c r="BUN24" s="150"/>
      <c r="BUO24" s="151"/>
      <c r="BUP24" s="152"/>
      <c r="BUQ24" s="153"/>
      <c r="BUR24" s="154"/>
      <c r="BUS24" s="146"/>
      <c r="BUT24" s="147"/>
      <c r="BUU24" s="148"/>
      <c r="BUV24" s="149"/>
      <c r="BUW24" s="150"/>
      <c r="BUX24" s="151"/>
      <c r="BUY24" s="152"/>
      <c r="BUZ24" s="153"/>
      <c r="BVA24" s="154"/>
      <c r="BVB24" s="146"/>
      <c r="BVC24" s="147"/>
      <c r="BVD24" s="148"/>
      <c r="BVE24" s="149"/>
      <c r="BVF24" s="150"/>
      <c r="BVG24" s="151"/>
      <c r="BVH24" s="152"/>
      <c r="BVI24" s="153"/>
      <c r="BVJ24" s="154"/>
      <c r="BVK24" s="146"/>
      <c r="BVL24" s="147"/>
      <c r="BVM24" s="148"/>
      <c r="BVN24" s="149"/>
      <c r="BVO24" s="150"/>
      <c r="BVP24" s="151"/>
      <c r="BVQ24" s="152"/>
      <c r="BVR24" s="153"/>
      <c r="BVS24" s="154"/>
      <c r="BVT24" s="146"/>
      <c r="BVU24" s="147"/>
      <c r="BVV24" s="148"/>
      <c r="BVW24" s="149"/>
      <c r="BVX24" s="150"/>
      <c r="BVY24" s="151"/>
      <c r="BVZ24" s="152"/>
      <c r="BWA24" s="153"/>
      <c r="BWB24" s="154"/>
      <c r="BWC24" s="146"/>
      <c r="BWD24" s="147"/>
      <c r="BWE24" s="148"/>
      <c r="BWF24" s="149"/>
      <c r="BWG24" s="150"/>
      <c r="BWH24" s="151"/>
      <c r="BWI24" s="152"/>
      <c r="BWJ24" s="153"/>
      <c r="BWK24" s="154"/>
      <c r="BWL24" s="146"/>
      <c r="BWM24" s="147"/>
      <c r="BWN24" s="148"/>
      <c r="BWO24" s="149"/>
      <c r="BWP24" s="150"/>
      <c r="BWQ24" s="151"/>
      <c r="BWR24" s="152"/>
      <c r="BWS24" s="153"/>
      <c r="BWT24" s="154"/>
      <c r="BWU24" s="146"/>
      <c r="BWV24" s="147"/>
      <c r="BWW24" s="148"/>
      <c r="BWX24" s="149"/>
      <c r="BWY24" s="150"/>
      <c r="BWZ24" s="151"/>
      <c r="BXA24" s="152"/>
      <c r="BXB24" s="153"/>
      <c r="BXC24" s="154"/>
      <c r="BXD24" s="146"/>
      <c r="BXE24" s="147"/>
      <c r="BXF24" s="148"/>
      <c r="BXG24" s="149"/>
      <c r="BXH24" s="150"/>
      <c r="BXI24" s="151"/>
      <c r="BXJ24" s="152"/>
      <c r="BXK24" s="153"/>
      <c r="BXL24" s="154"/>
      <c r="BXM24" s="146"/>
      <c r="BXN24" s="147"/>
      <c r="BXO24" s="148"/>
      <c r="BXP24" s="149"/>
      <c r="BXQ24" s="150"/>
      <c r="BXR24" s="151"/>
      <c r="BXS24" s="152"/>
      <c r="BXT24" s="153"/>
      <c r="BXU24" s="154"/>
      <c r="BXV24" s="146"/>
      <c r="BXW24" s="147"/>
      <c r="BXX24" s="148"/>
      <c r="BXY24" s="149"/>
      <c r="BXZ24" s="150"/>
      <c r="BYA24" s="151"/>
      <c r="BYB24" s="152"/>
      <c r="BYC24" s="153"/>
      <c r="BYD24" s="154"/>
      <c r="BYE24" s="146"/>
      <c r="BYF24" s="147"/>
      <c r="BYG24" s="148"/>
      <c r="BYH24" s="149"/>
      <c r="BYI24" s="150"/>
      <c r="BYJ24" s="151"/>
      <c r="BYK24" s="152"/>
      <c r="BYL24" s="153"/>
      <c r="BYM24" s="154"/>
      <c r="BYN24" s="146"/>
      <c r="BYO24" s="147"/>
      <c r="BYP24" s="148"/>
      <c r="BYQ24" s="149"/>
      <c r="BYR24" s="150"/>
      <c r="BYS24" s="151"/>
      <c r="BYT24" s="152"/>
      <c r="BYU24" s="153"/>
      <c r="BYV24" s="154"/>
      <c r="BYW24" s="146"/>
      <c r="BYX24" s="147"/>
      <c r="BYY24" s="148"/>
      <c r="BYZ24" s="149"/>
      <c r="BZA24" s="150"/>
      <c r="BZB24" s="151"/>
      <c r="BZC24" s="152"/>
      <c r="BZD24" s="153"/>
      <c r="BZE24" s="154"/>
      <c r="BZF24" s="146"/>
      <c r="BZG24" s="147"/>
      <c r="BZH24" s="148"/>
      <c r="BZI24" s="149"/>
      <c r="BZJ24" s="150"/>
      <c r="BZK24" s="151"/>
      <c r="BZL24" s="152"/>
      <c r="BZM24" s="153"/>
      <c r="BZN24" s="154"/>
      <c r="BZO24" s="146"/>
      <c r="BZP24" s="147"/>
      <c r="BZQ24" s="148"/>
      <c r="BZR24" s="149"/>
      <c r="BZS24" s="150"/>
      <c r="BZT24" s="151"/>
      <c r="BZU24" s="152"/>
      <c r="BZV24" s="153"/>
      <c r="BZW24" s="154"/>
      <c r="BZX24" s="146"/>
      <c r="BZY24" s="147"/>
      <c r="BZZ24" s="148"/>
      <c r="CAA24" s="149"/>
      <c r="CAB24" s="150"/>
      <c r="CAC24" s="151"/>
      <c r="CAD24" s="152"/>
      <c r="CAE24" s="153"/>
      <c r="CAF24" s="154"/>
      <c r="CAG24" s="146"/>
      <c r="CAH24" s="147"/>
      <c r="CAI24" s="148"/>
      <c r="CAJ24" s="149"/>
      <c r="CAK24" s="150"/>
      <c r="CAL24" s="151"/>
      <c r="CAM24" s="152"/>
      <c r="CAN24" s="153"/>
      <c r="CAO24" s="154"/>
      <c r="CAP24" s="146"/>
      <c r="CAQ24" s="147"/>
      <c r="CAR24" s="148"/>
      <c r="CAS24" s="149"/>
      <c r="CAT24" s="150"/>
      <c r="CAU24" s="151"/>
      <c r="CAV24" s="152"/>
      <c r="CAW24" s="153"/>
      <c r="CAX24" s="154"/>
      <c r="CAY24" s="146"/>
      <c r="CAZ24" s="147"/>
      <c r="CBA24" s="148"/>
      <c r="CBB24" s="149"/>
      <c r="CBC24" s="150"/>
      <c r="CBD24" s="151"/>
      <c r="CBE24" s="152"/>
      <c r="CBF24" s="153"/>
      <c r="CBG24" s="154"/>
      <c r="CBH24" s="146"/>
      <c r="CBI24" s="147"/>
      <c r="CBJ24" s="148"/>
      <c r="CBK24" s="149"/>
      <c r="CBL24" s="150"/>
      <c r="CBM24" s="151"/>
      <c r="CBN24" s="152"/>
      <c r="CBO24" s="153"/>
      <c r="CBP24" s="154"/>
      <c r="CBQ24" s="146"/>
      <c r="CBR24" s="147"/>
      <c r="CBS24" s="148"/>
      <c r="CBT24" s="149"/>
      <c r="CBU24" s="150"/>
      <c r="CBV24" s="151"/>
      <c r="CBW24" s="152"/>
      <c r="CBX24" s="153"/>
      <c r="CBY24" s="154"/>
      <c r="CBZ24" s="146"/>
      <c r="CCA24" s="147"/>
      <c r="CCB24" s="148"/>
      <c r="CCC24" s="149"/>
      <c r="CCD24" s="150"/>
      <c r="CCE24" s="151"/>
      <c r="CCF24" s="152"/>
      <c r="CCG24" s="153"/>
      <c r="CCH24" s="154"/>
      <c r="CCI24" s="146"/>
      <c r="CCJ24" s="147"/>
      <c r="CCK24" s="148"/>
      <c r="CCL24" s="149"/>
      <c r="CCM24" s="150"/>
      <c r="CCN24" s="151"/>
      <c r="CCO24" s="152"/>
      <c r="CCP24" s="153"/>
      <c r="CCQ24" s="154"/>
      <c r="CCR24" s="146"/>
      <c r="CCS24" s="147"/>
      <c r="CCT24" s="148"/>
      <c r="CCU24" s="149"/>
      <c r="CCV24" s="150"/>
      <c r="CCW24" s="151"/>
      <c r="CCX24" s="152"/>
      <c r="CCY24" s="153"/>
      <c r="CCZ24" s="154"/>
      <c r="CDA24" s="146"/>
      <c r="CDB24" s="147"/>
      <c r="CDC24" s="148"/>
      <c r="CDD24" s="149"/>
      <c r="CDE24" s="150"/>
      <c r="CDF24" s="151"/>
      <c r="CDG24" s="152"/>
      <c r="CDH24" s="153"/>
      <c r="CDI24" s="154"/>
      <c r="CDJ24" s="146"/>
      <c r="CDK24" s="147"/>
      <c r="CDL24" s="148"/>
      <c r="CDM24" s="149"/>
      <c r="CDN24" s="150"/>
      <c r="CDO24" s="151"/>
      <c r="CDP24" s="152"/>
      <c r="CDQ24" s="153"/>
      <c r="CDR24" s="154"/>
      <c r="CDS24" s="146"/>
      <c r="CDT24" s="147"/>
      <c r="CDU24" s="148"/>
      <c r="CDV24" s="149"/>
      <c r="CDW24" s="150"/>
      <c r="CDX24" s="151"/>
      <c r="CDY24" s="152"/>
      <c r="CDZ24" s="153"/>
      <c r="CEA24" s="154"/>
      <c r="CEB24" s="146"/>
      <c r="CEC24" s="147"/>
      <c r="CED24" s="148"/>
      <c r="CEE24" s="149"/>
      <c r="CEF24" s="150"/>
      <c r="CEG24" s="151"/>
      <c r="CEH24" s="152"/>
      <c r="CEI24" s="153"/>
      <c r="CEJ24" s="154"/>
      <c r="CEK24" s="146"/>
      <c r="CEL24" s="147"/>
      <c r="CEM24" s="148"/>
      <c r="CEN24" s="149"/>
      <c r="CEO24" s="150"/>
      <c r="CEP24" s="151"/>
      <c r="CEQ24" s="152"/>
      <c r="CER24" s="153"/>
      <c r="CES24" s="154"/>
      <c r="CET24" s="146"/>
      <c r="CEU24" s="147"/>
      <c r="CEV24" s="148"/>
      <c r="CEW24" s="149"/>
      <c r="CEX24" s="150"/>
      <c r="CEY24" s="151"/>
      <c r="CEZ24" s="152"/>
      <c r="CFA24" s="153"/>
      <c r="CFB24" s="154"/>
      <c r="CFC24" s="146"/>
      <c r="CFD24" s="147"/>
      <c r="CFE24" s="148"/>
      <c r="CFF24" s="149"/>
      <c r="CFG24" s="150"/>
      <c r="CFH24" s="151"/>
      <c r="CFI24" s="152"/>
      <c r="CFJ24" s="153"/>
      <c r="CFK24" s="154"/>
      <c r="CFL24" s="146"/>
      <c r="CFM24" s="147"/>
      <c r="CFN24" s="148"/>
      <c r="CFO24" s="149"/>
      <c r="CFP24" s="150"/>
      <c r="CFQ24" s="151"/>
      <c r="CFR24" s="152"/>
      <c r="CFS24" s="153"/>
      <c r="CFT24" s="154"/>
      <c r="CFU24" s="146"/>
      <c r="CFV24" s="147"/>
      <c r="CFW24" s="148"/>
      <c r="CFX24" s="149"/>
      <c r="CFY24" s="150"/>
      <c r="CFZ24" s="151"/>
      <c r="CGA24" s="152"/>
      <c r="CGB24" s="153"/>
      <c r="CGC24" s="154"/>
      <c r="CGD24" s="146"/>
      <c r="CGE24" s="147"/>
      <c r="CGF24" s="148"/>
      <c r="CGG24" s="149"/>
      <c r="CGH24" s="150"/>
      <c r="CGI24" s="151"/>
      <c r="CGJ24" s="152"/>
      <c r="CGK24" s="153"/>
      <c r="CGL24" s="154"/>
      <c r="CGM24" s="146"/>
      <c r="CGN24" s="147"/>
      <c r="CGO24" s="148"/>
      <c r="CGP24" s="149"/>
      <c r="CGQ24" s="150"/>
      <c r="CGR24" s="151"/>
      <c r="CGS24" s="152"/>
      <c r="CGT24" s="153"/>
      <c r="CGU24" s="154"/>
      <c r="CGV24" s="146"/>
      <c r="CGW24" s="147"/>
      <c r="CGX24" s="148"/>
      <c r="CGY24" s="149"/>
      <c r="CGZ24" s="150"/>
      <c r="CHA24" s="151"/>
      <c r="CHB24" s="152"/>
      <c r="CHC24" s="153"/>
      <c r="CHD24" s="154"/>
      <c r="CHE24" s="146"/>
      <c r="CHF24" s="147"/>
      <c r="CHG24" s="148"/>
      <c r="CHH24" s="149"/>
      <c r="CHI24" s="150"/>
      <c r="CHJ24" s="151"/>
      <c r="CHK24" s="152"/>
      <c r="CHL24" s="153"/>
      <c r="CHM24" s="154"/>
      <c r="CHN24" s="146"/>
      <c r="CHO24" s="147"/>
      <c r="CHP24" s="148"/>
      <c r="CHQ24" s="149"/>
      <c r="CHR24" s="150"/>
      <c r="CHS24" s="151"/>
      <c r="CHT24" s="152"/>
      <c r="CHU24" s="153"/>
      <c r="CHV24" s="154"/>
      <c r="CHW24" s="146"/>
      <c r="CHX24" s="147"/>
      <c r="CHY24" s="148"/>
      <c r="CHZ24" s="149"/>
      <c r="CIA24" s="150"/>
      <c r="CIB24" s="151"/>
      <c r="CIC24" s="152"/>
      <c r="CID24" s="153"/>
      <c r="CIE24" s="154"/>
      <c r="CIF24" s="146"/>
      <c r="CIG24" s="147"/>
      <c r="CIH24" s="148"/>
      <c r="CII24" s="149"/>
      <c r="CIJ24" s="150"/>
      <c r="CIK24" s="151"/>
      <c r="CIL24" s="152"/>
      <c r="CIM24" s="153"/>
      <c r="CIN24" s="154"/>
      <c r="CIO24" s="146"/>
      <c r="CIP24" s="147"/>
      <c r="CIQ24" s="148"/>
      <c r="CIR24" s="149"/>
      <c r="CIS24" s="150"/>
      <c r="CIT24" s="151"/>
      <c r="CIU24" s="152"/>
      <c r="CIV24" s="153"/>
      <c r="CIW24" s="154"/>
      <c r="CIX24" s="146"/>
      <c r="CIY24" s="147"/>
      <c r="CIZ24" s="148"/>
      <c r="CJA24" s="149"/>
      <c r="CJB24" s="150"/>
      <c r="CJC24" s="151"/>
      <c r="CJD24" s="152"/>
      <c r="CJE24" s="153"/>
      <c r="CJF24" s="154"/>
      <c r="CJG24" s="146"/>
      <c r="CJH24" s="147"/>
      <c r="CJI24" s="148"/>
      <c r="CJJ24" s="149"/>
      <c r="CJK24" s="150"/>
      <c r="CJL24" s="151"/>
      <c r="CJM24" s="152"/>
      <c r="CJN24" s="153"/>
      <c r="CJO24" s="154"/>
      <c r="CJP24" s="146"/>
      <c r="CJQ24" s="147"/>
      <c r="CJR24" s="148"/>
      <c r="CJS24" s="149"/>
      <c r="CJT24" s="150"/>
      <c r="CJU24" s="151"/>
      <c r="CJV24" s="152"/>
      <c r="CJW24" s="153"/>
      <c r="CJX24" s="154"/>
      <c r="CJY24" s="146"/>
      <c r="CJZ24" s="147"/>
      <c r="CKA24" s="148"/>
      <c r="CKB24" s="149"/>
      <c r="CKC24" s="150"/>
      <c r="CKD24" s="151"/>
      <c r="CKE24" s="152"/>
      <c r="CKF24" s="153"/>
      <c r="CKG24" s="154"/>
      <c r="CKH24" s="146"/>
      <c r="CKI24" s="147"/>
      <c r="CKJ24" s="148"/>
      <c r="CKK24" s="149"/>
      <c r="CKL24" s="150"/>
      <c r="CKM24" s="151"/>
      <c r="CKN24" s="152"/>
      <c r="CKO24" s="153"/>
      <c r="CKP24" s="154"/>
      <c r="CKQ24" s="146"/>
      <c r="CKR24" s="147"/>
      <c r="CKS24" s="148"/>
      <c r="CKT24" s="149"/>
      <c r="CKU24" s="150"/>
      <c r="CKV24" s="151"/>
      <c r="CKW24" s="152"/>
      <c r="CKX24" s="153"/>
      <c r="CKY24" s="154"/>
      <c r="CKZ24" s="146"/>
      <c r="CLA24" s="147"/>
      <c r="CLB24" s="148"/>
      <c r="CLC24" s="149"/>
      <c r="CLD24" s="150"/>
      <c r="CLE24" s="151"/>
      <c r="CLF24" s="152"/>
      <c r="CLG24" s="153"/>
      <c r="CLH24" s="154"/>
      <c r="CLI24" s="146"/>
      <c r="CLJ24" s="147"/>
      <c r="CLK24" s="148"/>
      <c r="CLL24" s="149"/>
      <c r="CLM24" s="150"/>
      <c r="CLN24" s="151"/>
      <c r="CLO24" s="152"/>
      <c r="CLP24" s="153"/>
      <c r="CLQ24" s="154"/>
      <c r="CLR24" s="146"/>
      <c r="CLS24" s="147"/>
      <c r="CLT24" s="148"/>
      <c r="CLU24" s="149"/>
      <c r="CLV24" s="150"/>
      <c r="CLW24" s="151"/>
      <c r="CLX24" s="152"/>
      <c r="CLY24" s="153"/>
      <c r="CLZ24" s="154"/>
      <c r="CMA24" s="146"/>
      <c r="CMB24" s="147"/>
      <c r="CMC24" s="148"/>
      <c r="CMD24" s="149"/>
      <c r="CME24" s="150"/>
      <c r="CMF24" s="151"/>
      <c r="CMG24" s="152"/>
      <c r="CMH24" s="153"/>
      <c r="CMI24" s="154"/>
      <c r="CMJ24" s="146"/>
      <c r="CMK24" s="147"/>
      <c r="CML24" s="148"/>
      <c r="CMM24" s="149"/>
      <c r="CMN24" s="150"/>
      <c r="CMO24" s="151"/>
      <c r="CMP24" s="152"/>
      <c r="CMQ24" s="153"/>
      <c r="CMR24" s="154"/>
      <c r="CMS24" s="146"/>
      <c r="CMT24" s="147"/>
      <c r="CMU24" s="148"/>
      <c r="CMV24" s="149"/>
      <c r="CMW24" s="150"/>
      <c r="CMX24" s="151"/>
      <c r="CMY24" s="152"/>
      <c r="CMZ24" s="153"/>
      <c r="CNA24" s="154"/>
      <c r="CNB24" s="146"/>
      <c r="CNC24" s="147"/>
      <c r="CND24" s="148"/>
      <c r="CNE24" s="149"/>
      <c r="CNF24" s="150"/>
      <c r="CNG24" s="151"/>
      <c r="CNH24" s="152"/>
      <c r="CNI24" s="153"/>
      <c r="CNJ24" s="154"/>
      <c r="CNK24" s="146"/>
      <c r="CNL24" s="147"/>
      <c r="CNM24" s="148"/>
      <c r="CNN24" s="149"/>
      <c r="CNO24" s="150"/>
      <c r="CNP24" s="151"/>
      <c r="CNQ24" s="152"/>
      <c r="CNR24" s="153"/>
      <c r="CNS24" s="154"/>
      <c r="CNT24" s="146"/>
      <c r="CNU24" s="147"/>
      <c r="CNV24" s="148"/>
      <c r="CNW24" s="149"/>
      <c r="CNX24" s="150"/>
      <c r="CNY24" s="151"/>
      <c r="CNZ24" s="152"/>
      <c r="COA24" s="153"/>
      <c r="COB24" s="154"/>
      <c r="COC24" s="146"/>
      <c r="COD24" s="147"/>
      <c r="COE24" s="148"/>
      <c r="COF24" s="149"/>
      <c r="COG24" s="150"/>
      <c r="COH24" s="151"/>
      <c r="COI24" s="152"/>
      <c r="COJ24" s="153"/>
      <c r="COK24" s="154"/>
      <c r="COL24" s="146"/>
      <c r="COM24" s="147"/>
      <c r="CON24" s="148"/>
      <c r="COO24" s="149"/>
      <c r="COP24" s="150"/>
      <c r="COQ24" s="151"/>
      <c r="COR24" s="152"/>
      <c r="COS24" s="153"/>
      <c r="COT24" s="154"/>
      <c r="COU24" s="146"/>
      <c r="COV24" s="147"/>
      <c r="COW24" s="148"/>
      <c r="COX24" s="149"/>
      <c r="COY24" s="150"/>
      <c r="COZ24" s="151"/>
      <c r="CPA24" s="152"/>
      <c r="CPB24" s="153"/>
      <c r="CPC24" s="154"/>
      <c r="CPD24" s="146"/>
      <c r="CPE24" s="147"/>
      <c r="CPF24" s="148"/>
      <c r="CPG24" s="149"/>
      <c r="CPH24" s="150"/>
      <c r="CPI24" s="151"/>
      <c r="CPJ24" s="152"/>
      <c r="CPK24" s="153"/>
      <c r="CPL24" s="154"/>
      <c r="CPM24" s="146"/>
      <c r="CPN24" s="147"/>
      <c r="CPO24" s="148"/>
      <c r="CPP24" s="149"/>
      <c r="CPQ24" s="150"/>
      <c r="CPR24" s="151"/>
      <c r="CPS24" s="152"/>
      <c r="CPT24" s="153"/>
      <c r="CPU24" s="154"/>
      <c r="CPV24" s="146"/>
      <c r="CPW24" s="147"/>
      <c r="CPX24" s="148"/>
      <c r="CPY24" s="149"/>
      <c r="CPZ24" s="150"/>
      <c r="CQA24" s="151"/>
      <c r="CQB24" s="152"/>
      <c r="CQC24" s="153"/>
      <c r="CQD24" s="154"/>
      <c r="CQE24" s="146"/>
      <c r="CQF24" s="147"/>
      <c r="CQG24" s="148"/>
      <c r="CQH24" s="149"/>
      <c r="CQI24" s="150"/>
      <c r="CQJ24" s="151"/>
      <c r="CQK24" s="152"/>
      <c r="CQL24" s="153"/>
      <c r="CQM24" s="154"/>
      <c r="CQN24" s="146"/>
      <c r="CQO24" s="147"/>
      <c r="CQP24" s="148"/>
      <c r="CQQ24" s="149"/>
      <c r="CQR24" s="150"/>
      <c r="CQS24" s="151"/>
      <c r="CQT24" s="152"/>
      <c r="CQU24" s="153"/>
      <c r="CQV24" s="154"/>
      <c r="CQW24" s="146"/>
      <c r="CQX24" s="147"/>
      <c r="CQY24" s="148"/>
      <c r="CQZ24" s="149"/>
      <c r="CRA24" s="150"/>
      <c r="CRB24" s="151"/>
      <c r="CRC24" s="152"/>
      <c r="CRD24" s="153"/>
      <c r="CRE24" s="154"/>
      <c r="CRF24" s="146"/>
      <c r="CRG24" s="147"/>
      <c r="CRH24" s="148"/>
      <c r="CRI24" s="149"/>
      <c r="CRJ24" s="150"/>
      <c r="CRK24" s="151"/>
      <c r="CRL24" s="152"/>
      <c r="CRM24" s="153"/>
      <c r="CRN24" s="154"/>
      <c r="CRO24" s="146"/>
      <c r="CRP24" s="147"/>
      <c r="CRQ24" s="148"/>
      <c r="CRR24" s="149"/>
      <c r="CRS24" s="150"/>
      <c r="CRT24" s="151"/>
      <c r="CRU24" s="152"/>
      <c r="CRV24" s="153"/>
      <c r="CRW24" s="154"/>
      <c r="CRX24" s="146"/>
      <c r="CRY24" s="147"/>
      <c r="CRZ24" s="148"/>
      <c r="CSA24" s="149"/>
      <c r="CSB24" s="150"/>
      <c r="CSC24" s="151"/>
      <c r="CSD24" s="152"/>
      <c r="CSE24" s="153"/>
      <c r="CSF24" s="154"/>
      <c r="CSG24" s="146"/>
      <c r="CSH24" s="147"/>
      <c r="CSI24" s="148"/>
      <c r="CSJ24" s="149"/>
      <c r="CSK24" s="150"/>
      <c r="CSL24" s="151"/>
      <c r="CSM24" s="152"/>
      <c r="CSN24" s="153"/>
      <c r="CSO24" s="154"/>
      <c r="CSP24" s="146"/>
      <c r="CSQ24" s="147"/>
      <c r="CSR24" s="148"/>
      <c r="CSS24" s="149"/>
      <c r="CST24" s="150"/>
      <c r="CSU24" s="151"/>
      <c r="CSV24" s="152"/>
      <c r="CSW24" s="153"/>
      <c r="CSX24" s="154"/>
      <c r="CSY24" s="146"/>
      <c r="CSZ24" s="147"/>
      <c r="CTA24" s="148"/>
      <c r="CTB24" s="149"/>
      <c r="CTC24" s="150"/>
      <c r="CTD24" s="151"/>
      <c r="CTE24" s="152"/>
      <c r="CTF24" s="153"/>
      <c r="CTG24" s="154"/>
      <c r="CTH24" s="146"/>
      <c r="CTI24" s="147"/>
      <c r="CTJ24" s="148"/>
      <c r="CTK24" s="149"/>
      <c r="CTL24" s="150"/>
      <c r="CTM24" s="151"/>
      <c r="CTN24" s="152"/>
      <c r="CTO24" s="153"/>
      <c r="CTP24" s="154"/>
      <c r="CTQ24" s="146"/>
      <c r="CTR24" s="147"/>
      <c r="CTS24" s="148"/>
      <c r="CTT24" s="149"/>
      <c r="CTU24" s="150"/>
      <c r="CTV24" s="151"/>
      <c r="CTW24" s="152"/>
      <c r="CTX24" s="153"/>
      <c r="CTY24" s="154"/>
      <c r="CTZ24" s="146"/>
      <c r="CUA24" s="147"/>
      <c r="CUB24" s="148"/>
      <c r="CUC24" s="149"/>
      <c r="CUD24" s="150"/>
      <c r="CUE24" s="151"/>
      <c r="CUF24" s="152"/>
      <c r="CUG24" s="153"/>
      <c r="CUH24" s="154"/>
      <c r="CUI24" s="146"/>
      <c r="CUJ24" s="147"/>
      <c r="CUK24" s="148"/>
      <c r="CUL24" s="149"/>
      <c r="CUM24" s="150"/>
      <c r="CUN24" s="151"/>
      <c r="CUO24" s="152"/>
      <c r="CUP24" s="153"/>
      <c r="CUQ24" s="154"/>
      <c r="CUR24" s="146"/>
      <c r="CUS24" s="147"/>
      <c r="CUT24" s="148"/>
      <c r="CUU24" s="149"/>
      <c r="CUV24" s="150"/>
      <c r="CUW24" s="151"/>
      <c r="CUX24" s="152"/>
      <c r="CUY24" s="153"/>
      <c r="CUZ24" s="154"/>
      <c r="CVA24" s="146"/>
      <c r="CVB24" s="147"/>
      <c r="CVC24" s="148"/>
      <c r="CVD24" s="149"/>
      <c r="CVE24" s="150"/>
      <c r="CVF24" s="151"/>
      <c r="CVG24" s="152"/>
      <c r="CVH24" s="153"/>
      <c r="CVI24" s="154"/>
      <c r="CVJ24" s="146"/>
      <c r="CVK24" s="147"/>
      <c r="CVL24" s="148"/>
      <c r="CVM24" s="149"/>
      <c r="CVN24" s="150"/>
      <c r="CVO24" s="151"/>
      <c r="CVP24" s="152"/>
      <c r="CVQ24" s="153"/>
      <c r="CVR24" s="154"/>
      <c r="CVS24" s="146"/>
      <c r="CVT24" s="147"/>
      <c r="CVU24" s="148"/>
      <c r="CVV24" s="149"/>
      <c r="CVW24" s="150"/>
      <c r="CVX24" s="151"/>
      <c r="CVY24" s="152"/>
      <c r="CVZ24" s="153"/>
      <c r="CWA24" s="154"/>
      <c r="CWB24" s="146"/>
      <c r="CWC24" s="147"/>
      <c r="CWD24" s="148"/>
      <c r="CWE24" s="149"/>
      <c r="CWF24" s="150"/>
      <c r="CWG24" s="151"/>
      <c r="CWH24" s="152"/>
      <c r="CWI24" s="153"/>
      <c r="CWJ24" s="154"/>
      <c r="CWK24" s="146"/>
      <c r="CWL24" s="147"/>
      <c r="CWM24" s="148"/>
      <c r="CWN24" s="149"/>
      <c r="CWO24" s="150"/>
      <c r="CWP24" s="151"/>
      <c r="CWQ24" s="152"/>
      <c r="CWR24" s="153"/>
      <c r="CWS24" s="154"/>
      <c r="CWT24" s="146"/>
      <c r="CWU24" s="147"/>
      <c r="CWV24" s="148"/>
      <c r="CWW24" s="149"/>
      <c r="CWX24" s="150"/>
      <c r="CWY24" s="151"/>
      <c r="CWZ24" s="152"/>
      <c r="CXA24" s="153"/>
      <c r="CXB24" s="154"/>
      <c r="CXC24" s="146"/>
      <c r="CXD24" s="147"/>
      <c r="CXE24" s="148"/>
      <c r="CXF24" s="149"/>
      <c r="CXG24" s="150"/>
      <c r="CXH24" s="151"/>
      <c r="CXI24" s="152"/>
      <c r="CXJ24" s="153"/>
      <c r="CXK24" s="154"/>
      <c r="CXL24" s="146"/>
      <c r="CXM24" s="147"/>
      <c r="CXN24" s="148"/>
      <c r="CXO24" s="149"/>
      <c r="CXP24" s="150"/>
      <c r="CXQ24" s="151"/>
      <c r="CXR24" s="152"/>
      <c r="CXS24" s="153"/>
      <c r="CXT24" s="154"/>
      <c r="CXU24" s="146"/>
      <c r="CXV24" s="147"/>
      <c r="CXW24" s="148"/>
      <c r="CXX24" s="149"/>
      <c r="CXY24" s="150"/>
      <c r="CXZ24" s="151"/>
      <c r="CYA24" s="152"/>
      <c r="CYB24" s="153"/>
      <c r="CYC24" s="154"/>
      <c r="CYD24" s="146"/>
      <c r="CYE24" s="147"/>
      <c r="CYF24" s="148"/>
      <c r="CYG24" s="149"/>
      <c r="CYH24" s="150"/>
      <c r="CYI24" s="151"/>
      <c r="CYJ24" s="152"/>
      <c r="CYK24" s="153"/>
      <c r="CYL24" s="154"/>
      <c r="CYM24" s="146"/>
      <c r="CYN24" s="147"/>
      <c r="CYO24" s="148"/>
      <c r="CYP24" s="149"/>
      <c r="CYQ24" s="150"/>
      <c r="CYR24" s="151"/>
      <c r="CYS24" s="152"/>
      <c r="CYT24" s="153"/>
      <c r="CYU24" s="154"/>
      <c r="CYV24" s="146"/>
      <c r="CYW24" s="147"/>
      <c r="CYX24" s="148"/>
      <c r="CYY24" s="149"/>
      <c r="CYZ24" s="150"/>
      <c r="CZA24" s="151"/>
      <c r="CZB24" s="152"/>
      <c r="CZC24" s="153"/>
      <c r="CZD24" s="154"/>
      <c r="CZE24" s="146"/>
      <c r="CZF24" s="147"/>
      <c r="CZG24" s="148"/>
      <c r="CZH24" s="149"/>
      <c r="CZI24" s="150"/>
      <c r="CZJ24" s="151"/>
      <c r="CZK24" s="152"/>
      <c r="CZL24" s="153"/>
      <c r="CZM24" s="154"/>
      <c r="CZN24" s="146"/>
      <c r="CZO24" s="147"/>
      <c r="CZP24" s="148"/>
      <c r="CZQ24" s="149"/>
      <c r="CZR24" s="150"/>
      <c r="CZS24" s="151"/>
      <c r="CZT24" s="152"/>
      <c r="CZU24" s="153"/>
      <c r="CZV24" s="154"/>
      <c r="CZW24" s="146"/>
      <c r="CZX24" s="147"/>
      <c r="CZY24" s="148"/>
      <c r="CZZ24" s="149"/>
      <c r="DAA24" s="150"/>
      <c r="DAB24" s="151"/>
      <c r="DAC24" s="152"/>
      <c r="DAD24" s="153"/>
      <c r="DAE24" s="154"/>
      <c r="DAF24" s="146"/>
      <c r="DAG24" s="147"/>
      <c r="DAH24" s="148"/>
      <c r="DAI24" s="149"/>
      <c r="DAJ24" s="150"/>
      <c r="DAK24" s="151"/>
      <c r="DAL24" s="152"/>
      <c r="DAM24" s="153"/>
      <c r="DAN24" s="154"/>
      <c r="DAO24" s="146"/>
      <c r="DAP24" s="147"/>
      <c r="DAQ24" s="148"/>
      <c r="DAR24" s="149"/>
      <c r="DAS24" s="150"/>
      <c r="DAT24" s="151"/>
      <c r="DAU24" s="152"/>
      <c r="DAV24" s="153"/>
      <c r="DAW24" s="154"/>
      <c r="DAX24" s="146"/>
      <c r="DAY24" s="147"/>
      <c r="DAZ24" s="148"/>
      <c r="DBA24" s="149"/>
      <c r="DBB24" s="150"/>
      <c r="DBC24" s="151"/>
      <c r="DBD24" s="152"/>
      <c r="DBE24" s="153"/>
      <c r="DBF24" s="154"/>
      <c r="DBG24" s="146"/>
      <c r="DBH24" s="147"/>
      <c r="DBI24" s="148"/>
      <c r="DBJ24" s="149"/>
      <c r="DBK24" s="150"/>
      <c r="DBL24" s="151"/>
      <c r="DBM24" s="152"/>
      <c r="DBN24" s="153"/>
      <c r="DBO24" s="154"/>
      <c r="DBP24" s="146"/>
      <c r="DBQ24" s="147"/>
      <c r="DBR24" s="148"/>
      <c r="DBS24" s="149"/>
      <c r="DBT24" s="150"/>
      <c r="DBU24" s="151"/>
      <c r="DBV24" s="152"/>
      <c r="DBW24" s="153"/>
      <c r="DBX24" s="154"/>
      <c r="DBY24" s="146"/>
      <c r="DBZ24" s="147"/>
      <c r="DCA24" s="148"/>
      <c r="DCB24" s="149"/>
      <c r="DCC24" s="150"/>
      <c r="DCD24" s="151"/>
      <c r="DCE24" s="152"/>
      <c r="DCF24" s="153"/>
      <c r="DCG24" s="154"/>
      <c r="DCH24" s="146"/>
      <c r="DCI24" s="147"/>
      <c r="DCJ24" s="148"/>
      <c r="DCK24" s="149"/>
      <c r="DCL24" s="150"/>
      <c r="DCM24" s="151"/>
      <c r="DCN24" s="152"/>
      <c r="DCO24" s="153"/>
      <c r="DCP24" s="154"/>
      <c r="DCQ24" s="146"/>
      <c r="DCR24" s="147"/>
      <c r="DCS24" s="148"/>
      <c r="DCT24" s="149"/>
      <c r="DCU24" s="150"/>
      <c r="DCV24" s="151"/>
      <c r="DCW24" s="152"/>
      <c r="DCX24" s="153"/>
      <c r="DCY24" s="154"/>
      <c r="DCZ24" s="146"/>
      <c r="DDA24" s="147"/>
      <c r="DDB24" s="148"/>
      <c r="DDC24" s="149"/>
      <c r="DDD24" s="150"/>
      <c r="DDE24" s="151"/>
      <c r="DDF24" s="152"/>
      <c r="DDG24" s="153"/>
      <c r="DDH24" s="154"/>
      <c r="DDI24" s="146"/>
      <c r="DDJ24" s="147"/>
      <c r="DDK24" s="148"/>
      <c r="DDL24" s="149"/>
      <c r="DDM24" s="150"/>
      <c r="DDN24" s="151"/>
      <c r="DDO24" s="152"/>
      <c r="DDP24" s="153"/>
      <c r="DDQ24" s="154"/>
      <c r="DDR24" s="146"/>
      <c r="DDS24" s="147"/>
      <c r="DDT24" s="148"/>
      <c r="DDU24" s="149"/>
      <c r="DDV24" s="150"/>
      <c r="DDW24" s="151"/>
      <c r="DDX24" s="152"/>
      <c r="DDY24" s="153"/>
      <c r="DDZ24" s="154"/>
      <c r="DEA24" s="146"/>
      <c r="DEB24" s="147"/>
      <c r="DEC24" s="148"/>
      <c r="DED24" s="149"/>
      <c r="DEE24" s="150"/>
      <c r="DEF24" s="151"/>
      <c r="DEG24" s="152"/>
      <c r="DEH24" s="153"/>
      <c r="DEI24" s="154"/>
      <c r="DEJ24" s="146"/>
      <c r="DEK24" s="147"/>
      <c r="DEL24" s="148"/>
      <c r="DEM24" s="149"/>
      <c r="DEN24" s="150"/>
      <c r="DEO24" s="151"/>
      <c r="DEP24" s="152"/>
      <c r="DEQ24" s="153"/>
      <c r="DER24" s="154"/>
      <c r="DES24" s="146"/>
      <c r="DET24" s="147"/>
      <c r="DEU24" s="148"/>
      <c r="DEV24" s="149"/>
      <c r="DEW24" s="150"/>
      <c r="DEX24" s="151"/>
      <c r="DEY24" s="152"/>
      <c r="DEZ24" s="153"/>
      <c r="DFA24" s="154"/>
      <c r="DFB24" s="146"/>
      <c r="DFC24" s="147"/>
      <c r="DFD24" s="148"/>
      <c r="DFE24" s="149"/>
      <c r="DFF24" s="150"/>
      <c r="DFG24" s="151"/>
      <c r="DFH24" s="152"/>
      <c r="DFI24" s="153"/>
      <c r="DFJ24" s="154"/>
      <c r="DFK24" s="146"/>
      <c r="DFL24" s="147"/>
      <c r="DFM24" s="148"/>
      <c r="DFN24" s="149"/>
      <c r="DFO24" s="150"/>
      <c r="DFP24" s="151"/>
      <c r="DFQ24" s="152"/>
      <c r="DFR24" s="153"/>
      <c r="DFS24" s="154"/>
      <c r="DFT24" s="146"/>
      <c r="DFU24" s="147"/>
      <c r="DFV24" s="148"/>
      <c r="DFW24" s="149"/>
      <c r="DFX24" s="150"/>
      <c r="DFY24" s="151"/>
      <c r="DFZ24" s="152"/>
      <c r="DGA24" s="153"/>
      <c r="DGB24" s="154"/>
      <c r="DGC24" s="146"/>
      <c r="DGD24" s="147"/>
      <c r="DGE24" s="148"/>
      <c r="DGF24" s="149"/>
      <c r="DGG24" s="150"/>
      <c r="DGH24" s="151"/>
      <c r="DGI24" s="152"/>
      <c r="DGJ24" s="153"/>
      <c r="DGK24" s="154"/>
      <c r="DGL24" s="146"/>
      <c r="DGM24" s="147"/>
      <c r="DGN24" s="148"/>
      <c r="DGO24" s="149"/>
      <c r="DGP24" s="150"/>
      <c r="DGQ24" s="151"/>
      <c r="DGR24" s="152"/>
      <c r="DGS24" s="153"/>
      <c r="DGT24" s="154"/>
      <c r="DGU24" s="146"/>
      <c r="DGV24" s="147"/>
      <c r="DGW24" s="148"/>
      <c r="DGX24" s="149"/>
      <c r="DGY24" s="150"/>
      <c r="DGZ24" s="151"/>
      <c r="DHA24" s="152"/>
      <c r="DHB24" s="153"/>
      <c r="DHC24" s="154"/>
      <c r="DHD24" s="146"/>
      <c r="DHE24" s="147"/>
      <c r="DHF24" s="148"/>
      <c r="DHG24" s="149"/>
      <c r="DHH24" s="150"/>
      <c r="DHI24" s="151"/>
      <c r="DHJ24" s="152"/>
      <c r="DHK24" s="153"/>
      <c r="DHL24" s="154"/>
      <c r="DHM24" s="146"/>
      <c r="DHN24" s="147"/>
      <c r="DHO24" s="148"/>
      <c r="DHP24" s="149"/>
      <c r="DHQ24" s="150"/>
      <c r="DHR24" s="151"/>
      <c r="DHS24" s="152"/>
      <c r="DHT24" s="153"/>
      <c r="DHU24" s="154"/>
      <c r="DHV24" s="146"/>
      <c r="DHW24" s="147"/>
      <c r="DHX24" s="148"/>
      <c r="DHY24" s="149"/>
      <c r="DHZ24" s="150"/>
      <c r="DIA24" s="151"/>
      <c r="DIB24" s="152"/>
      <c r="DIC24" s="153"/>
      <c r="DID24" s="154"/>
      <c r="DIE24" s="146"/>
      <c r="DIF24" s="147"/>
      <c r="DIG24" s="148"/>
      <c r="DIH24" s="149"/>
      <c r="DII24" s="150"/>
      <c r="DIJ24" s="151"/>
      <c r="DIK24" s="152"/>
      <c r="DIL24" s="153"/>
      <c r="DIM24" s="154"/>
      <c r="DIN24" s="146"/>
      <c r="DIO24" s="147"/>
      <c r="DIP24" s="148"/>
      <c r="DIQ24" s="149"/>
      <c r="DIR24" s="150"/>
      <c r="DIS24" s="151"/>
      <c r="DIT24" s="152"/>
      <c r="DIU24" s="153"/>
      <c r="DIV24" s="154"/>
      <c r="DIW24" s="146"/>
      <c r="DIX24" s="147"/>
      <c r="DIY24" s="148"/>
      <c r="DIZ24" s="149"/>
      <c r="DJA24" s="150"/>
      <c r="DJB24" s="151"/>
      <c r="DJC24" s="152"/>
      <c r="DJD24" s="153"/>
      <c r="DJE24" s="154"/>
      <c r="DJF24" s="146"/>
      <c r="DJG24" s="147"/>
      <c r="DJH24" s="148"/>
      <c r="DJI24" s="149"/>
      <c r="DJJ24" s="150"/>
      <c r="DJK24" s="151"/>
      <c r="DJL24" s="152"/>
      <c r="DJM24" s="153"/>
      <c r="DJN24" s="154"/>
      <c r="DJO24" s="146"/>
      <c r="DJP24" s="147"/>
      <c r="DJQ24" s="148"/>
      <c r="DJR24" s="149"/>
      <c r="DJS24" s="150"/>
      <c r="DJT24" s="151"/>
      <c r="DJU24" s="152"/>
      <c r="DJV24" s="153"/>
      <c r="DJW24" s="154"/>
      <c r="DJX24" s="146"/>
      <c r="DJY24" s="147"/>
      <c r="DJZ24" s="148"/>
      <c r="DKA24" s="149"/>
      <c r="DKB24" s="150"/>
      <c r="DKC24" s="151"/>
      <c r="DKD24" s="152"/>
      <c r="DKE24" s="153"/>
      <c r="DKF24" s="154"/>
      <c r="DKG24" s="146"/>
      <c r="DKH24" s="147"/>
      <c r="DKI24" s="148"/>
      <c r="DKJ24" s="149"/>
      <c r="DKK24" s="150"/>
      <c r="DKL24" s="151"/>
      <c r="DKM24" s="152"/>
      <c r="DKN24" s="153"/>
      <c r="DKO24" s="154"/>
      <c r="DKP24" s="146"/>
      <c r="DKQ24" s="147"/>
      <c r="DKR24" s="148"/>
      <c r="DKS24" s="149"/>
      <c r="DKT24" s="150"/>
      <c r="DKU24" s="151"/>
      <c r="DKV24" s="152"/>
      <c r="DKW24" s="153"/>
      <c r="DKX24" s="154"/>
      <c r="DKY24" s="146"/>
      <c r="DKZ24" s="147"/>
      <c r="DLA24" s="148"/>
      <c r="DLB24" s="149"/>
      <c r="DLC24" s="150"/>
      <c r="DLD24" s="151"/>
      <c r="DLE24" s="152"/>
      <c r="DLF24" s="153"/>
      <c r="DLG24" s="154"/>
      <c r="DLH24" s="146"/>
      <c r="DLI24" s="147"/>
      <c r="DLJ24" s="148"/>
      <c r="DLK24" s="149"/>
      <c r="DLL24" s="150"/>
      <c r="DLM24" s="151"/>
      <c r="DLN24" s="152"/>
      <c r="DLO24" s="153"/>
      <c r="DLP24" s="154"/>
      <c r="DLQ24" s="146"/>
      <c r="DLR24" s="147"/>
      <c r="DLS24" s="148"/>
      <c r="DLT24" s="149"/>
      <c r="DLU24" s="150"/>
      <c r="DLV24" s="151"/>
      <c r="DLW24" s="152"/>
      <c r="DLX24" s="153"/>
      <c r="DLY24" s="154"/>
      <c r="DLZ24" s="146"/>
      <c r="DMA24" s="147"/>
      <c r="DMB24" s="148"/>
      <c r="DMC24" s="149"/>
      <c r="DMD24" s="150"/>
      <c r="DME24" s="151"/>
      <c r="DMF24" s="152"/>
      <c r="DMG24" s="153"/>
      <c r="DMH24" s="154"/>
      <c r="DMI24" s="146"/>
      <c r="DMJ24" s="147"/>
      <c r="DMK24" s="148"/>
      <c r="DML24" s="149"/>
      <c r="DMM24" s="150"/>
      <c r="DMN24" s="151"/>
      <c r="DMO24" s="152"/>
      <c r="DMP24" s="153"/>
      <c r="DMQ24" s="154"/>
      <c r="DMR24" s="146"/>
      <c r="DMS24" s="147"/>
      <c r="DMT24" s="148"/>
      <c r="DMU24" s="149"/>
      <c r="DMV24" s="150"/>
      <c r="DMW24" s="151"/>
      <c r="DMX24" s="152"/>
      <c r="DMY24" s="153"/>
      <c r="DMZ24" s="154"/>
      <c r="DNA24" s="146"/>
      <c r="DNB24" s="147"/>
      <c r="DNC24" s="148"/>
      <c r="DND24" s="149"/>
      <c r="DNE24" s="150"/>
      <c r="DNF24" s="151"/>
      <c r="DNG24" s="152"/>
      <c r="DNH24" s="153"/>
      <c r="DNI24" s="154"/>
      <c r="DNJ24" s="146"/>
      <c r="DNK24" s="147"/>
      <c r="DNL24" s="148"/>
      <c r="DNM24" s="149"/>
      <c r="DNN24" s="150"/>
      <c r="DNO24" s="151"/>
      <c r="DNP24" s="152"/>
      <c r="DNQ24" s="153"/>
      <c r="DNR24" s="154"/>
      <c r="DNS24" s="146"/>
      <c r="DNT24" s="147"/>
      <c r="DNU24" s="148"/>
      <c r="DNV24" s="149"/>
      <c r="DNW24" s="150"/>
      <c r="DNX24" s="151"/>
      <c r="DNY24" s="152"/>
      <c r="DNZ24" s="153"/>
      <c r="DOA24" s="154"/>
      <c r="DOB24" s="146"/>
      <c r="DOC24" s="147"/>
      <c r="DOD24" s="148"/>
      <c r="DOE24" s="149"/>
      <c r="DOF24" s="150"/>
      <c r="DOG24" s="151"/>
      <c r="DOH24" s="152"/>
      <c r="DOI24" s="153"/>
      <c r="DOJ24" s="154"/>
      <c r="DOK24" s="146"/>
      <c r="DOL24" s="147"/>
      <c r="DOM24" s="148"/>
      <c r="DON24" s="149"/>
      <c r="DOO24" s="150"/>
      <c r="DOP24" s="151"/>
      <c r="DOQ24" s="152"/>
      <c r="DOR24" s="153"/>
      <c r="DOS24" s="154"/>
      <c r="DOT24" s="146"/>
      <c r="DOU24" s="147"/>
      <c r="DOV24" s="148"/>
      <c r="DOW24" s="149"/>
      <c r="DOX24" s="150"/>
      <c r="DOY24" s="151"/>
      <c r="DOZ24" s="152"/>
      <c r="DPA24" s="153"/>
      <c r="DPB24" s="154"/>
      <c r="DPC24" s="146"/>
      <c r="DPD24" s="147"/>
      <c r="DPE24" s="148"/>
      <c r="DPF24" s="149"/>
      <c r="DPG24" s="150"/>
      <c r="DPH24" s="151"/>
      <c r="DPI24" s="152"/>
      <c r="DPJ24" s="153"/>
      <c r="DPK24" s="154"/>
      <c r="DPL24" s="146"/>
      <c r="DPM24" s="147"/>
      <c r="DPN24" s="148"/>
      <c r="DPO24" s="149"/>
      <c r="DPP24" s="150"/>
      <c r="DPQ24" s="151"/>
      <c r="DPR24" s="152"/>
      <c r="DPS24" s="153"/>
      <c r="DPT24" s="154"/>
      <c r="DPU24" s="146"/>
      <c r="DPV24" s="147"/>
      <c r="DPW24" s="148"/>
      <c r="DPX24" s="149"/>
      <c r="DPY24" s="150"/>
      <c r="DPZ24" s="151"/>
      <c r="DQA24" s="152"/>
      <c r="DQB24" s="153"/>
      <c r="DQC24" s="154"/>
      <c r="DQD24" s="146"/>
      <c r="DQE24" s="147"/>
      <c r="DQF24" s="148"/>
      <c r="DQG24" s="149"/>
      <c r="DQH24" s="150"/>
      <c r="DQI24" s="151"/>
      <c r="DQJ24" s="152"/>
      <c r="DQK24" s="153"/>
      <c r="DQL24" s="154"/>
      <c r="DQM24" s="146"/>
      <c r="DQN24" s="147"/>
      <c r="DQO24" s="148"/>
      <c r="DQP24" s="149"/>
      <c r="DQQ24" s="150"/>
      <c r="DQR24" s="151"/>
      <c r="DQS24" s="152"/>
      <c r="DQT24" s="153"/>
      <c r="DQU24" s="154"/>
      <c r="DQV24" s="146"/>
      <c r="DQW24" s="147"/>
      <c r="DQX24" s="148"/>
      <c r="DQY24" s="149"/>
      <c r="DQZ24" s="150"/>
      <c r="DRA24" s="151"/>
      <c r="DRB24" s="152"/>
      <c r="DRC24" s="153"/>
      <c r="DRD24" s="154"/>
      <c r="DRE24" s="146"/>
      <c r="DRF24" s="147"/>
      <c r="DRG24" s="148"/>
      <c r="DRH24" s="149"/>
      <c r="DRI24" s="150"/>
      <c r="DRJ24" s="151"/>
      <c r="DRK24" s="152"/>
      <c r="DRL24" s="153"/>
      <c r="DRM24" s="154"/>
      <c r="DRN24" s="146"/>
      <c r="DRO24" s="147"/>
      <c r="DRP24" s="148"/>
      <c r="DRQ24" s="149"/>
      <c r="DRR24" s="150"/>
      <c r="DRS24" s="151"/>
      <c r="DRT24" s="152"/>
      <c r="DRU24" s="153"/>
      <c r="DRV24" s="154"/>
      <c r="DRW24" s="146"/>
      <c r="DRX24" s="147"/>
      <c r="DRY24" s="148"/>
      <c r="DRZ24" s="149"/>
      <c r="DSA24" s="150"/>
      <c r="DSB24" s="151"/>
      <c r="DSC24" s="152"/>
      <c r="DSD24" s="153"/>
      <c r="DSE24" s="154"/>
      <c r="DSF24" s="146"/>
      <c r="DSG24" s="147"/>
      <c r="DSH24" s="148"/>
      <c r="DSI24" s="149"/>
      <c r="DSJ24" s="150"/>
      <c r="DSK24" s="151"/>
      <c r="DSL24" s="152"/>
      <c r="DSM24" s="153"/>
      <c r="DSN24" s="154"/>
      <c r="DSO24" s="146"/>
      <c r="DSP24" s="147"/>
      <c r="DSQ24" s="148"/>
      <c r="DSR24" s="149"/>
      <c r="DSS24" s="150"/>
      <c r="DST24" s="151"/>
      <c r="DSU24" s="152"/>
      <c r="DSV24" s="153"/>
      <c r="DSW24" s="154"/>
      <c r="DSX24" s="146"/>
      <c r="DSY24" s="147"/>
      <c r="DSZ24" s="148"/>
      <c r="DTA24" s="149"/>
      <c r="DTB24" s="150"/>
      <c r="DTC24" s="151"/>
      <c r="DTD24" s="152"/>
      <c r="DTE24" s="153"/>
      <c r="DTF24" s="154"/>
      <c r="DTG24" s="146"/>
      <c r="DTH24" s="147"/>
      <c r="DTI24" s="148"/>
      <c r="DTJ24" s="149"/>
      <c r="DTK24" s="150"/>
      <c r="DTL24" s="151"/>
      <c r="DTM24" s="152"/>
      <c r="DTN24" s="153"/>
      <c r="DTO24" s="154"/>
      <c r="DTP24" s="146"/>
      <c r="DTQ24" s="147"/>
      <c r="DTR24" s="148"/>
      <c r="DTS24" s="149"/>
      <c r="DTT24" s="150"/>
      <c r="DTU24" s="151"/>
      <c r="DTV24" s="152"/>
      <c r="DTW24" s="153"/>
      <c r="DTX24" s="154"/>
      <c r="DTY24" s="146"/>
      <c r="DTZ24" s="147"/>
      <c r="DUA24" s="148"/>
      <c r="DUB24" s="149"/>
      <c r="DUC24" s="150"/>
      <c r="DUD24" s="151"/>
      <c r="DUE24" s="152"/>
      <c r="DUF24" s="153"/>
      <c r="DUG24" s="154"/>
      <c r="DUH24" s="146"/>
      <c r="DUI24" s="147"/>
      <c r="DUJ24" s="148"/>
      <c r="DUK24" s="149"/>
      <c r="DUL24" s="150"/>
      <c r="DUM24" s="151"/>
      <c r="DUN24" s="152"/>
      <c r="DUO24" s="153"/>
      <c r="DUP24" s="154"/>
      <c r="DUQ24" s="146"/>
      <c r="DUR24" s="147"/>
      <c r="DUS24" s="148"/>
      <c r="DUT24" s="149"/>
      <c r="DUU24" s="150"/>
      <c r="DUV24" s="151"/>
      <c r="DUW24" s="152"/>
      <c r="DUX24" s="153"/>
      <c r="DUY24" s="154"/>
      <c r="DUZ24" s="146"/>
      <c r="DVA24" s="147"/>
      <c r="DVB24" s="148"/>
      <c r="DVC24" s="149"/>
      <c r="DVD24" s="150"/>
      <c r="DVE24" s="151"/>
      <c r="DVF24" s="152"/>
      <c r="DVG24" s="153"/>
      <c r="DVH24" s="154"/>
      <c r="DVI24" s="146"/>
      <c r="DVJ24" s="147"/>
      <c r="DVK24" s="148"/>
      <c r="DVL24" s="149"/>
      <c r="DVM24" s="150"/>
      <c r="DVN24" s="151"/>
      <c r="DVO24" s="152"/>
      <c r="DVP24" s="153"/>
      <c r="DVQ24" s="154"/>
      <c r="DVR24" s="146"/>
      <c r="DVS24" s="147"/>
      <c r="DVT24" s="148"/>
      <c r="DVU24" s="149"/>
      <c r="DVV24" s="150"/>
      <c r="DVW24" s="151"/>
      <c r="DVX24" s="152"/>
      <c r="DVY24" s="153"/>
      <c r="DVZ24" s="154"/>
      <c r="DWA24" s="146"/>
      <c r="DWB24" s="147"/>
      <c r="DWC24" s="148"/>
      <c r="DWD24" s="149"/>
      <c r="DWE24" s="150"/>
      <c r="DWF24" s="151"/>
      <c r="DWG24" s="152"/>
      <c r="DWH24" s="153"/>
      <c r="DWI24" s="154"/>
      <c r="DWJ24" s="146"/>
      <c r="DWK24" s="147"/>
      <c r="DWL24" s="148"/>
      <c r="DWM24" s="149"/>
      <c r="DWN24" s="150"/>
      <c r="DWO24" s="151"/>
      <c r="DWP24" s="152"/>
      <c r="DWQ24" s="153"/>
      <c r="DWR24" s="154"/>
      <c r="DWS24" s="146"/>
      <c r="DWT24" s="147"/>
      <c r="DWU24" s="148"/>
      <c r="DWV24" s="149"/>
      <c r="DWW24" s="150"/>
      <c r="DWX24" s="151"/>
      <c r="DWY24" s="152"/>
      <c r="DWZ24" s="153"/>
      <c r="DXA24" s="154"/>
      <c r="DXB24" s="146"/>
      <c r="DXC24" s="147"/>
      <c r="DXD24" s="148"/>
      <c r="DXE24" s="149"/>
      <c r="DXF24" s="150"/>
      <c r="DXG24" s="151"/>
      <c r="DXH24" s="152"/>
      <c r="DXI24" s="153"/>
      <c r="DXJ24" s="154"/>
      <c r="DXK24" s="146"/>
      <c r="DXL24" s="147"/>
      <c r="DXM24" s="148"/>
      <c r="DXN24" s="149"/>
      <c r="DXO24" s="150"/>
      <c r="DXP24" s="151"/>
      <c r="DXQ24" s="152"/>
      <c r="DXR24" s="153"/>
      <c r="DXS24" s="154"/>
      <c r="DXT24" s="146"/>
      <c r="DXU24" s="147"/>
      <c r="DXV24" s="148"/>
      <c r="DXW24" s="149"/>
      <c r="DXX24" s="150"/>
      <c r="DXY24" s="151"/>
      <c r="DXZ24" s="152"/>
      <c r="DYA24" s="153"/>
      <c r="DYB24" s="154"/>
      <c r="DYC24" s="146"/>
      <c r="DYD24" s="147"/>
      <c r="DYE24" s="148"/>
      <c r="DYF24" s="149"/>
      <c r="DYG24" s="150"/>
      <c r="DYH24" s="151"/>
      <c r="DYI24" s="152"/>
      <c r="DYJ24" s="153"/>
      <c r="DYK24" s="154"/>
      <c r="DYL24" s="146"/>
      <c r="DYM24" s="147"/>
      <c r="DYN24" s="148"/>
      <c r="DYO24" s="149"/>
      <c r="DYP24" s="150"/>
      <c r="DYQ24" s="151"/>
      <c r="DYR24" s="152"/>
      <c r="DYS24" s="153"/>
      <c r="DYT24" s="154"/>
      <c r="DYU24" s="146"/>
      <c r="DYV24" s="147"/>
      <c r="DYW24" s="148"/>
      <c r="DYX24" s="149"/>
      <c r="DYY24" s="150"/>
      <c r="DYZ24" s="151"/>
      <c r="DZA24" s="152"/>
      <c r="DZB24" s="153"/>
      <c r="DZC24" s="154"/>
      <c r="DZD24" s="146"/>
      <c r="DZE24" s="147"/>
      <c r="DZF24" s="148"/>
      <c r="DZG24" s="149"/>
      <c r="DZH24" s="150"/>
      <c r="DZI24" s="151"/>
      <c r="DZJ24" s="152"/>
      <c r="DZK24" s="153"/>
      <c r="DZL24" s="154"/>
      <c r="DZM24" s="146"/>
      <c r="DZN24" s="147"/>
      <c r="DZO24" s="148"/>
      <c r="DZP24" s="149"/>
      <c r="DZQ24" s="150"/>
      <c r="DZR24" s="151"/>
      <c r="DZS24" s="152"/>
      <c r="DZT24" s="153"/>
      <c r="DZU24" s="154"/>
      <c r="DZV24" s="146"/>
      <c r="DZW24" s="147"/>
      <c r="DZX24" s="148"/>
      <c r="DZY24" s="149"/>
      <c r="DZZ24" s="150"/>
      <c r="EAA24" s="151"/>
      <c r="EAB24" s="152"/>
      <c r="EAC24" s="153"/>
      <c r="EAD24" s="154"/>
      <c r="EAE24" s="146"/>
      <c r="EAF24" s="147"/>
      <c r="EAG24" s="148"/>
      <c r="EAH24" s="149"/>
      <c r="EAI24" s="150"/>
      <c r="EAJ24" s="151"/>
      <c r="EAK24" s="152"/>
      <c r="EAL24" s="153"/>
      <c r="EAM24" s="154"/>
      <c r="EAN24" s="146"/>
      <c r="EAO24" s="147"/>
      <c r="EAP24" s="148"/>
      <c r="EAQ24" s="149"/>
      <c r="EAR24" s="150"/>
      <c r="EAS24" s="151"/>
      <c r="EAT24" s="152"/>
      <c r="EAU24" s="153"/>
      <c r="EAV24" s="154"/>
      <c r="EAW24" s="146"/>
      <c r="EAX24" s="147"/>
      <c r="EAY24" s="148"/>
      <c r="EAZ24" s="149"/>
      <c r="EBA24" s="150"/>
      <c r="EBB24" s="151"/>
      <c r="EBC24" s="152"/>
      <c r="EBD24" s="153"/>
      <c r="EBE24" s="154"/>
      <c r="EBF24" s="146"/>
      <c r="EBG24" s="147"/>
      <c r="EBH24" s="148"/>
      <c r="EBI24" s="149"/>
      <c r="EBJ24" s="150"/>
      <c r="EBK24" s="151"/>
      <c r="EBL24" s="152"/>
      <c r="EBM24" s="153"/>
      <c r="EBN24" s="154"/>
      <c r="EBO24" s="146"/>
      <c r="EBP24" s="147"/>
      <c r="EBQ24" s="148"/>
      <c r="EBR24" s="149"/>
      <c r="EBS24" s="150"/>
      <c r="EBT24" s="151"/>
      <c r="EBU24" s="152"/>
      <c r="EBV24" s="153"/>
      <c r="EBW24" s="154"/>
      <c r="EBX24" s="146"/>
      <c r="EBY24" s="147"/>
      <c r="EBZ24" s="148"/>
      <c r="ECA24" s="149"/>
      <c r="ECB24" s="150"/>
      <c r="ECC24" s="151"/>
      <c r="ECD24" s="152"/>
      <c r="ECE24" s="153"/>
      <c r="ECF24" s="154"/>
      <c r="ECG24" s="146"/>
      <c r="ECH24" s="147"/>
      <c r="ECI24" s="148"/>
      <c r="ECJ24" s="149"/>
      <c r="ECK24" s="150"/>
      <c r="ECL24" s="151"/>
      <c r="ECM24" s="152"/>
      <c r="ECN24" s="153"/>
      <c r="ECO24" s="154"/>
      <c r="ECP24" s="146"/>
      <c r="ECQ24" s="147"/>
      <c r="ECR24" s="148"/>
      <c r="ECS24" s="149"/>
      <c r="ECT24" s="150"/>
      <c r="ECU24" s="151"/>
      <c r="ECV24" s="152"/>
      <c r="ECW24" s="153"/>
      <c r="ECX24" s="154"/>
      <c r="ECY24" s="146"/>
      <c r="ECZ24" s="147"/>
      <c r="EDA24" s="148"/>
      <c r="EDB24" s="149"/>
      <c r="EDC24" s="150"/>
      <c r="EDD24" s="151"/>
      <c r="EDE24" s="152"/>
      <c r="EDF24" s="153"/>
      <c r="EDG24" s="154"/>
      <c r="EDH24" s="146"/>
      <c r="EDI24" s="147"/>
      <c r="EDJ24" s="148"/>
      <c r="EDK24" s="149"/>
      <c r="EDL24" s="150"/>
      <c r="EDM24" s="151"/>
      <c r="EDN24" s="152"/>
      <c r="EDO24" s="153"/>
      <c r="EDP24" s="154"/>
      <c r="EDQ24" s="146"/>
      <c r="EDR24" s="147"/>
      <c r="EDS24" s="148"/>
      <c r="EDT24" s="149"/>
      <c r="EDU24" s="150"/>
      <c r="EDV24" s="151"/>
      <c r="EDW24" s="152"/>
      <c r="EDX24" s="153"/>
      <c r="EDY24" s="154"/>
      <c r="EDZ24" s="146"/>
      <c r="EEA24" s="147"/>
      <c r="EEB24" s="148"/>
      <c r="EEC24" s="149"/>
      <c r="EED24" s="150"/>
      <c r="EEE24" s="151"/>
      <c r="EEF24" s="152"/>
      <c r="EEG24" s="153"/>
      <c r="EEH24" s="154"/>
      <c r="EEI24" s="146"/>
      <c r="EEJ24" s="147"/>
      <c r="EEK24" s="148"/>
      <c r="EEL24" s="149"/>
      <c r="EEM24" s="150"/>
      <c r="EEN24" s="151"/>
      <c r="EEO24" s="152"/>
      <c r="EEP24" s="153"/>
      <c r="EEQ24" s="154"/>
      <c r="EER24" s="146"/>
      <c r="EES24" s="147"/>
      <c r="EET24" s="148"/>
      <c r="EEU24" s="149"/>
      <c r="EEV24" s="150"/>
      <c r="EEW24" s="151"/>
      <c r="EEX24" s="152"/>
      <c r="EEY24" s="153"/>
      <c r="EEZ24" s="154"/>
      <c r="EFA24" s="146"/>
      <c r="EFB24" s="147"/>
      <c r="EFC24" s="148"/>
      <c r="EFD24" s="149"/>
      <c r="EFE24" s="150"/>
      <c r="EFF24" s="151"/>
      <c r="EFG24" s="152"/>
      <c r="EFH24" s="153"/>
      <c r="EFI24" s="154"/>
      <c r="EFJ24" s="146"/>
      <c r="EFK24" s="147"/>
      <c r="EFL24" s="148"/>
      <c r="EFM24" s="149"/>
      <c r="EFN24" s="150"/>
      <c r="EFO24" s="151"/>
      <c r="EFP24" s="152"/>
      <c r="EFQ24" s="153"/>
      <c r="EFR24" s="154"/>
      <c r="EFS24" s="146"/>
      <c r="EFT24" s="147"/>
      <c r="EFU24" s="148"/>
      <c r="EFV24" s="149"/>
      <c r="EFW24" s="150"/>
      <c r="EFX24" s="151"/>
      <c r="EFY24" s="152"/>
      <c r="EFZ24" s="153"/>
      <c r="EGA24" s="154"/>
      <c r="EGB24" s="146"/>
      <c r="EGC24" s="147"/>
      <c r="EGD24" s="148"/>
      <c r="EGE24" s="149"/>
      <c r="EGF24" s="150"/>
      <c r="EGG24" s="151"/>
      <c r="EGH24" s="152"/>
      <c r="EGI24" s="153"/>
      <c r="EGJ24" s="154"/>
      <c r="EGK24" s="146"/>
      <c r="EGL24" s="147"/>
      <c r="EGM24" s="148"/>
      <c r="EGN24" s="149"/>
      <c r="EGO24" s="150"/>
      <c r="EGP24" s="151"/>
      <c r="EGQ24" s="152"/>
      <c r="EGR24" s="153"/>
      <c r="EGS24" s="154"/>
      <c r="EGT24" s="146"/>
      <c r="EGU24" s="147"/>
      <c r="EGV24" s="148"/>
      <c r="EGW24" s="149"/>
      <c r="EGX24" s="150"/>
      <c r="EGY24" s="151"/>
      <c r="EGZ24" s="152"/>
      <c r="EHA24" s="153"/>
      <c r="EHB24" s="154"/>
      <c r="EHC24" s="146"/>
      <c r="EHD24" s="147"/>
      <c r="EHE24" s="148"/>
      <c r="EHF24" s="149"/>
      <c r="EHG24" s="150"/>
      <c r="EHH24" s="151"/>
      <c r="EHI24" s="152"/>
      <c r="EHJ24" s="153"/>
      <c r="EHK24" s="154"/>
      <c r="EHL24" s="146"/>
      <c r="EHM24" s="147"/>
      <c r="EHN24" s="148"/>
      <c r="EHO24" s="149"/>
      <c r="EHP24" s="150"/>
      <c r="EHQ24" s="151"/>
      <c r="EHR24" s="152"/>
      <c r="EHS24" s="153"/>
      <c r="EHT24" s="154"/>
      <c r="EHU24" s="146"/>
      <c r="EHV24" s="147"/>
      <c r="EHW24" s="148"/>
      <c r="EHX24" s="149"/>
      <c r="EHY24" s="150"/>
      <c r="EHZ24" s="151"/>
      <c r="EIA24" s="152"/>
      <c r="EIB24" s="153"/>
      <c r="EIC24" s="154"/>
      <c r="EID24" s="146"/>
      <c r="EIE24" s="147"/>
      <c r="EIF24" s="148"/>
      <c r="EIG24" s="149"/>
      <c r="EIH24" s="150"/>
      <c r="EII24" s="151"/>
      <c r="EIJ24" s="152"/>
      <c r="EIK24" s="153"/>
      <c r="EIL24" s="154"/>
      <c r="EIM24" s="146"/>
      <c r="EIN24" s="147"/>
      <c r="EIO24" s="148"/>
      <c r="EIP24" s="149"/>
      <c r="EIQ24" s="150"/>
      <c r="EIR24" s="151"/>
      <c r="EIS24" s="152"/>
      <c r="EIT24" s="153"/>
      <c r="EIU24" s="154"/>
      <c r="EIV24" s="146"/>
      <c r="EIW24" s="147"/>
      <c r="EIX24" s="148"/>
      <c r="EIY24" s="149"/>
      <c r="EIZ24" s="150"/>
      <c r="EJA24" s="151"/>
      <c r="EJB24" s="152"/>
      <c r="EJC24" s="153"/>
      <c r="EJD24" s="154"/>
      <c r="EJE24" s="146"/>
      <c r="EJF24" s="147"/>
      <c r="EJG24" s="148"/>
      <c r="EJH24" s="149"/>
      <c r="EJI24" s="150"/>
      <c r="EJJ24" s="151"/>
      <c r="EJK24" s="152"/>
      <c r="EJL24" s="153"/>
      <c r="EJM24" s="154"/>
      <c r="EJN24" s="146"/>
      <c r="EJO24" s="147"/>
      <c r="EJP24" s="148"/>
      <c r="EJQ24" s="149"/>
      <c r="EJR24" s="150"/>
      <c r="EJS24" s="151"/>
      <c r="EJT24" s="152"/>
      <c r="EJU24" s="153"/>
      <c r="EJV24" s="154"/>
      <c r="EJW24" s="146"/>
      <c r="EJX24" s="147"/>
      <c r="EJY24" s="148"/>
      <c r="EJZ24" s="149"/>
      <c r="EKA24" s="150"/>
      <c r="EKB24" s="151"/>
      <c r="EKC24" s="152"/>
      <c r="EKD24" s="153"/>
      <c r="EKE24" s="154"/>
      <c r="EKF24" s="146"/>
      <c r="EKG24" s="147"/>
      <c r="EKH24" s="148"/>
      <c r="EKI24" s="149"/>
      <c r="EKJ24" s="150"/>
      <c r="EKK24" s="151"/>
      <c r="EKL24" s="152"/>
      <c r="EKM24" s="153"/>
      <c r="EKN24" s="154"/>
      <c r="EKO24" s="146"/>
      <c r="EKP24" s="147"/>
      <c r="EKQ24" s="148"/>
      <c r="EKR24" s="149"/>
      <c r="EKS24" s="150"/>
      <c r="EKT24" s="151"/>
      <c r="EKU24" s="152"/>
      <c r="EKV24" s="153"/>
      <c r="EKW24" s="154"/>
      <c r="EKX24" s="146"/>
      <c r="EKY24" s="147"/>
      <c r="EKZ24" s="148"/>
      <c r="ELA24" s="149"/>
      <c r="ELB24" s="150"/>
      <c r="ELC24" s="151"/>
      <c r="ELD24" s="152"/>
      <c r="ELE24" s="153"/>
      <c r="ELF24" s="154"/>
      <c r="ELG24" s="146"/>
      <c r="ELH24" s="147"/>
      <c r="ELI24" s="148"/>
      <c r="ELJ24" s="149"/>
      <c r="ELK24" s="150"/>
      <c r="ELL24" s="151"/>
      <c r="ELM24" s="152"/>
      <c r="ELN24" s="153"/>
      <c r="ELO24" s="154"/>
      <c r="ELP24" s="146"/>
      <c r="ELQ24" s="147"/>
      <c r="ELR24" s="148"/>
      <c r="ELS24" s="149"/>
      <c r="ELT24" s="150"/>
      <c r="ELU24" s="151"/>
      <c r="ELV24" s="152"/>
      <c r="ELW24" s="153"/>
      <c r="ELX24" s="154"/>
      <c r="ELY24" s="146"/>
      <c r="ELZ24" s="147"/>
      <c r="EMA24" s="148"/>
      <c r="EMB24" s="149"/>
      <c r="EMC24" s="150"/>
      <c r="EMD24" s="151"/>
      <c r="EME24" s="152"/>
      <c r="EMF24" s="153"/>
      <c r="EMG24" s="154"/>
      <c r="EMH24" s="146"/>
      <c r="EMI24" s="147"/>
      <c r="EMJ24" s="148"/>
      <c r="EMK24" s="149"/>
      <c r="EML24" s="150"/>
      <c r="EMM24" s="151"/>
      <c r="EMN24" s="152"/>
      <c r="EMO24" s="153"/>
      <c r="EMP24" s="154"/>
      <c r="EMQ24" s="146"/>
      <c r="EMR24" s="147"/>
      <c r="EMS24" s="148"/>
      <c r="EMT24" s="149"/>
      <c r="EMU24" s="150"/>
      <c r="EMV24" s="151"/>
      <c r="EMW24" s="152"/>
      <c r="EMX24" s="153"/>
      <c r="EMY24" s="154"/>
      <c r="EMZ24" s="146"/>
      <c r="ENA24" s="147"/>
      <c r="ENB24" s="148"/>
      <c r="ENC24" s="149"/>
      <c r="END24" s="150"/>
      <c r="ENE24" s="151"/>
      <c r="ENF24" s="152"/>
      <c r="ENG24" s="153"/>
      <c r="ENH24" s="154"/>
      <c r="ENI24" s="146"/>
      <c r="ENJ24" s="147"/>
      <c r="ENK24" s="148"/>
      <c r="ENL24" s="149"/>
      <c r="ENM24" s="150"/>
      <c r="ENN24" s="151"/>
      <c r="ENO24" s="152"/>
      <c r="ENP24" s="153"/>
      <c r="ENQ24" s="154"/>
      <c r="ENR24" s="146"/>
      <c r="ENS24" s="147"/>
      <c r="ENT24" s="148"/>
      <c r="ENU24" s="149"/>
      <c r="ENV24" s="150"/>
      <c r="ENW24" s="151"/>
      <c r="ENX24" s="152"/>
      <c r="ENY24" s="153"/>
      <c r="ENZ24" s="154"/>
      <c r="EOA24" s="146"/>
      <c r="EOB24" s="147"/>
      <c r="EOC24" s="148"/>
      <c r="EOD24" s="149"/>
      <c r="EOE24" s="150"/>
      <c r="EOF24" s="151"/>
      <c r="EOG24" s="152"/>
      <c r="EOH24" s="153"/>
      <c r="EOI24" s="154"/>
      <c r="EOJ24" s="146"/>
      <c r="EOK24" s="147"/>
      <c r="EOL24" s="148"/>
      <c r="EOM24" s="149"/>
      <c r="EON24" s="150"/>
      <c r="EOO24" s="151"/>
      <c r="EOP24" s="152"/>
      <c r="EOQ24" s="153"/>
      <c r="EOR24" s="154"/>
      <c r="EOS24" s="146"/>
      <c r="EOT24" s="147"/>
      <c r="EOU24" s="148"/>
      <c r="EOV24" s="149"/>
      <c r="EOW24" s="150"/>
      <c r="EOX24" s="151"/>
      <c r="EOY24" s="152"/>
      <c r="EOZ24" s="153"/>
      <c r="EPA24" s="154"/>
      <c r="EPB24" s="146"/>
      <c r="EPC24" s="147"/>
      <c r="EPD24" s="148"/>
      <c r="EPE24" s="149"/>
      <c r="EPF24" s="150"/>
      <c r="EPG24" s="151"/>
      <c r="EPH24" s="152"/>
      <c r="EPI24" s="153"/>
      <c r="EPJ24" s="154"/>
      <c r="EPK24" s="146"/>
      <c r="EPL24" s="147"/>
      <c r="EPM24" s="148"/>
      <c r="EPN24" s="149"/>
      <c r="EPO24" s="150"/>
      <c r="EPP24" s="151"/>
      <c r="EPQ24" s="152"/>
      <c r="EPR24" s="153"/>
      <c r="EPS24" s="154"/>
      <c r="EPT24" s="146"/>
      <c r="EPU24" s="147"/>
      <c r="EPV24" s="148"/>
      <c r="EPW24" s="149"/>
      <c r="EPX24" s="150"/>
      <c r="EPY24" s="151"/>
      <c r="EPZ24" s="152"/>
      <c r="EQA24" s="153"/>
      <c r="EQB24" s="154"/>
      <c r="EQC24" s="146"/>
      <c r="EQD24" s="147"/>
      <c r="EQE24" s="148"/>
      <c r="EQF24" s="149"/>
      <c r="EQG24" s="150"/>
      <c r="EQH24" s="151"/>
      <c r="EQI24" s="152"/>
      <c r="EQJ24" s="153"/>
      <c r="EQK24" s="154"/>
      <c r="EQL24" s="146"/>
      <c r="EQM24" s="147"/>
      <c r="EQN24" s="148"/>
      <c r="EQO24" s="149"/>
      <c r="EQP24" s="150"/>
      <c r="EQQ24" s="151"/>
      <c r="EQR24" s="152"/>
      <c r="EQS24" s="153"/>
      <c r="EQT24" s="154"/>
      <c r="EQU24" s="146"/>
      <c r="EQV24" s="147"/>
      <c r="EQW24" s="148"/>
      <c r="EQX24" s="149"/>
      <c r="EQY24" s="150"/>
      <c r="EQZ24" s="151"/>
      <c r="ERA24" s="152"/>
      <c r="ERB24" s="153"/>
      <c r="ERC24" s="154"/>
      <c r="ERD24" s="146"/>
      <c r="ERE24" s="147"/>
      <c r="ERF24" s="148"/>
      <c r="ERG24" s="149"/>
      <c r="ERH24" s="150"/>
      <c r="ERI24" s="151"/>
      <c r="ERJ24" s="152"/>
      <c r="ERK24" s="153"/>
      <c r="ERL24" s="154"/>
      <c r="ERM24" s="146"/>
      <c r="ERN24" s="147"/>
      <c r="ERO24" s="148"/>
      <c r="ERP24" s="149"/>
      <c r="ERQ24" s="150"/>
      <c r="ERR24" s="151"/>
      <c r="ERS24" s="152"/>
      <c r="ERT24" s="153"/>
      <c r="ERU24" s="154"/>
      <c r="ERV24" s="146"/>
      <c r="ERW24" s="147"/>
      <c r="ERX24" s="148"/>
      <c r="ERY24" s="149"/>
      <c r="ERZ24" s="150"/>
      <c r="ESA24" s="151"/>
      <c r="ESB24" s="152"/>
      <c r="ESC24" s="153"/>
      <c r="ESD24" s="154"/>
      <c r="ESE24" s="146"/>
      <c r="ESF24" s="147"/>
      <c r="ESG24" s="148"/>
      <c r="ESH24" s="149"/>
      <c r="ESI24" s="150"/>
      <c r="ESJ24" s="151"/>
      <c r="ESK24" s="152"/>
      <c r="ESL24" s="153"/>
      <c r="ESM24" s="154"/>
      <c r="ESN24" s="146"/>
      <c r="ESO24" s="147"/>
      <c r="ESP24" s="148"/>
      <c r="ESQ24" s="149"/>
      <c r="ESR24" s="150"/>
      <c r="ESS24" s="151"/>
      <c r="EST24" s="152"/>
      <c r="ESU24" s="153"/>
      <c r="ESV24" s="154"/>
      <c r="ESW24" s="146"/>
      <c r="ESX24" s="147"/>
      <c r="ESY24" s="148"/>
      <c r="ESZ24" s="149"/>
      <c r="ETA24" s="150"/>
      <c r="ETB24" s="151"/>
      <c r="ETC24" s="152"/>
      <c r="ETD24" s="153"/>
      <c r="ETE24" s="154"/>
      <c r="ETF24" s="146"/>
      <c r="ETG24" s="147"/>
      <c r="ETH24" s="148"/>
      <c r="ETI24" s="149"/>
      <c r="ETJ24" s="150"/>
      <c r="ETK24" s="151"/>
      <c r="ETL24" s="152"/>
      <c r="ETM24" s="153"/>
      <c r="ETN24" s="154"/>
      <c r="ETO24" s="146"/>
      <c r="ETP24" s="147"/>
      <c r="ETQ24" s="148"/>
      <c r="ETR24" s="149"/>
      <c r="ETS24" s="150"/>
      <c r="ETT24" s="151"/>
      <c r="ETU24" s="152"/>
      <c r="ETV24" s="153"/>
      <c r="ETW24" s="154"/>
      <c r="ETX24" s="146"/>
      <c r="ETY24" s="147"/>
      <c r="ETZ24" s="148"/>
      <c r="EUA24" s="149"/>
      <c r="EUB24" s="150"/>
      <c r="EUC24" s="151"/>
      <c r="EUD24" s="152"/>
      <c r="EUE24" s="153"/>
      <c r="EUF24" s="154"/>
      <c r="EUG24" s="146"/>
      <c r="EUH24" s="147"/>
      <c r="EUI24" s="148"/>
      <c r="EUJ24" s="149"/>
      <c r="EUK24" s="150"/>
      <c r="EUL24" s="151"/>
      <c r="EUM24" s="152"/>
      <c r="EUN24" s="153"/>
      <c r="EUO24" s="154"/>
      <c r="EUP24" s="146"/>
      <c r="EUQ24" s="147"/>
      <c r="EUR24" s="148"/>
      <c r="EUS24" s="149"/>
      <c r="EUT24" s="150"/>
      <c r="EUU24" s="151"/>
      <c r="EUV24" s="152"/>
      <c r="EUW24" s="153"/>
      <c r="EUX24" s="154"/>
      <c r="EUY24" s="146"/>
      <c r="EUZ24" s="147"/>
      <c r="EVA24" s="148"/>
      <c r="EVB24" s="149"/>
      <c r="EVC24" s="150"/>
      <c r="EVD24" s="151"/>
      <c r="EVE24" s="152"/>
      <c r="EVF24" s="153"/>
      <c r="EVG24" s="154"/>
      <c r="EVH24" s="146"/>
      <c r="EVI24" s="147"/>
      <c r="EVJ24" s="148"/>
      <c r="EVK24" s="149"/>
      <c r="EVL24" s="150"/>
      <c r="EVM24" s="151"/>
      <c r="EVN24" s="152"/>
      <c r="EVO24" s="153"/>
      <c r="EVP24" s="154"/>
      <c r="EVQ24" s="146"/>
      <c r="EVR24" s="147"/>
      <c r="EVS24" s="148"/>
      <c r="EVT24" s="149"/>
      <c r="EVU24" s="150"/>
      <c r="EVV24" s="151"/>
      <c r="EVW24" s="152"/>
      <c r="EVX24" s="153"/>
      <c r="EVY24" s="154"/>
      <c r="EVZ24" s="146"/>
      <c r="EWA24" s="147"/>
      <c r="EWB24" s="148"/>
      <c r="EWC24" s="149"/>
      <c r="EWD24" s="150"/>
      <c r="EWE24" s="151"/>
      <c r="EWF24" s="152"/>
      <c r="EWG24" s="153"/>
      <c r="EWH24" s="154"/>
      <c r="EWI24" s="146"/>
      <c r="EWJ24" s="147"/>
      <c r="EWK24" s="148"/>
      <c r="EWL24" s="149"/>
      <c r="EWM24" s="150"/>
      <c r="EWN24" s="151"/>
      <c r="EWO24" s="152"/>
      <c r="EWP24" s="153"/>
      <c r="EWQ24" s="154"/>
      <c r="EWR24" s="146"/>
      <c r="EWS24" s="147"/>
      <c r="EWT24" s="148"/>
      <c r="EWU24" s="149"/>
      <c r="EWV24" s="150"/>
      <c r="EWW24" s="151"/>
      <c r="EWX24" s="152"/>
      <c r="EWY24" s="153"/>
      <c r="EWZ24" s="154"/>
      <c r="EXA24" s="146"/>
      <c r="EXB24" s="147"/>
      <c r="EXC24" s="148"/>
      <c r="EXD24" s="149"/>
      <c r="EXE24" s="150"/>
      <c r="EXF24" s="151"/>
      <c r="EXG24" s="152"/>
      <c r="EXH24" s="153"/>
      <c r="EXI24" s="154"/>
      <c r="EXJ24" s="146"/>
      <c r="EXK24" s="147"/>
      <c r="EXL24" s="148"/>
      <c r="EXM24" s="149"/>
      <c r="EXN24" s="150"/>
      <c r="EXO24" s="151"/>
      <c r="EXP24" s="152"/>
      <c r="EXQ24" s="153"/>
      <c r="EXR24" s="154"/>
      <c r="EXS24" s="146"/>
      <c r="EXT24" s="147"/>
      <c r="EXU24" s="148"/>
      <c r="EXV24" s="149"/>
      <c r="EXW24" s="150"/>
      <c r="EXX24" s="151"/>
      <c r="EXY24" s="152"/>
      <c r="EXZ24" s="153"/>
      <c r="EYA24" s="154"/>
      <c r="EYB24" s="146"/>
      <c r="EYC24" s="147"/>
      <c r="EYD24" s="148"/>
      <c r="EYE24" s="149"/>
      <c r="EYF24" s="150"/>
      <c r="EYG24" s="151"/>
      <c r="EYH24" s="152"/>
      <c r="EYI24" s="153"/>
      <c r="EYJ24" s="154"/>
      <c r="EYK24" s="146"/>
      <c r="EYL24" s="147"/>
      <c r="EYM24" s="148"/>
      <c r="EYN24" s="149"/>
      <c r="EYO24" s="150"/>
      <c r="EYP24" s="151"/>
      <c r="EYQ24" s="152"/>
      <c r="EYR24" s="153"/>
      <c r="EYS24" s="154"/>
      <c r="EYT24" s="146"/>
      <c r="EYU24" s="147"/>
      <c r="EYV24" s="148"/>
      <c r="EYW24" s="149"/>
      <c r="EYX24" s="150"/>
      <c r="EYY24" s="151"/>
      <c r="EYZ24" s="152"/>
      <c r="EZA24" s="153"/>
      <c r="EZB24" s="154"/>
      <c r="EZC24" s="146"/>
      <c r="EZD24" s="147"/>
      <c r="EZE24" s="148"/>
      <c r="EZF24" s="149"/>
      <c r="EZG24" s="150"/>
      <c r="EZH24" s="151"/>
      <c r="EZI24" s="152"/>
      <c r="EZJ24" s="153"/>
      <c r="EZK24" s="154"/>
      <c r="EZL24" s="146"/>
      <c r="EZM24" s="147"/>
      <c r="EZN24" s="148"/>
      <c r="EZO24" s="149"/>
      <c r="EZP24" s="150"/>
      <c r="EZQ24" s="151"/>
      <c r="EZR24" s="152"/>
      <c r="EZS24" s="153"/>
      <c r="EZT24" s="154"/>
      <c r="EZU24" s="146"/>
      <c r="EZV24" s="147"/>
      <c r="EZW24" s="148"/>
      <c r="EZX24" s="149"/>
      <c r="EZY24" s="150"/>
      <c r="EZZ24" s="151"/>
      <c r="FAA24" s="152"/>
      <c r="FAB24" s="153"/>
      <c r="FAC24" s="154"/>
      <c r="FAD24" s="146"/>
      <c r="FAE24" s="147"/>
      <c r="FAF24" s="148"/>
      <c r="FAG24" s="149"/>
      <c r="FAH24" s="150"/>
      <c r="FAI24" s="151"/>
      <c r="FAJ24" s="152"/>
      <c r="FAK24" s="153"/>
      <c r="FAL24" s="154"/>
      <c r="FAM24" s="146"/>
      <c r="FAN24" s="147"/>
      <c r="FAO24" s="148"/>
      <c r="FAP24" s="149"/>
      <c r="FAQ24" s="150"/>
      <c r="FAR24" s="151"/>
      <c r="FAS24" s="152"/>
      <c r="FAT24" s="153"/>
      <c r="FAU24" s="154"/>
      <c r="FAV24" s="146"/>
      <c r="FAW24" s="147"/>
      <c r="FAX24" s="148"/>
      <c r="FAY24" s="149"/>
      <c r="FAZ24" s="150"/>
      <c r="FBA24" s="151"/>
      <c r="FBB24" s="152"/>
      <c r="FBC24" s="153"/>
      <c r="FBD24" s="154"/>
      <c r="FBE24" s="146"/>
      <c r="FBF24" s="147"/>
      <c r="FBG24" s="148"/>
      <c r="FBH24" s="149"/>
      <c r="FBI24" s="150"/>
      <c r="FBJ24" s="151"/>
      <c r="FBK24" s="152"/>
      <c r="FBL24" s="153"/>
      <c r="FBM24" s="154"/>
      <c r="FBN24" s="146"/>
      <c r="FBO24" s="147"/>
      <c r="FBP24" s="148"/>
      <c r="FBQ24" s="149"/>
      <c r="FBR24" s="150"/>
      <c r="FBS24" s="151"/>
      <c r="FBT24" s="152"/>
      <c r="FBU24" s="153"/>
      <c r="FBV24" s="154"/>
      <c r="FBW24" s="146"/>
      <c r="FBX24" s="147"/>
      <c r="FBY24" s="148"/>
      <c r="FBZ24" s="149"/>
      <c r="FCA24" s="150"/>
      <c r="FCB24" s="151"/>
      <c r="FCC24" s="152"/>
      <c r="FCD24" s="153"/>
      <c r="FCE24" s="154"/>
      <c r="FCF24" s="146"/>
      <c r="FCG24" s="147"/>
      <c r="FCH24" s="148"/>
      <c r="FCI24" s="149"/>
      <c r="FCJ24" s="150"/>
      <c r="FCK24" s="151"/>
      <c r="FCL24" s="152"/>
      <c r="FCM24" s="153"/>
      <c r="FCN24" s="154"/>
      <c r="FCO24" s="146"/>
      <c r="FCP24" s="147"/>
      <c r="FCQ24" s="148"/>
      <c r="FCR24" s="149"/>
      <c r="FCS24" s="150"/>
      <c r="FCT24" s="151"/>
      <c r="FCU24" s="152"/>
      <c r="FCV24" s="153"/>
      <c r="FCW24" s="154"/>
      <c r="FCX24" s="146"/>
      <c r="FCY24" s="147"/>
      <c r="FCZ24" s="148"/>
      <c r="FDA24" s="149"/>
      <c r="FDB24" s="150"/>
      <c r="FDC24" s="151"/>
      <c r="FDD24" s="152"/>
      <c r="FDE24" s="153"/>
      <c r="FDF24" s="154"/>
      <c r="FDG24" s="146"/>
      <c r="FDH24" s="147"/>
      <c r="FDI24" s="148"/>
      <c r="FDJ24" s="149"/>
      <c r="FDK24" s="150"/>
      <c r="FDL24" s="151"/>
      <c r="FDM24" s="152"/>
      <c r="FDN24" s="153"/>
      <c r="FDO24" s="154"/>
      <c r="FDP24" s="146"/>
      <c r="FDQ24" s="147"/>
      <c r="FDR24" s="148"/>
      <c r="FDS24" s="149"/>
      <c r="FDT24" s="150"/>
      <c r="FDU24" s="151"/>
      <c r="FDV24" s="152"/>
      <c r="FDW24" s="153"/>
      <c r="FDX24" s="154"/>
      <c r="FDY24" s="146"/>
      <c r="FDZ24" s="147"/>
      <c r="FEA24" s="148"/>
      <c r="FEB24" s="149"/>
      <c r="FEC24" s="150"/>
      <c r="FED24" s="151"/>
      <c r="FEE24" s="152"/>
      <c r="FEF24" s="153"/>
      <c r="FEG24" s="154"/>
      <c r="FEH24" s="146"/>
      <c r="FEI24" s="147"/>
      <c r="FEJ24" s="148"/>
      <c r="FEK24" s="149"/>
      <c r="FEL24" s="150"/>
      <c r="FEM24" s="151"/>
      <c r="FEN24" s="152"/>
      <c r="FEO24" s="153"/>
      <c r="FEP24" s="154"/>
      <c r="FEQ24" s="146"/>
      <c r="FER24" s="147"/>
      <c r="FES24" s="148"/>
      <c r="FET24" s="149"/>
      <c r="FEU24" s="150"/>
      <c r="FEV24" s="151"/>
      <c r="FEW24" s="152"/>
      <c r="FEX24" s="153"/>
      <c r="FEY24" s="154"/>
      <c r="FEZ24" s="146"/>
      <c r="FFA24" s="147"/>
      <c r="FFB24" s="148"/>
      <c r="FFC24" s="149"/>
      <c r="FFD24" s="150"/>
      <c r="FFE24" s="151"/>
      <c r="FFF24" s="152"/>
      <c r="FFG24" s="153"/>
      <c r="FFH24" s="154"/>
      <c r="FFI24" s="146"/>
      <c r="FFJ24" s="147"/>
      <c r="FFK24" s="148"/>
      <c r="FFL24" s="149"/>
      <c r="FFM24" s="150"/>
      <c r="FFN24" s="151"/>
      <c r="FFO24" s="152"/>
      <c r="FFP24" s="153"/>
      <c r="FFQ24" s="154"/>
      <c r="FFR24" s="146"/>
      <c r="FFS24" s="147"/>
      <c r="FFT24" s="148"/>
      <c r="FFU24" s="149"/>
      <c r="FFV24" s="150"/>
      <c r="FFW24" s="151"/>
      <c r="FFX24" s="152"/>
      <c r="FFY24" s="153"/>
      <c r="FFZ24" s="154"/>
      <c r="FGA24" s="146"/>
      <c r="FGB24" s="147"/>
      <c r="FGC24" s="148"/>
      <c r="FGD24" s="149"/>
      <c r="FGE24" s="150"/>
      <c r="FGF24" s="151"/>
      <c r="FGG24" s="152"/>
      <c r="FGH24" s="153"/>
      <c r="FGI24" s="154"/>
      <c r="FGJ24" s="146"/>
      <c r="FGK24" s="147"/>
      <c r="FGL24" s="148"/>
      <c r="FGM24" s="149"/>
      <c r="FGN24" s="150"/>
      <c r="FGO24" s="151"/>
      <c r="FGP24" s="152"/>
      <c r="FGQ24" s="153"/>
      <c r="FGR24" s="154"/>
      <c r="FGS24" s="146"/>
      <c r="FGT24" s="147"/>
      <c r="FGU24" s="148"/>
      <c r="FGV24" s="149"/>
      <c r="FGW24" s="150"/>
      <c r="FGX24" s="151"/>
      <c r="FGY24" s="152"/>
      <c r="FGZ24" s="153"/>
      <c r="FHA24" s="154"/>
      <c r="FHB24" s="146"/>
      <c r="FHC24" s="147"/>
      <c r="FHD24" s="148"/>
      <c r="FHE24" s="149"/>
      <c r="FHF24" s="150"/>
      <c r="FHG24" s="151"/>
      <c r="FHH24" s="152"/>
      <c r="FHI24" s="153"/>
      <c r="FHJ24" s="154"/>
      <c r="FHK24" s="146"/>
      <c r="FHL24" s="147"/>
      <c r="FHM24" s="148"/>
      <c r="FHN24" s="149"/>
      <c r="FHO24" s="150"/>
      <c r="FHP24" s="151"/>
      <c r="FHQ24" s="152"/>
      <c r="FHR24" s="153"/>
      <c r="FHS24" s="154"/>
      <c r="FHT24" s="146"/>
      <c r="FHU24" s="147"/>
      <c r="FHV24" s="148"/>
      <c r="FHW24" s="149"/>
      <c r="FHX24" s="150"/>
      <c r="FHY24" s="151"/>
      <c r="FHZ24" s="152"/>
      <c r="FIA24" s="153"/>
      <c r="FIB24" s="154"/>
      <c r="FIC24" s="146"/>
      <c r="FID24" s="147"/>
      <c r="FIE24" s="148"/>
      <c r="FIF24" s="149"/>
      <c r="FIG24" s="150"/>
      <c r="FIH24" s="151"/>
      <c r="FII24" s="152"/>
      <c r="FIJ24" s="153"/>
      <c r="FIK24" s="154"/>
      <c r="FIL24" s="146"/>
      <c r="FIM24" s="147"/>
      <c r="FIN24" s="148"/>
      <c r="FIO24" s="149"/>
      <c r="FIP24" s="150"/>
      <c r="FIQ24" s="151"/>
      <c r="FIR24" s="152"/>
      <c r="FIS24" s="153"/>
      <c r="FIT24" s="154"/>
      <c r="FIU24" s="146"/>
      <c r="FIV24" s="147"/>
      <c r="FIW24" s="148"/>
      <c r="FIX24" s="149"/>
      <c r="FIY24" s="150"/>
      <c r="FIZ24" s="151"/>
      <c r="FJA24" s="152"/>
      <c r="FJB24" s="153"/>
      <c r="FJC24" s="154"/>
      <c r="FJD24" s="146"/>
      <c r="FJE24" s="147"/>
      <c r="FJF24" s="148"/>
      <c r="FJG24" s="149"/>
      <c r="FJH24" s="150"/>
      <c r="FJI24" s="151"/>
      <c r="FJJ24" s="152"/>
      <c r="FJK24" s="153"/>
      <c r="FJL24" s="154"/>
      <c r="FJM24" s="146"/>
      <c r="FJN24" s="147"/>
      <c r="FJO24" s="148"/>
      <c r="FJP24" s="149"/>
      <c r="FJQ24" s="150"/>
      <c r="FJR24" s="151"/>
      <c r="FJS24" s="152"/>
      <c r="FJT24" s="153"/>
      <c r="FJU24" s="154"/>
      <c r="FJV24" s="146"/>
      <c r="FJW24" s="147"/>
      <c r="FJX24" s="148"/>
      <c r="FJY24" s="149"/>
      <c r="FJZ24" s="150"/>
      <c r="FKA24" s="151"/>
      <c r="FKB24" s="152"/>
      <c r="FKC24" s="153"/>
      <c r="FKD24" s="154"/>
      <c r="FKE24" s="146"/>
      <c r="FKF24" s="147"/>
      <c r="FKG24" s="148"/>
      <c r="FKH24" s="149"/>
      <c r="FKI24" s="150"/>
      <c r="FKJ24" s="151"/>
      <c r="FKK24" s="152"/>
      <c r="FKL24" s="153"/>
      <c r="FKM24" s="154"/>
      <c r="FKN24" s="146"/>
      <c r="FKO24" s="147"/>
      <c r="FKP24" s="148"/>
      <c r="FKQ24" s="149"/>
      <c r="FKR24" s="150"/>
      <c r="FKS24" s="151"/>
      <c r="FKT24" s="152"/>
      <c r="FKU24" s="153"/>
      <c r="FKV24" s="154"/>
      <c r="FKW24" s="146"/>
      <c r="FKX24" s="147"/>
      <c r="FKY24" s="148"/>
      <c r="FKZ24" s="149"/>
      <c r="FLA24" s="150"/>
      <c r="FLB24" s="151"/>
      <c r="FLC24" s="152"/>
      <c r="FLD24" s="153"/>
      <c r="FLE24" s="154"/>
      <c r="FLF24" s="146"/>
      <c r="FLG24" s="147"/>
      <c r="FLH24" s="148"/>
      <c r="FLI24" s="149"/>
      <c r="FLJ24" s="150"/>
      <c r="FLK24" s="151"/>
      <c r="FLL24" s="152"/>
      <c r="FLM24" s="153"/>
      <c r="FLN24" s="154"/>
      <c r="FLO24" s="146"/>
      <c r="FLP24" s="147"/>
      <c r="FLQ24" s="148"/>
      <c r="FLR24" s="149"/>
      <c r="FLS24" s="150"/>
      <c r="FLT24" s="151"/>
      <c r="FLU24" s="152"/>
      <c r="FLV24" s="153"/>
      <c r="FLW24" s="154"/>
      <c r="FLX24" s="146"/>
      <c r="FLY24" s="147"/>
      <c r="FLZ24" s="148"/>
      <c r="FMA24" s="149"/>
      <c r="FMB24" s="150"/>
      <c r="FMC24" s="151"/>
      <c r="FMD24" s="152"/>
      <c r="FME24" s="153"/>
      <c r="FMF24" s="154"/>
      <c r="FMG24" s="146"/>
      <c r="FMH24" s="147"/>
      <c r="FMI24" s="148"/>
      <c r="FMJ24" s="149"/>
      <c r="FMK24" s="150"/>
      <c r="FML24" s="151"/>
      <c r="FMM24" s="152"/>
      <c r="FMN24" s="153"/>
      <c r="FMO24" s="154"/>
      <c r="FMP24" s="146"/>
      <c r="FMQ24" s="147"/>
      <c r="FMR24" s="148"/>
      <c r="FMS24" s="149"/>
      <c r="FMT24" s="150"/>
      <c r="FMU24" s="151"/>
      <c r="FMV24" s="152"/>
      <c r="FMW24" s="153"/>
      <c r="FMX24" s="154"/>
      <c r="FMY24" s="146"/>
      <c r="FMZ24" s="147"/>
      <c r="FNA24" s="148"/>
      <c r="FNB24" s="149"/>
      <c r="FNC24" s="150"/>
      <c r="FND24" s="151"/>
      <c r="FNE24" s="152"/>
      <c r="FNF24" s="153"/>
      <c r="FNG24" s="154"/>
      <c r="FNH24" s="146"/>
      <c r="FNI24" s="147"/>
      <c r="FNJ24" s="148"/>
      <c r="FNK24" s="149"/>
      <c r="FNL24" s="150"/>
      <c r="FNM24" s="151"/>
      <c r="FNN24" s="152"/>
      <c r="FNO24" s="153"/>
      <c r="FNP24" s="154"/>
      <c r="FNQ24" s="146"/>
      <c r="FNR24" s="147"/>
      <c r="FNS24" s="148"/>
      <c r="FNT24" s="149"/>
      <c r="FNU24" s="150"/>
      <c r="FNV24" s="151"/>
      <c r="FNW24" s="152"/>
      <c r="FNX24" s="153"/>
      <c r="FNY24" s="154"/>
      <c r="FNZ24" s="146"/>
      <c r="FOA24" s="147"/>
      <c r="FOB24" s="148"/>
      <c r="FOC24" s="149"/>
      <c r="FOD24" s="150"/>
      <c r="FOE24" s="151"/>
      <c r="FOF24" s="152"/>
      <c r="FOG24" s="153"/>
      <c r="FOH24" s="154"/>
      <c r="FOI24" s="146"/>
      <c r="FOJ24" s="147"/>
      <c r="FOK24" s="148"/>
      <c r="FOL24" s="149"/>
      <c r="FOM24" s="150"/>
      <c r="FON24" s="151"/>
      <c r="FOO24" s="152"/>
      <c r="FOP24" s="153"/>
      <c r="FOQ24" s="154"/>
      <c r="FOR24" s="146"/>
      <c r="FOS24" s="147"/>
      <c r="FOT24" s="148"/>
      <c r="FOU24" s="149"/>
      <c r="FOV24" s="150"/>
      <c r="FOW24" s="151"/>
      <c r="FOX24" s="152"/>
      <c r="FOY24" s="153"/>
      <c r="FOZ24" s="154"/>
      <c r="FPA24" s="146"/>
      <c r="FPB24" s="147"/>
      <c r="FPC24" s="148"/>
      <c r="FPD24" s="149"/>
      <c r="FPE24" s="150"/>
      <c r="FPF24" s="151"/>
      <c r="FPG24" s="152"/>
      <c r="FPH24" s="153"/>
      <c r="FPI24" s="154"/>
      <c r="FPJ24" s="146"/>
      <c r="FPK24" s="147"/>
      <c r="FPL24" s="148"/>
      <c r="FPM24" s="149"/>
      <c r="FPN24" s="150"/>
      <c r="FPO24" s="151"/>
      <c r="FPP24" s="152"/>
      <c r="FPQ24" s="153"/>
      <c r="FPR24" s="154"/>
      <c r="FPS24" s="146"/>
      <c r="FPT24" s="147"/>
      <c r="FPU24" s="148"/>
      <c r="FPV24" s="149"/>
      <c r="FPW24" s="150"/>
      <c r="FPX24" s="151"/>
      <c r="FPY24" s="152"/>
      <c r="FPZ24" s="153"/>
      <c r="FQA24" s="154"/>
      <c r="FQB24" s="146"/>
      <c r="FQC24" s="147"/>
      <c r="FQD24" s="148"/>
      <c r="FQE24" s="149"/>
      <c r="FQF24" s="150"/>
      <c r="FQG24" s="151"/>
      <c r="FQH24" s="152"/>
      <c r="FQI24" s="153"/>
      <c r="FQJ24" s="154"/>
      <c r="FQK24" s="146"/>
      <c r="FQL24" s="147"/>
      <c r="FQM24" s="148"/>
      <c r="FQN24" s="149"/>
      <c r="FQO24" s="150"/>
      <c r="FQP24" s="151"/>
      <c r="FQQ24" s="152"/>
      <c r="FQR24" s="153"/>
      <c r="FQS24" s="154"/>
      <c r="FQT24" s="146"/>
      <c r="FQU24" s="147"/>
      <c r="FQV24" s="148"/>
      <c r="FQW24" s="149"/>
      <c r="FQX24" s="150"/>
      <c r="FQY24" s="151"/>
      <c r="FQZ24" s="152"/>
      <c r="FRA24" s="153"/>
      <c r="FRB24" s="154"/>
      <c r="FRC24" s="146"/>
      <c r="FRD24" s="147"/>
      <c r="FRE24" s="148"/>
      <c r="FRF24" s="149"/>
      <c r="FRG24" s="150"/>
      <c r="FRH24" s="151"/>
      <c r="FRI24" s="152"/>
      <c r="FRJ24" s="153"/>
      <c r="FRK24" s="154"/>
      <c r="FRL24" s="146"/>
      <c r="FRM24" s="147"/>
      <c r="FRN24" s="148"/>
      <c r="FRO24" s="149"/>
      <c r="FRP24" s="150"/>
      <c r="FRQ24" s="151"/>
      <c r="FRR24" s="152"/>
      <c r="FRS24" s="153"/>
      <c r="FRT24" s="154"/>
      <c r="FRU24" s="146"/>
      <c r="FRV24" s="147"/>
      <c r="FRW24" s="148"/>
      <c r="FRX24" s="149"/>
      <c r="FRY24" s="150"/>
      <c r="FRZ24" s="151"/>
      <c r="FSA24" s="152"/>
      <c r="FSB24" s="153"/>
      <c r="FSC24" s="154"/>
      <c r="FSD24" s="146"/>
      <c r="FSE24" s="147"/>
      <c r="FSF24" s="148"/>
      <c r="FSG24" s="149"/>
      <c r="FSH24" s="150"/>
      <c r="FSI24" s="151"/>
      <c r="FSJ24" s="152"/>
      <c r="FSK24" s="153"/>
      <c r="FSL24" s="154"/>
      <c r="FSM24" s="146"/>
      <c r="FSN24" s="147"/>
      <c r="FSO24" s="148"/>
      <c r="FSP24" s="149"/>
      <c r="FSQ24" s="150"/>
      <c r="FSR24" s="151"/>
      <c r="FSS24" s="152"/>
      <c r="FST24" s="153"/>
      <c r="FSU24" s="154"/>
      <c r="FSV24" s="146"/>
      <c r="FSW24" s="147"/>
      <c r="FSX24" s="148"/>
      <c r="FSY24" s="149"/>
      <c r="FSZ24" s="150"/>
      <c r="FTA24" s="151"/>
      <c r="FTB24" s="152"/>
      <c r="FTC24" s="153"/>
      <c r="FTD24" s="154"/>
      <c r="FTE24" s="146"/>
      <c r="FTF24" s="147"/>
      <c r="FTG24" s="148"/>
      <c r="FTH24" s="149"/>
      <c r="FTI24" s="150"/>
      <c r="FTJ24" s="151"/>
      <c r="FTK24" s="152"/>
      <c r="FTL24" s="153"/>
      <c r="FTM24" s="154"/>
      <c r="FTN24" s="146"/>
      <c r="FTO24" s="147"/>
      <c r="FTP24" s="148"/>
      <c r="FTQ24" s="149"/>
      <c r="FTR24" s="150"/>
      <c r="FTS24" s="151"/>
      <c r="FTT24" s="152"/>
      <c r="FTU24" s="153"/>
      <c r="FTV24" s="154"/>
      <c r="FTW24" s="146"/>
      <c r="FTX24" s="147"/>
      <c r="FTY24" s="148"/>
      <c r="FTZ24" s="149"/>
      <c r="FUA24" s="150"/>
      <c r="FUB24" s="151"/>
      <c r="FUC24" s="152"/>
      <c r="FUD24" s="153"/>
      <c r="FUE24" s="154"/>
      <c r="FUF24" s="146"/>
      <c r="FUG24" s="147"/>
      <c r="FUH24" s="148"/>
      <c r="FUI24" s="149"/>
      <c r="FUJ24" s="150"/>
      <c r="FUK24" s="151"/>
      <c r="FUL24" s="152"/>
      <c r="FUM24" s="153"/>
      <c r="FUN24" s="154"/>
      <c r="FUO24" s="146"/>
      <c r="FUP24" s="147"/>
      <c r="FUQ24" s="148"/>
      <c r="FUR24" s="149"/>
      <c r="FUS24" s="150"/>
      <c r="FUT24" s="151"/>
      <c r="FUU24" s="152"/>
      <c r="FUV24" s="153"/>
      <c r="FUW24" s="154"/>
      <c r="FUX24" s="146"/>
      <c r="FUY24" s="147"/>
      <c r="FUZ24" s="148"/>
      <c r="FVA24" s="149"/>
      <c r="FVB24" s="150"/>
      <c r="FVC24" s="151"/>
      <c r="FVD24" s="152"/>
      <c r="FVE24" s="153"/>
      <c r="FVF24" s="154"/>
      <c r="FVG24" s="146"/>
      <c r="FVH24" s="147"/>
      <c r="FVI24" s="148"/>
      <c r="FVJ24" s="149"/>
      <c r="FVK24" s="150"/>
      <c r="FVL24" s="151"/>
      <c r="FVM24" s="152"/>
      <c r="FVN24" s="153"/>
      <c r="FVO24" s="154"/>
      <c r="FVP24" s="146"/>
      <c r="FVQ24" s="147"/>
      <c r="FVR24" s="148"/>
      <c r="FVS24" s="149"/>
      <c r="FVT24" s="150"/>
      <c r="FVU24" s="151"/>
      <c r="FVV24" s="152"/>
      <c r="FVW24" s="153"/>
      <c r="FVX24" s="154"/>
      <c r="FVY24" s="146"/>
      <c r="FVZ24" s="147"/>
      <c r="FWA24" s="148"/>
      <c r="FWB24" s="149"/>
      <c r="FWC24" s="150"/>
      <c r="FWD24" s="151"/>
      <c r="FWE24" s="152"/>
      <c r="FWF24" s="153"/>
      <c r="FWG24" s="154"/>
      <c r="FWH24" s="146"/>
      <c r="FWI24" s="147"/>
      <c r="FWJ24" s="148"/>
      <c r="FWK24" s="149"/>
      <c r="FWL24" s="150"/>
      <c r="FWM24" s="151"/>
      <c r="FWN24" s="152"/>
      <c r="FWO24" s="153"/>
      <c r="FWP24" s="154"/>
      <c r="FWQ24" s="146"/>
      <c r="FWR24" s="147"/>
      <c r="FWS24" s="148"/>
      <c r="FWT24" s="149"/>
      <c r="FWU24" s="150"/>
      <c r="FWV24" s="151"/>
      <c r="FWW24" s="152"/>
      <c r="FWX24" s="153"/>
      <c r="FWY24" s="154"/>
      <c r="FWZ24" s="146"/>
      <c r="FXA24" s="147"/>
      <c r="FXB24" s="148"/>
      <c r="FXC24" s="149"/>
      <c r="FXD24" s="150"/>
      <c r="FXE24" s="151"/>
      <c r="FXF24" s="152"/>
      <c r="FXG24" s="153"/>
      <c r="FXH24" s="154"/>
      <c r="FXI24" s="146"/>
      <c r="FXJ24" s="147"/>
      <c r="FXK24" s="148"/>
      <c r="FXL24" s="149"/>
      <c r="FXM24" s="150"/>
      <c r="FXN24" s="151"/>
      <c r="FXO24" s="152"/>
      <c r="FXP24" s="153"/>
      <c r="FXQ24" s="154"/>
      <c r="FXR24" s="146"/>
      <c r="FXS24" s="147"/>
      <c r="FXT24" s="148"/>
      <c r="FXU24" s="149"/>
      <c r="FXV24" s="150"/>
      <c r="FXW24" s="151"/>
      <c r="FXX24" s="152"/>
      <c r="FXY24" s="153"/>
      <c r="FXZ24" s="154"/>
      <c r="FYA24" s="146"/>
      <c r="FYB24" s="147"/>
      <c r="FYC24" s="148"/>
      <c r="FYD24" s="149"/>
      <c r="FYE24" s="150"/>
      <c r="FYF24" s="151"/>
      <c r="FYG24" s="152"/>
      <c r="FYH24" s="153"/>
      <c r="FYI24" s="154"/>
      <c r="FYJ24" s="146"/>
      <c r="FYK24" s="147"/>
      <c r="FYL24" s="148"/>
      <c r="FYM24" s="149"/>
      <c r="FYN24" s="150"/>
      <c r="FYO24" s="151"/>
      <c r="FYP24" s="152"/>
      <c r="FYQ24" s="153"/>
      <c r="FYR24" s="154"/>
      <c r="FYS24" s="146"/>
      <c r="FYT24" s="147"/>
      <c r="FYU24" s="148"/>
      <c r="FYV24" s="149"/>
      <c r="FYW24" s="150"/>
      <c r="FYX24" s="151"/>
      <c r="FYY24" s="152"/>
      <c r="FYZ24" s="153"/>
      <c r="FZA24" s="154"/>
      <c r="FZB24" s="146"/>
      <c r="FZC24" s="147"/>
      <c r="FZD24" s="148"/>
      <c r="FZE24" s="149"/>
      <c r="FZF24" s="150"/>
      <c r="FZG24" s="151"/>
      <c r="FZH24" s="152"/>
      <c r="FZI24" s="153"/>
      <c r="FZJ24" s="154"/>
      <c r="FZK24" s="146"/>
      <c r="FZL24" s="147"/>
      <c r="FZM24" s="148"/>
      <c r="FZN24" s="149"/>
      <c r="FZO24" s="150"/>
      <c r="FZP24" s="151"/>
      <c r="FZQ24" s="152"/>
      <c r="FZR24" s="153"/>
      <c r="FZS24" s="154"/>
      <c r="FZT24" s="146"/>
      <c r="FZU24" s="147"/>
      <c r="FZV24" s="148"/>
      <c r="FZW24" s="149"/>
      <c r="FZX24" s="150"/>
      <c r="FZY24" s="151"/>
      <c r="FZZ24" s="152"/>
      <c r="GAA24" s="153"/>
      <c r="GAB24" s="154"/>
      <c r="GAC24" s="146"/>
      <c r="GAD24" s="147"/>
      <c r="GAE24" s="148"/>
      <c r="GAF24" s="149"/>
      <c r="GAG24" s="150"/>
      <c r="GAH24" s="151"/>
      <c r="GAI24" s="152"/>
      <c r="GAJ24" s="153"/>
      <c r="GAK24" s="154"/>
      <c r="GAL24" s="146"/>
      <c r="GAM24" s="147"/>
      <c r="GAN24" s="148"/>
      <c r="GAO24" s="149"/>
      <c r="GAP24" s="150"/>
      <c r="GAQ24" s="151"/>
      <c r="GAR24" s="152"/>
      <c r="GAS24" s="153"/>
      <c r="GAT24" s="154"/>
      <c r="GAU24" s="146"/>
      <c r="GAV24" s="147"/>
      <c r="GAW24" s="148"/>
      <c r="GAX24" s="149"/>
      <c r="GAY24" s="150"/>
      <c r="GAZ24" s="151"/>
      <c r="GBA24" s="152"/>
      <c r="GBB24" s="153"/>
      <c r="GBC24" s="154"/>
      <c r="GBD24" s="146"/>
      <c r="GBE24" s="147"/>
      <c r="GBF24" s="148"/>
      <c r="GBG24" s="149"/>
      <c r="GBH24" s="150"/>
      <c r="GBI24" s="151"/>
      <c r="GBJ24" s="152"/>
      <c r="GBK24" s="153"/>
      <c r="GBL24" s="154"/>
      <c r="GBM24" s="146"/>
      <c r="GBN24" s="147"/>
      <c r="GBO24" s="148"/>
      <c r="GBP24" s="149"/>
      <c r="GBQ24" s="150"/>
      <c r="GBR24" s="151"/>
      <c r="GBS24" s="152"/>
      <c r="GBT24" s="153"/>
      <c r="GBU24" s="154"/>
      <c r="GBV24" s="146"/>
      <c r="GBW24" s="147"/>
      <c r="GBX24" s="148"/>
      <c r="GBY24" s="149"/>
      <c r="GBZ24" s="150"/>
      <c r="GCA24" s="151"/>
      <c r="GCB24" s="152"/>
      <c r="GCC24" s="153"/>
      <c r="GCD24" s="154"/>
      <c r="GCE24" s="146"/>
      <c r="GCF24" s="147"/>
      <c r="GCG24" s="148"/>
      <c r="GCH24" s="149"/>
      <c r="GCI24" s="150"/>
      <c r="GCJ24" s="151"/>
      <c r="GCK24" s="152"/>
      <c r="GCL24" s="153"/>
      <c r="GCM24" s="154"/>
      <c r="GCN24" s="146"/>
      <c r="GCO24" s="147"/>
      <c r="GCP24" s="148"/>
      <c r="GCQ24" s="149"/>
      <c r="GCR24" s="150"/>
      <c r="GCS24" s="151"/>
      <c r="GCT24" s="152"/>
      <c r="GCU24" s="153"/>
      <c r="GCV24" s="154"/>
      <c r="GCW24" s="146"/>
      <c r="GCX24" s="147"/>
      <c r="GCY24" s="148"/>
      <c r="GCZ24" s="149"/>
      <c r="GDA24" s="150"/>
      <c r="GDB24" s="151"/>
      <c r="GDC24" s="152"/>
      <c r="GDD24" s="153"/>
      <c r="GDE24" s="154"/>
      <c r="GDF24" s="146"/>
      <c r="GDG24" s="147"/>
      <c r="GDH24" s="148"/>
      <c r="GDI24" s="149"/>
      <c r="GDJ24" s="150"/>
      <c r="GDK24" s="151"/>
      <c r="GDL24" s="152"/>
      <c r="GDM24" s="153"/>
      <c r="GDN24" s="154"/>
      <c r="GDO24" s="146"/>
      <c r="GDP24" s="147"/>
      <c r="GDQ24" s="148"/>
      <c r="GDR24" s="149"/>
      <c r="GDS24" s="150"/>
      <c r="GDT24" s="151"/>
      <c r="GDU24" s="152"/>
      <c r="GDV24" s="153"/>
      <c r="GDW24" s="154"/>
      <c r="GDX24" s="146"/>
      <c r="GDY24" s="147"/>
      <c r="GDZ24" s="148"/>
      <c r="GEA24" s="149"/>
      <c r="GEB24" s="150"/>
      <c r="GEC24" s="151"/>
      <c r="GED24" s="152"/>
      <c r="GEE24" s="153"/>
      <c r="GEF24" s="154"/>
      <c r="GEG24" s="146"/>
      <c r="GEH24" s="147"/>
      <c r="GEI24" s="148"/>
      <c r="GEJ24" s="149"/>
      <c r="GEK24" s="150"/>
      <c r="GEL24" s="151"/>
      <c r="GEM24" s="152"/>
      <c r="GEN24" s="153"/>
      <c r="GEO24" s="154"/>
      <c r="GEP24" s="146"/>
      <c r="GEQ24" s="147"/>
      <c r="GER24" s="148"/>
      <c r="GES24" s="149"/>
      <c r="GET24" s="150"/>
      <c r="GEU24" s="151"/>
      <c r="GEV24" s="152"/>
      <c r="GEW24" s="153"/>
      <c r="GEX24" s="154"/>
      <c r="GEY24" s="146"/>
      <c r="GEZ24" s="147"/>
      <c r="GFA24" s="148"/>
      <c r="GFB24" s="149"/>
      <c r="GFC24" s="150"/>
      <c r="GFD24" s="151"/>
      <c r="GFE24" s="152"/>
      <c r="GFF24" s="153"/>
      <c r="GFG24" s="154"/>
      <c r="GFH24" s="146"/>
      <c r="GFI24" s="147"/>
      <c r="GFJ24" s="148"/>
      <c r="GFK24" s="149"/>
      <c r="GFL24" s="150"/>
      <c r="GFM24" s="151"/>
      <c r="GFN24" s="152"/>
      <c r="GFO24" s="153"/>
      <c r="GFP24" s="154"/>
      <c r="GFQ24" s="146"/>
      <c r="GFR24" s="147"/>
      <c r="GFS24" s="148"/>
      <c r="GFT24" s="149"/>
      <c r="GFU24" s="150"/>
      <c r="GFV24" s="151"/>
      <c r="GFW24" s="152"/>
      <c r="GFX24" s="153"/>
      <c r="GFY24" s="154"/>
      <c r="GFZ24" s="146"/>
      <c r="GGA24" s="147"/>
      <c r="GGB24" s="148"/>
      <c r="GGC24" s="149"/>
      <c r="GGD24" s="150"/>
      <c r="GGE24" s="151"/>
      <c r="GGF24" s="152"/>
      <c r="GGG24" s="153"/>
      <c r="GGH24" s="154"/>
      <c r="GGI24" s="146"/>
      <c r="GGJ24" s="147"/>
      <c r="GGK24" s="148"/>
      <c r="GGL24" s="149"/>
      <c r="GGM24" s="150"/>
      <c r="GGN24" s="151"/>
      <c r="GGO24" s="152"/>
      <c r="GGP24" s="153"/>
      <c r="GGQ24" s="154"/>
      <c r="GGR24" s="146"/>
      <c r="GGS24" s="147"/>
      <c r="GGT24" s="148"/>
      <c r="GGU24" s="149"/>
      <c r="GGV24" s="150"/>
      <c r="GGW24" s="151"/>
      <c r="GGX24" s="152"/>
      <c r="GGY24" s="153"/>
      <c r="GGZ24" s="154"/>
      <c r="GHA24" s="146"/>
      <c r="GHB24" s="147"/>
      <c r="GHC24" s="148"/>
      <c r="GHD24" s="149"/>
      <c r="GHE24" s="150"/>
      <c r="GHF24" s="151"/>
      <c r="GHG24" s="152"/>
      <c r="GHH24" s="153"/>
      <c r="GHI24" s="154"/>
      <c r="GHJ24" s="146"/>
      <c r="GHK24" s="147"/>
      <c r="GHL24" s="148"/>
      <c r="GHM24" s="149"/>
      <c r="GHN24" s="150"/>
      <c r="GHO24" s="151"/>
      <c r="GHP24" s="152"/>
      <c r="GHQ24" s="153"/>
      <c r="GHR24" s="154"/>
      <c r="GHS24" s="146"/>
      <c r="GHT24" s="147"/>
      <c r="GHU24" s="148"/>
      <c r="GHV24" s="149"/>
      <c r="GHW24" s="150"/>
      <c r="GHX24" s="151"/>
      <c r="GHY24" s="152"/>
      <c r="GHZ24" s="153"/>
      <c r="GIA24" s="154"/>
      <c r="GIB24" s="146"/>
      <c r="GIC24" s="147"/>
      <c r="GID24" s="148"/>
      <c r="GIE24" s="149"/>
      <c r="GIF24" s="150"/>
      <c r="GIG24" s="151"/>
      <c r="GIH24" s="152"/>
      <c r="GII24" s="153"/>
      <c r="GIJ24" s="154"/>
      <c r="GIK24" s="146"/>
      <c r="GIL24" s="147"/>
      <c r="GIM24" s="148"/>
      <c r="GIN24" s="149"/>
      <c r="GIO24" s="150"/>
      <c r="GIP24" s="151"/>
      <c r="GIQ24" s="152"/>
      <c r="GIR24" s="153"/>
      <c r="GIS24" s="154"/>
      <c r="GIT24" s="146"/>
      <c r="GIU24" s="147"/>
      <c r="GIV24" s="148"/>
      <c r="GIW24" s="149"/>
      <c r="GIX24" s="150"/>
      <c r="GIY24" s="151"/>
      <c r="GIZ24" s="152"/>
      <c r="GJA24" s="153"/>
      <c r="GJB24" s="154"/>
      <c r="GJC24" s="146"/>
      <c r="GJD24" s="147"/>
      <c r="GJE24" s="148"/>
      <c r="GJF24" s="149"/>
      <c r="GJG24" s="150"/>
      <c r="GJH24" s="151"/>
      <c r="GJI24" s="152"/>
      <c r="GJJ24" s="153"/>
      <c r="GJK24" s="154"/>
      <c r="GJL24" s="146"/>
      <c r="GJM24" s="147"/>
      <c r="GJN24" s="148"/>
      <c r="GJO24" s="149"/>
      <c r="GJP24" s="150"/>
      <c r="GJQ24" s="151"/>
      <c r="GJR24" s="152"/>
      <c r="GJS24" s="153"/>
      <c r="GJT24" s="154"/>
      <c r="GJU24" s="146"/>
      <c r="GJV24" s="147"/>
      <c r="GJW24" s="148"/>
      <c r="GJX24" s="149"/>
      <c r="GJY24" s="150"/>
      <c r="GJZ24" s="151"/>
      <c r="GKA24" s="152"/>
      <c r="GKB24" s="153"/>
      <c r="GKC24" s="154"/>
      <c r="GKD24" s="146"/>
      <c r="GKE24" s="147"/>
      <c r="GKF24" s="148"/>
      <c r="GKG24" s="149"/>
      <c r="GKH24" s="150"/>
      <c r="GKI24" s="151"/>
      <c r="GKJ24" s="152"/>
      <c r="GKK24" s="153"/>
      <c r="GKL24" s="154"/>
      <c r="GKM24" s="146"/>
      <c r="GKN24" s="147"/>
      <c r="GKO24" s="148"/>
      <c r="GKP24" s="149"/>
      <c r="GKQ24" s="150"/>
      <c r="GKR24" s="151"/>
      <c r="GKS24" s="152"/>
      <c r="GKT24" s="153"/>
      <c r="GKU24" s="154"/>
      <c r="GKV24" s="146"/>
      <c r="GKW24" s="147"/>
      <c r="GKX24" s="148"/>
      <c r="GKY24" s="149"/>
      <c r="GKZ24" s="150"/>
      <c r="GLA24" s="151"/>
      <c r="GLB24" s="152"/>
      <c r="GLC24" s="153"/>
      <c r="GLD24" s="154"/>
      <c r="GLE24" s="146"/>
      <c r="GLF24" s="147"/>
      <c r="GLG24" s="148"/>
      <c r="GLH24" s="149"/>
      <c r="GLI24" s="150"/>
      <c r="GLJ24" s="151"/>
      <c r="GLK24" s="152"/>
      <c r="GLL24" s="153"/>
      <c r="GLM24" s="154"/>
      <c r="GLN24" s="146"/>
      <c r="GLO24" s="147"/>
      <c r="GLP24" s="148"/>
      <c r="GLQ24" s="149"/>
      <c r="GLR24" s="150"/>
      <c r="GLS24" s="151"/>
      <c r="GLT24" s="152"/>
      <c r="GLU24" s="153"/>
      <c r="GLV24" s="154"/>
      <c r="GLW24" s="146"/>
      <c r="GLX24" s="147"/>
      <c r="GLY24" s="148"/>
      <c r="GLZ24" s="149"/>
      <c r="GMA24" s="150"/>
      <c r="GMB24" s="151"/>
      <c r="GMC24" s="152"/>
      <c r="GMD24" s="153"/>
      <c r="GME24" s="154"/>
      <c r="GMF24" s="146"/>
      <c r="GMG24" s="147"/>
      <c r="GMH24" s="148"/>
      <c r="GMI24" s="149"/>
      <c r="GMJ24" s="150"/>
      <c r="GMK24" s="151"/>
      <c r="GML24" s="152"/>
      <c r="GMM24" s="153"/>
      <c r="GMN24" s="154"/>
      <c r="GMO24" s="146"/>
      <c r="GMP24" s="147"/>
      <c r="GMQ24" s="148"/>
      <c r="GMR24" s="149"/>
      <c r="GMS24" s="150"/>
      <c r="GMT24" s="151"/>
      <c r="GMU24" s="152"/>
      <c r="GMV24" s="153"/>
      <c r="GMW24" s="154"/>
      <c r="GMX24" s="146"/>
      <c r="GMY24" s="147"/>
      <c r="GMZ24" s="148"/>
      <c r="GNA24" s="149"/>
      <c r="GNB24" s="150"/>
      <c r="GNC24" s="151"/>
      <c r="GND24" s="152"/>
      <c r="GNE24" s="153"/>
      <c r="GNF24" s="154"/>
      <c r="GNG24" s="146"/>
      <c r="GNH24" s="147"/>
      <c r="GNI24" s="148"/>
      <c r="GNJ24" s="149"/>
      <c r="GNK24" s="150"/>
      <c r="GNL24" s="151"/>
      <c r="GNM24" s="152"/>
      <c r="GNN24" s="153"/>
      <c r="GNO24" s="154"/>
      <c r="GNP24" s="146"/>
      <c r="GNQ24" s="147"/>
      <c r="GNR24" s="148"/>
      <c r="GNS24" s="149"/>
      <c r="GNT24" s="150"/>
      <c r="GNU24" s="151"/>
      <c r="GNV24" s="152"/>
      <c r="GNW24" s="153"/>
      <c r="GNX24" s="154"/>
      <c r="GNY24" s="146"/>
      <c r="GNZ24" s="147"/>
      <c r="GOA24" s="148"/>
      <c r="GOB24" s="149"/>
      <c r="GOC24" s="150"/>
      <c r="GOD24" s="151"/>
      <c r="GOE24" s="152"/>
      <c r="GOF24" s="153"/>
      <c r="GOG24" s="154"/>
      <c r="GOH24" s="146"/>
      <c r="GOI24" s="147"/>
      <c r="GOJ24" s="148"/>
      <c r="GOK24" s="149"/>
      <c r="GOL24" s="150"/>
      <c r="GOM24" s="151"/>
      <c r="GON24" s="152"/>
      <c r="GOO24" s="153"/>
      <c r="GOP24" s="154"/>
      <c r="GOQ24" s="146"/>
      <c r="GOR24" s="147"/>
      <c r="GOS24" s="148"/>
      <c r="GOT24" s="149"/>
      <c r="GOU24" s="150"/>
      <c r="GOV24" s="151"/>
      <c r="GOW24" s="152"/>
      <c r="GOX24" s="153"/>
      <c r="GOY24" s="154"/>
      <c r="GOZ24" s="146"/>
      <c r="GPA24" s="147"/>
      <c r="GPB24" s="148"/>
      <c r="GPC24" s="149"/>
      <c r="GPD24" s="150"/>
      <c r="GPE24" s="151"/>
      <c r="GPF24" s="152"/>
      <c r="GPG24" s="153"/>
      <c r="GPH24" s="154"/>
      <c r="GPI24" s="146"/>
      <c r="GPJ24" s="147"/>
      <c r="GPK24" s="148"/>
      <c r="GPL24" s="149"/>
      <c r="GPM24" s="150"/>
      <c r="GPN24" s="151"/>
      <c r="GPO24" s="152"/>
      <c r="GPP24" s="153"/>
      <c r="GPQ24" s="154"/>
      <c r="GPR24" s="146"/>
      <c r="GPS24" s="147"/>
      <c r="GPT24" s="148"/>
      <c r="GPU24" s="149"/>
      <c r="GPV24" s="150"/>
      <c r="GPW24" s="151"/>
      <c r="GPX24" s="152"/>
      <c r="GPY24" s="153"/>
      <c r="GPZ24" s="154"/>
      <c r="GQA24" s="146"/>
      <c r="GQB24" s="147"/>
      <c r="GQC24" s="148"/>
      <c r="GQD24" s="149"/>
      <c r="GQE24" s="150"/>
      <c r="GQF24" s="151"/>
      <c r="GQG24" s="152"/>
      <c r="GQH24" s="153"/>
      <c r="GQI24" s="154"/>
      <c r="GQJ24" s="146"/>
      <c r="GQK24" s="147"/>
      <c r="GQL24" s="148"/>
      <c r="GQM24" s="149"/>
      <c r="GQN24" s="150"/>
      <c r="GQO24" s="151"/>
      <c r="GQP24" s="152"/>
      <c r="GQQ24" s="153"/>
      <c r="GQR24" s="154"/>
      <c r="GQS24" s="146"/>
      <c r="GQT24" s="147"/>
      <c r="GQU24" s="148"/>
      <c r="GQV24" s="149"/>
      <c r="GQW24" s="150"/>
      <c r="GQX24" s="151"/>
      <c r="GQY24" s="152"/>
      <c r="GQZ24" s="153"/>
      <c r="GRA24" s="154"/>
      <c r="GRB24" s="146"/>
      <c r="GRC24" s="147"/>
      <c r="GRD24" s="148"/>
      <c r="GRE24" s="149"/>
      <c r="GRF24" s="150"/>
      <c r="GRG24" s="151"/>
      <c r="GRH24" s="152"/>
      <c r="GRI24" s="153"/>
      <c r="GRJ24" s="154"/>
      <c r="GRK24" s="146"/>
      <c r="GRL24" s="147"/>
      <c r="GRM24" s="148"/>
      <c r="GRN24" s="149"/>
      <c r="GRO24" s="150"/>
      <c r="GRP24" s="151"/>
      <c r="GRQ24" s="152"/>
      <c r="GRR24" s="153"/>
      <c r="GRS24" s="154"/>
      <c r="GRT24" s="146"/>
      <c r="GRU24" s="147"/>
      <c r="GRV24" s="148"/>
      <c r="GRW24" s="149"/>
      <c r="GRX24" s="150"/>
      <c r="GRY24" s="151"/>
      <c r="GRZ24" s="152"/>
      <c r="GSA24" s="153"/>
      <c r="GSB24" s="154"/>
      <c r="GSC24" s="146"/>
      <c r="GSD24" s="147"/>
      <c r="GSE24" s="148"/>
      <c r="GSF24" s="149"/>
      <c r="GSG24" s="150"/>
      <c r="GSH24" s="151"/>
      <c r="GSI24" s="152"/>
      <c r="GSJ24" s="153"/>
      <c r="GSK24" s="154"/>
      <c r="GSL24" s="146"/>
      <c r="GSM24" s="147"/>
      <c r="GSN24" s="148"/>
      <c r="GSO24" s="149"/>
      <c r="GSP24" s="150"/>
      <c r="GSQ24" s="151"/>
      <c r="GSR24" s="152"/>
      <c r="GSS24" s="153"/>
      <c r="GST24" s="154"/>
      <c r="GSU24" s="146"/>
      <c r="GSV24" s="147"/>
      <c r="GSW24" s="148"/>
      <c r="GSX24" s="149"/>
      <c r="GSY24" s="150"/>
      <c r="GSZ24" s="151"/>
      <c r="GTA24" s="152"/>
      <c r="GTB24" s="153"/>
      <c r="GTC24" s="154"/>
      <c r="GTD24" s="146"/>
      <c r="GTE24" s="147"/>
      <c r="GTF24" s="148"/>
      <c r="GTG24" s="149"/>
      <c r="GTH24" s="150"/>
      <c r="GTI24" s="151"/>
      <c r="GTJ24" s="152"/>
      <c r="GTK24" s="153"/>
      <c r="GTL24" s="154"/>
      <c r="GTM24" s="146"/>
      <c r="GTN24" s="147"/>
      <c r="GTO24" s="148"/>
      <c r="GTP24" s="149"/>
      <c r="GTQ24" s="150"/>
      <c r="GTR24" s="151"/>
      <c r="GTS24" s="152"/>
      <c r="GTT24" s="153"/>
      <c r="GTU24" s="154"/>
      <c r="GTV24" s="146"/>
      <c r="GTW24" s="147"/>
      <c r="GTX24" s="148"/>
      <c r="GTY24" s="149"/>
      <c r="GTZ24" s="150"/>
      <c r="GUA24" s="151"/>
      <c r="GUB24" s="152"/>
      <c r="GUC24" s="153"/>
      <c r="GUD24" s="154"/>
      <c r="GUE24" s="146"/>
      <c r="GUF24" s="147"/>
      <c r="GUG24" s="148"/>
      <c r="GUH24" s="149"/>
      <c r="GUI24" s="150"/>
      <c r="GUJ24" s="151"/>
      <c r="GUK24" s="152"/>
      <c r="GUL24" s="153"/>
      <c r="GUM24" s="154"/>
      <c r="GUN24" s="146"/>
      <c r="GUO24" s="147"/>
      <c r="GUP24" s="148"/>
      <c r="GUQ24" s="149"/>
      <c r="GUR24" s="150"/>
      <c r="GUS24" s="151"/>
      <c r="GUT24" s="152"/>
      <c r="GUU24" s="153"/>
      <c r="GUV24" s="154"/>
      <c r="GUW24" s="146"/>
      <c r="GUX24" s="147"/>
      <c r="GUY24" s="148"/>
      <c r="GUZ24" s="149"/>
      <c r="GVA24" s="150"/>
      <c r="GVB24" s="151"/>
      <c r="GVC24" s="152"/>
      <c r="GVD24" s="153"/>
      <c r="GVE24" s="154"/>
      <c r="GVF24" s="146"/>
      <c r="GVG24" s="147"/>
      <c r="GVH24" s="148"/>
      <c r="GVI24" s="149"/>
      <c r="GVJ24" s="150"/>
      <c r="GVK24" s="151"/>
      <c r="GVL24" s="152"/>
      <c r="GVM24" s="153"/>
      <c r="GVN24" s="154"/>
      <c r="GVO24" s="146"/>
      <c r="GVP24" s="147"/>
      <c r="GVQ24" s="148"/>
      <c r="GVR24" s="149"/>
      <c r="GVS24" s="150"/>
      <c r="GVT24" s="151"/>
      <c r="GVU24" s="152"/>
      <c r="GVV24" s="153"/>
      <c r="GVW24" s="154"/>
      <c r="GVX24" s="146"/>
      <c r="GVY24" s="147"/>
      <c r="GVZ24" s="148"/>
      <c r="GWA24" s="149"/>
      <c r="GWB24" s="150"/>
      <c r="GWC24" s="151"/>
      <c r="GWD24" s="152"/>
      <c r="GWE24" s="153"/>
      <c r="GWF24" s="154"/>
      <c r="GWG24" s="146"/>
      <c r="GWH24" s="147"/>
      <c r="GWI24" s="148"/>
      <c r="GWJ24" s="149"/>
      <c r="GWK24" s="150"/>
      <c r="GWL24" s="151"/>
      <c r="GWM24" s="152"/>
      <c r="GWN24" s="153"/>
      <c r="GWO24" s="154"/>
      <c r="GWP24" s="146"/>
      <c r="GWQ24" s="147"/>
      <c r="GWR24" s="148"/>
      <c r="GWS24" s="149"/>
      <c r="GWT24" s="150"/>
      <c r="GWU24" s="151"/>
      <c r="GWV24" s="152"/>
      <c r="GWW24" s="153"/>
      <c r="GWX24" s="154"/>
      <c r="GWY24" s="146"/>
      <c r="GWZ24" s="147"/>
      <c r="GXA24" s="148"/>
      <c r="GXB24" s="149"/>
      <c r="GXC24" s="150"/>
      <c r="GXD24" s="151"/>
      <c r="GXE24" s="152"/>
      <c r="GXF24" s="153"/>
      <c r="GXG24" s="154"/>
      <c r="GXH24" s="146"/>
      <c r="GXI24" s="147"/>
      <c r="GXJ24" s="148"/>
      <c r="GXK24" s="149"/>
      <c r="GXL24" s="150"/>
      <c r="GXM24" s="151"/>
      <c r="GXN24" s="152"/>
      <c r="GXO24" s="153"/>
      <c r="GXP24" s="154"/>
      <c r="GXQ24" s="146"/>
      <c r="GXR24" s="147"/>
      <c r="GXS24" s="148"/>
      <c r="GXT24" s="149"/>
      <c r="GXU24" s="150"/>
      <c r="GXV24" s="151"/>
      <c r="GXW24" s="152"/>
      <c r="GXX24" s="153"/>
      <c r="GXY24" s="154"/>
      <c r="GXZ24" s="146"/>
      <c r="GYA24" s="147"/>
      <c r="GYB24" s="148"/>
      <c r="GYC24" s="149"/>
      <c r="GYD24" s="150"/>
      <c r="GYE24" s="151"/>
      <c r="GYF24" s="152"/>
      <c r="GYG24" s="153"/>
      <c r="GYH24" s="154"/>
      <c r="GYI24" s="146"/>
      <c r="GYJ24" s="147"/>
      <c r="GYK24" s="148"/>
      <c r="GYL24" s="149"/>
      <c r="GYM24" s="150"/>
      <c r="GYN24" s="151"/>
      <c r="GYO24" s="152"/>
      <c r="GYP24" s="153"/>
      <c r="GYQ24" s="154"/>
      <c r="GYR24" s="146"/>
      <c r="GYS24" s="147"/>
      <c r="GYT24" s="148"/>
      <c r="GYU24" s="149"/>
      <c r="GYV24" s="150"/>
      <c r="GYW24" s="151"/>
      <c r="GYX24" s="152"/>
      <c r="GYY24" s="153"/>
      <c r="GYZ24" s="154"/>
      <c r="GZA24" s="146"/>
      <c r="GZB24" s="147"/>
      <c r="GZC24" s="148"/>
      <c r="GZD24" s="149"/>
      <c r="GZE24" s="150"/>
      <c r="GZF24" s="151"/>
      <c r="GZG24" s="152"/>
      <c r="GZH24" s="153"/>
      <c r="GZI24" s="154"/>
      <c r="GZJ24" s="146"/>
      <c r="GZK24" s="147"/>
      <c r="GZL24" s="148"/>
      <c r="GZM24" s="149"/>
      <c r="GZN24" s="150"/>
      <c r="GZO24" s="151"/>
      <c r="GZP24" s="152"/>
      <c r="GZQ24" s="153"/>
      <c r="GZR24" s="154"/>
      <c r="GZS24" s="146"/>
      <c r="GZT24" s="147"/>
      <c r="GZU24" s="148"/>
      <c r="GZV24" s="149"/>
      <c r="GZW24" s="150"/>
      <c r="GZX24" s="151"/>
      <c r="GZY24" s="152"/>
      <c r="GZZ24" s="153"/>
      <c r="HAA24" s="154"/>
      <c r="HAB24" s="146"/>
      <c r="HAC24" s="147"/>
      <c r="HAD24" s="148"/>
      <c r="HAE24" s="149"/>
      <c r="HAF24" s="150"/>
      <c r="HAG24" s="151"/>
      <c r="HAH24" s="152"/>
      <c r="HAI24" s="153"/>
      <c r="HAJ24" s="154"/>
      <c r="HAK24" s="146"/>
      <c r="HAL24" s="147"/>
      <c r="HAM24" s="148"/>
      <c r="HAN24" s="149"/>
      <c r="HAO24" s="150"/>
      <c r="HAP24" s="151"/>
      <c r="HAQ24" s="152"/>
      <c r="HAR24" s="153"/>
      <c r="HAS24" s="154"/>
      <c r="HAT24" s="146"/>
      <c r="HAU24" s="147"/>
      <c r="HAV24" s="148"/>
      <c r="HAW24" s="149"/>
      <c r="HAX24" s="150"/>
      <c r="HAY24" s="151"/>
      <c r="HAZ24" s="152"/>
      <c r="HBA24" s="153"/>
      <c r="HBB24" s="154"/>
      <c r="HBC24" s="146"/>
      <c r="HBD24" s="147"/>
      <c r="HBE24" s="148"/>
      <c r="HBF24" s="149"/>
      <c r="HBG24" s="150"/>
      <c r="HBH24" s="151"/>
      <c r="HBI24" s="152"/>
      <c r="HBJ24" s="153"/>
      <c r="HBK24" s="154"/>
      <c r="HBL24" s="146"/>
      <c r="HBM24" s="147"/>
      <c r="HBN24" s="148"/>
      <c r="HBO24" s="149"/>
      <c r="HBP24" s="150"/>
      <c r="HBQ24" s="151"/>
      <c r="HBR24" s="152"/>
      <c r="HBS24" s="153"/>
      <c r="HBT24" s="154"/>
      <c r="HBU24" s="146"/>
      <c r="HBV24" s="147"/>
      <c r="HBW24" s="148"/>
      <c r="HBX24" s="149"/>
      <c r="HBY24" s="150"/>
      <c r="HBZ24" s="151"/>
      <c r="HCA24" s="152"/>
      <c r="HCB24" s="153"/>
      <c r="HCC24" s="154"/>
      <c r="HCD24" s="146"/>
      <c r="HCE24" s="147"/>
      <c r="HCF24" s="148"/>
      <c r="HCG24" s="149"/>
      <c r="HCH24" s="150"/>
      <c r="HCI24" s="151"/>
      <c r="HCJ24" s="152"/>
      <c r="HCK24" s="153"/>
      <c r="HCL24" s="154"/>
      <c r="HCM24" s="146"/>
      <c r="HCN24" s="147"/>
      <c r="HCO24" s="148"/>
      <c r="HCP24" s="149"/>
      <c r="HCQ24" s="150"/>
      <c r="HCR24" s="151"/>
      <c r="HCS24" s="152"/>
      <c r="HCT24" s="153"/>
      <c r="HCU24" s="154"/>
      <c r="HCV24" s="146"/>
      <c r="HCW24" s="147"/>
      <c r="HCX24" s="148"/>
      <c r="HCY24" s="149"/>
      <c r="HCZ24" s="150"/>
      <c r="HDA24" s="151"/>
      <c r="HDB24" s="152"/>
      <c r="HDC24" s="153"/>
      <c r="HDD24" s="154"/>
      <c r="HDE24" s="146"/>
      <c r="HDF24" s="147"/>
      <c r="HDG24" s="148"/>
      <c r="HDH24" s="149"/>
      <c r="HDI24" s="150"/>
      <c r="HDJ24" s="151"/>
      <c r="HDK24" s="152"/>
      <c r="HDL24" s="153"/>
      <c r="HDM24" s="154"/>
      <c r="HDN24" s="146"/>
      <c r="HDO24" s="147"/>
      <c r="HDP24" s="148"/>
      <c r="HDQ24" s="149"/>
      <c r="HDR24" s="150"/>
      <c r="HDS24" s="151"/>
      <c r="HDT24" s="152"/>
      <c r="HDU24" s="153"/>
      <c r="HDV24" s="154"/>
      <c r="HDW24" s="146"/>
      <c r="HDX24" s="147"/>
      <c r="HDY24" s="148"/>
      <c r="HDZ24" s="149"/>
      <c r="HEA24" s="150"/>
      <c r="HEB24" s="151"/>
      <c r="HEC24" s="152"/>
      <c r="HED24" s="153"/>
      <c r="HEE24" s="154"/>
      <c r="HEF24" s="146"/>
      <c r="HEG24" s="147"/>
      <c r="HEH24" s="148"/>
      <c r="HEI24" s="149"/>
      <c r="HEJ24" s="150"/>
      <c r="HEK24" s="151"/>
      <c r="HEL24" s="152"/>
      <c r="HEM24" s="153"/>
      <c r="HEN24" s="154"/>
      <c r="HEO24" s="146"/>
      <c r="HEP24" s="147"/>
      <c r="HEQ24" s="148"/>
      <c r="HER24" s="149"/>
      <c r="HES24" s="150"/>
      <c r="HET24" s="151"/>
      <c r="HEU24" s="152"/>
      <c r="HEV24" s="153"/>
      <c r="HEW24" s="154"/>
      <c r="HEX24" s="146"/>
      <c r="HEY24" s="147"/>
      <c r="HEZ24" s="148"/>
      <c r="HFA24" s="149"/>
      <c r="HFB24" s="150"/>
      <c r="HFC24" s="151"/>
      <c r="HFD24" s="152"/>
      <c r="HFE24" s="153"/>
      <c r="HFF24" s="154"/>
      <c r="HFG24" s="146"/>
      <c r="HFH24" s="147"/>
      <c r="HFI24" s="148"/>
      <c r="HFJ24" s="149"/>
      <c r="HFK24" s="150"/>
      <c r="HFL24" s="151"/>
      <c r="HFM24" s="152"/>
      <c r="HFN24" s="153"/>
      <c r="HFO24" s="154"/>
      <c r="HFP24" s="146"/>
      <c r="HFQ24" s="147"/>
      <c r="HFR24" s="148"/>
      <c r="HFS24" s="149"/>
      <c r="HFT24" s="150"/>
      <c r="HFU24" s="151"/>
      <c r="HFV24" s="152"/>
      <c r="HFW24" s="153"/>
      <c r="HFX24" s="154"/>
      <c r="HFY24" s="146"/>
      <c r="HFZ24" s="147"/>
      <c r="HGA24" s="148"/>
      <c r="HGB24" s="149"/>
      <c r="HGC24" s="150"/>
      <c r="HGD24" s="151"/>
      <c r="HGE24" s="152"/>
      <c r="HGF24" s="153"/>
      <c r="HGG24" s="154"/>
      <c r="HGH24" s="146"/>
      <c r="HGI24" s="147"/>
      <c r="HGJ24" s="148"/>
      <c r="HGK24" s="149"/>
      <c r="HGL24" s="150"/>
      <c r="HGM24" s="151"/>
      <c r="HGN24" s="152"/>
      <c r="HGO24" s="153"/>
      <c r="HGP24" s="154"/>
      <c r="HGQ24" s="146"/>
      <c r="HGR24" s="147"/>
      <c r="HGS24" s="148"/>
      <c r="HGT24" s="149"/>
      <c r="HGU24" s="150"/>
      <c r="HGV24" s="151"/>
      <c r="HGW24" s="152"/>
      <c r="HGX24" s="153"/>
      <c r="HGY24" s="154"/>
      <c r="HGZ24" s="146"/>
      <c r="HHA24" s="147"/>
      <c r="HHB24" s="148"/>
      <c r="HHC24" s="149"/>
      <c r="HHD24" s="150"/>
      <c r="HHE24" s="151"/>
      <c r="HHF24" s="152"/>
      <c r="HHG24" s="153"/>
      <c r="HHH24" s="154"/>
      <c r="HHI24" s="146"/>
      <c r="HHJ24" s="147"/>
      <c r="HHK24" s="148"/>
      <c r="HHL24" s="149"/>
      <c r="HHM24" s="150"/>
      <c r="HHN24" s="151"/>
      <c r="HHO24" s="152"/>
      <c r="HHP24" s="153"/>
      <c r="HHQ24" s="154"/>
      <c r="HHR24" s="146"/>
      <c r="HHS24" s="147"/>
      <c r="HHT24" s="148"/>
      <c r="HHU24" s="149"/>
      <c r="HHV24" s="150"/>
      <c r="HHW24" s="151"/>
      <c r="HHX24" s="152"/>
      <c r="HHY24" s="153"/>
      <c r="HHZ24" s="154"/>
      <c r="HIA24" s="146"/>
      <c r="HIB24" s="147"/>
      <c r="HIC24" s="148"/>
      <c r="HID24" s="149"/>
      <c r="HIE24" s="150"/>
      <c r="HIF24" s="151"/>
      <c r="HIG24" s="152"/>
      <c r="HIH24" s="153"/>
      <c r="HII24" s="154"/>
      <c r="HIJ24" s="146"/>
      <c r="HIK24" s="147"/>
      <c r="HIL24" s="148"/>
      <c r="HIM24" s="149"/>
      <c r="HIN24" s="150"/>
      <c r="HIO24" s="151"/>
      <c r="HIP24" s="152"/>
      <c r="HIQ24" s="153"/>
      <c r="HIR24" s="154"/>
      <c r="HIS24" s="146"/>
      <c r="HIT24" s="147"/>
      <c r="HIU24" s="148"/>
      <c r="HIV24" s="149"/>
      <c r="HIW24" s="150"/>
      <c r="HIX24" s="151"/>
      <c r="HIY24" s="152"/>
      <c r="HIZ24" s="153"/>
      <c r="HJA24" s="154"/>
      <c r="HJB24" s="146"/>
      <c r="HJC24" s="147"/>
      <c r="HJD24" s="148"/>
      <c r="HJE24" s="149"/>
      <c r="HJF24" s="150"/>
      <c r="HJG24" s="151"/>
      <c r="HJH24" s="152"/>
      <c r="HJI24" s="153"/>
      <c r="HJJ24" s="154"/>
      <c r="HJK24" s="146"/>
      <c r="HJL24" s="147"/>
      <c r="HJM24" s="148"/>
      <c r="HJN24" s="149"/>
      <c r="HJO24" s="150"/>
      <c r="HJP24" s="151"/>
      <c r="HJQ24" s="152"/>
      <c r="HJR24" s="153"/>
      <c r="HJS24" s="154"/>
      <c r="HJT24" s="146"/>
      <c r="HJU24" s="147"/>
      <c r="HJV24" s="148"/>
      <c r="HJW24" s="149"/>
      <c r="HJX24" s="150"/>
      <c r="HJY24" s="151"/>
      <c r="HJZ24" s="152"/>
      <c r="HKA24" s="153"/>
      <c r="HKB24" s="154"/>
      <c r="HKC24" s="146"/>
      <c r="HKD24" s="147"/>
      <c r="HKE24" s="148"/>
      <c r="HKF24" s="149"/>
      <c r="HKG24" s="150"/>
      <c r="HKH24" s="151"/>
      <c r="HKI24" s="152"/>
      <c r="HKJ24" s="153"/>
      <c r="HKK24" s="154"/>
      <c r="HKL24" s="146"/>
      <c r="HKM24" s="147"/>
      <c r="HKN24" s="148"/>
      <c r="HKO24" s="149"/>
      <c r="HKP24" s="150"/>
      <c r="HKQ24" s="151"/>
      <c r="HKR24" s="152"/>
      <c r="HKS24" s="153"/>
      <c r="HKT24" s="154"/>
      <c r="HKU24" s="146"/>
      <c r="HKV24" s="147"/>
      <c r="HKW24" s="148"/>
      <c r="HKX24" s="149"/>
      <c r="HKY24" s="150"/>
      <c r="HKZ24" s="151"/>
      <c r="HLA24" s="152"/>
      <c r="HLB24" s="153"/>
      <c r="HLC24" s="154"/>
      <c r="HLD24" s="146"/>
      <c r="HLE24" s="147"/>
      <c r="HLF24" s="148"/>
      <c r="HLG24" s="149"/>
      <c r="HLH24" s="150"/>
      <c r="HLI24" s="151"/>
      <c r="HLJ24" s="152"/>
      <c r="HLK24" s="153"/>
      <c r="HLL24" s="154"/>
      <c r="HLM24" s="146"/>
      <c r="HLN24" s="147"/>
      <c r="HLO24" s="148"/>
      <c r="HLP24" s="149"/>
      <c r="HLQ24" s="150"/>
      <c r="HLR24" s="151"/>
      <c r="HLS24" s="152"/>
      <c r="HLT24" s="153"/>
      <c r="HLU24" s="154"/>
      <c r="HLV24" s="146"/>
      <c r="HLW24" s="147"/>
      <c r="HLX24" s="148"/>
      <c r="HLY24" s="149"/>
      <c r="HLZ24" s="150"/>
      <c r="HMA24" s="151"/>
      <c r="HMB24" s="152"/>
      <c r="HMC24" s="153"/>
      <c r="HMD24" s="154"/>
      <c r="HME24" s="146"/>
      <c r="HMF24" s="147"/>
      <c r="HMG24" s="148"/>
      <c r="HMH24" s="149"/>
      <c r="HMI24" s="150"/>
      <c r="HMJ24" s="151"/>
      <c r="HMK24" s="152"/>
      <c r="HML24" s="153"/>
      <c r="HMM24" s="154"/>
      <c r="HMN24" s="146"/>
      <c r="HMO24" s="147"/>
      <c r="HMP24" s="148"/>
      <c r="HMQ24" s="149"/>
      <c r="HMR24" s="150"/>
      <c r="HMS24" s="151"/>
      <c r="HMT24" s="152"/>
      <c r="HMU24" s="153"/>
      <c r="HMV24" s="154"/>
      <c r="HMW24" s="146"/>
      <c r="HMX24" s="147"/>
      <c r="HMY24" s="148"/>
      <c r="HMZ24" s="149"/>
      <c r="HNA24" s="150"/>
      <c r="HNB24" s="151"/>
      <c r="HNC24" s="152"/>
      <c r="HND24" s="153"/>
      <c r="HNE24" s="154"/>
      <c r="HNF24" s="146"/>
      <c r="HNG24" s="147"/>
      <c r="HNH24" s="148"/>
      <c r="HNI24" s="149"/>
      <c r="HNJ24" s="150"/>
      <c r="HNK24" s="151"/>
      <c r="HNL24" s="152"/>
      <c r="HNM24" s="153"/>
      <c r="HNN24" s="154"/>
      <c r="HNO24" s="146"/>
      <c r="HNP24" s="147"/>
      <c r="HNQ24" s="148"/>
      <c r="HNR24" s="149"/>
      <c r="HNS24" s="150"/>
      <c r="HNT24" s="151"/>
      <c r="HNU24" s="152"/>
      <c r="HNV24" s="153"/>
      <c r="HNW24" s="154"/>
      <c r="HNX24" s="146"/>
      <c r="HNY24" s="147"/>
      <c r="HNZ24" s="148"/>
      <c r="HOA24" s="149"/>
      <c r="HOB24" s="150"/>
      <c r="HOC24" s="151"/>
      <c r="HOD24" s="152"/>
      <c r="HOE24" s="153"/>
      <c r="HOF24" s="154"/>
      <c r="HOG24" s="146"/>
      <c r="HOH24" s="147"/>
      <c r="HOI24" s="148"/>
      <c r="HOJ24" s="149"/>
      <c r="HOK24" s="150"/>
      <c r="HOL24" s="151"/>
      <c r="HOM24" s="152"/>
      <c r="HON24" s="153"/>
      <c r="HOO24" s="154"/>
      <c r="HOP24" s="146"/>
      <c r="HOQ24" s="147"/>
      <c r="HOR24" s="148"/>
      <c r="HOS24" s="149"/>
      <c r="HOT24" s="150"/>
      <c r="HOU24" s="151"/>
      <c r="HOV24" s="152"/>
      <c r="HOW24" s="153"/>
      <c r="HOX24" s="154"/>
      <c r="HOY24" s="146"/>
      <c r="HOZ24" s="147"/>
      <c r="HPA24" s="148"/>
      <c r="HPB24" s="149"/>
      <c r="HPC24" s="150"/>
      <c r="HPD24" s="151"/>
      <c r="HPE24" s="152"/>
      <c r="HPF24" s="153"/>
      <c r="HPG24" s="154"/>
      <c r="HPH24" s="146"/>
      <c r="HPI24" s="147"/>
      <c r="HPJ24" s="148"/>
      <c r="HPK24" s="149"/>
      <c r="HPL24" s="150"/>
      <c r="HPM24" s="151"/>
      <c r="HPN24" s="152"/>
      <c r="HPO24" s="153"/>
      <c r="HPP24" s="154"/>
      <c r="HPQ24" s="146"/>
      <c r="HPR24" s="147"/>
      <c r="HPS24" s="148"/>
      <c r="HPT24" s="149"/>
      <c r="HPU24" s="150"/>
      <c r="HPV24" s="151"/>
      <c r="HPW24" s="152"/>
      <c r="HPX24" s="153"/>
      <c r="HPY24" s="154"/>
      <c r="HPZ24" s="146"/>
      <c r="HQA24" s="147"/>
      <c r="HQB24" s="148"/>
      <c r="HQC24" s="149"/>
      <c r="HQD24" s="150"/>
      <c r="HQE24" s="151"/>
      <c r="HQF24" s="152"/>
      <c r="HQG24" s="153"/>
      <c r="HQH24" s="154"/>
      <c r="HQI24" s="146"/>
      <c r="HQJ24" s="147"/>
      <c r="HQK24" s="148"/>
      <c r="HQL24" s="149"/>
      <c r="HQM24" s="150"/>
      <c r="HQN24" s="151"/>
      <c r="HQO24" s="152"/>
      <c r="HQP24" s="153"/>
      <c r="HQQ24" s="154"/>
      <c r="HQR24" s="146"/>
      <c r="HQS24" s="147"/>
      <c r="HQT24" s="148"/>
      <c r="HQU24" s="149"/>
      <c r="HQV24" s="150"/>
      <c r="HQW24" s="151"/>
      <c r="HQX24" s="152"/>
      <c r="HQY24" s="153"/>
      <c r="HQZ24" s="154"/>
      <c r="HRA24" s="146"/>
      <c r="HRB24" s="147"/>
      <c r="HRC24" s="148"/>
      <c r="HRD24" s="149"/>
      <c r="HRE24" s="150"/>
      <c r="HRF24" s="151"/>
      <c r="HRG24" s="152"/>
      <c r="HRH24" s="153"/>
      <c r="HRI24" s="154"/>
      <c r="HRJ24" s="146"/>
      <c r="HRK24" s="147"/>
      <c r="HRL24" s="148"/>
      <c r="HRM24" s="149"/>
      <c r="HRN24" s="150"/>
      <c r="HRO24" s="151"/>
      <c r="HRP24" s="152"/>
      <c r="HRQ24" s="153"/>
      <c r="HRR24" s="154"/>
      <c r="HRS24" s="146"/>
      <c r="HRT24" s="147"/>
      <c r="HRU24" s="148"/>
      <c r="HRV24" s="149"/>
      <c r="HRW24" s="150"/>
      <c r="HRX24" s="151"/>
      <c r="HRY24" s="152"/>
      <c r="HRZ24" s="153"/>
      <c r="HSA24" s="154"/>
      <c r="HSB24" s="146"/>
      <c r="HSC24" s="147"/>
      <c r="HSD24" s="148"/>
      <c r="HSE24" s="149"/>
      <c r="HSF24" s="150"/>
      <c r="HSG24" s="151"/>
      <c r="HSH24" s="152"/>
      <c r="HSI24" s="153"/>
      <c r="HSJ24" s="154"/>
      <c r="HSK24" s="146"/>
      <c r="HSL24" s="147"/>
      <c r="HSM24" s="148"/>
      <c r="HSN24" s="149"/>
      <c r="HSO24" s="150"/>
      <c r="HSP24" s="151"/>
      <c r="HSQ24" s="152"/>
      <c r="HSR24" s="153"/>
      <c r="HSS24" s="154"/>
      <c r="HST24" s="146"/>
      <c r="HSU24" s="147"/>
      <c r="HSV24" s="148"/>
      <c r="HSW24" s="149"/>
      <c r="HSX24" s="150"/>
      <c r="HSY24" s="151"/>
      <c r="HSZ24" s="152"/>
      <c r="HTA24" s="153"/>
      <c r="HTB24" s="154"/>
      <c r="HTC24" s="146"/>
      <c r="HTD24" s="147"/>
      <c r="HTE24" s="148"/>
      <c r="HTF24" s="149"/>
      <c r="HTG24" s="150"/>
      <c r="HTH24" s="151"/>
      <c r="HTI24" s="152"/>
      <c r="HTJ24" s="153"/>
      <c r="HTK24" s="154"/>
      <c r="HTL24" s="146"/>
      <c r="HTM24" s="147"/>
      <c r="HTN24" s="148"/>
      <c r="HTO24" s="149"/>
      <c r="HTP24" s="150"/>
      <c r="HTQ24" s="151"/>
      <c r="HTR24" s="152"/>
      <c r="HTS24" s="153"/>
      <c r="HTT24" s="154"/>
      <c r="HTU24" s="146"/>
      <c r="HTV24" s="147"/>
      <c r="HTW24" s="148"/>
      <c r="HTX24" s="149"/>
      <c r="HTY24" s="150"/>
      <c r="HTZ24" s="151"/>
      <c r="HUA24" s="152"/>
      <c r="HUB24" s="153"/>
      <c r="HUC24" s="154"/>
      <c r="HUD24" s="146"/>
      <c r="HUE24" s="147"/>
      <c r="HUF24" s="148"/>
      <c r="HUG24" s="149"/>
      <c r="HUH24" s="150"/>
      <c r="HUI24" s="151"/>
      <c r="HUJ24" s="152"/>
      <c r="HUK24" s="153"/>
      <c r="HUL24" s="154"/>
      <c r="HUM24" s="146"/>
      <c r="HUN24" s="147"/>
      <c r="HUO24" s="148"/>
      <c r="HUP24" s="149"/>
      <c r="HUQ24" s="150"/>
      <c r="HUR24" s="151"/>
      <c r="HUS24" s="152"/>
      <c r="HUT24" s="153"/>
      <c r="HUU24" s="154"/>
      <c r="HUV24" s="146"/>
      <c r="HUW24" s="147"/>
      <c r="HUX24" s="148"/>
      <c r="HUY24" s="149"/>
      <c r="HUZ24" s="150"/>
      <c r="HVA24" s="151"/>
      <c r="HVB24" s="152"/>
      <c r="HVC24" s="153"/>
      <c r="HVD24" s="154"/>
      <c r="HVE24" s="146"/>
      <c r="HVF24" s="147"/>
      <c r="HVG24" s="148"/>
      <c r="HVH24" s="149"/>
      <c r="HVI24" s="150"/>
      <c r="HVJ24" s="151"/>
      <c r="HVK24" s="152"/>
      <c r="HVL24" s="153"/>
      <c r="HVM24" s="154"/>
      <c r="HVN24" s="146"/>
      <c r="HVO24" s="147"/>
      <c r="HVP24" s="148"/>
      <c r="HVQ24" s="149"/>
      <c r="HVR24" s="150"/>
      <c r="HVS24" s="151"/>
      <c r="HVT24" s="152"/>
      <c r="HVU24" s="153"/>
      <c r="HVV24" s="154"/>
      <c r="HVW24" s="146"/>
      <c r="HVX24" s="147"/>
      <c r="HVY24" s="148"/>
      <c r="HVZ24" s="149"/>
      <c r="HWA24" s="150"/>
      <c r="HWB24" s="151"/>
      <c r="HWC24" s="152"/>
      <c r="HWD24" s="153"/>
      <c r="HWE24" s="154"/>
      <c r="HWF24" s="146"/>
      <c r="HWG24" s="147"/>
      <c r="HWH24" s="148"/>
      <c r="HWI24" s="149"/>
      <c r="HWJ24" s="150"/>
      <c r="HWK24" s="151"/>
      <c r="HWL24" s="152"/>
      <c r="HWM24" s="153"/>
      <c r="HWN24" s="154"/>
      <c r="HWO24" s="146"/>
      <c r="HWP24" s="147"/>
      <c r="HWQ24" s="148"/>
      <c r="HWR24" s="149"/>
      <c r="HWS24" s="150"/>
      <c r="HWT24" s="151"/>
      <c r="HWU24" s="152"/>
      <c r="HWV24" s="153"/>
      <c r="HWW24" s="154"/>
      <c r="HWX24" s="146"/>
      <c r="HWY24" s="147"/>
      <c r="HWZ24" s="148"/>
      <c r="HXA24" s="149"/>
      <c r="HXB24" s="150"/>
      <c r="HXC24" s="151"/>
      <c r="HXD24" s="152"/>
      <c r="HXE24" s="153"/>
      <c r="HXF24" s="154"/>
      <c r="HXG24" s="146"/>
      <c r="HXH24" s="147"/>
      <c r="HXI24" s="148"/>
      <c r="HXJ24" s="149"/>
      <c r="HXK24" s="150"/>
      <c r="HXL24" s="151"/>
      <c r="HXM24" s="152"/>
      <c r="HXN24" s="153"/>
      <c r="HXO24" s="154"/>
      <c r="HXP24" s="146"/>
      <c r="HXQ24" s="147"/>
      <c r="HXR24" s="148"/>
      <c r="HXS24" s="149"/>
      <c r="HXT24" s="150"/>
      <c r="HXU24" s="151"/>
      <c r="HXV24" s="152"/>
      <c r="HXW24" s="153"/>
      <c r="HXX24" s="154"/>
      <c r="HXY24" s="146"/>
      <c r="HXZ24" s="147"/>
      <c r="HYA24" s="148"/>
      <c r="HYB24" s="149"/>
      <c r="HYC24" s="150"/>
      <c r="HYD24" s="151"/>
      <c r="HYE24" s="152"/>
      <c r="HYF24" s="153"/>
      <c r="HYG24" s="154"/>
      <c r="HYH24" s="146"/>
      <c r="HYI24" s="147"/>
      <c r="HYJ24" s="148"/>
      <c r="HYK24" s="149"/>
      <c r="HYL24" s="150"/>
      <c r="HYM24" s="151"/>
      <c r="HYN24" s="152"/>
      <c r="HYO24" s="153"/>
      <c r="HYP24" s="154"/>
      <c r="HYQ24" s="146"/>
      <c r="HYR24" s="147"/>
      <c r="HYS24" s="148"/>
      <c r="HYT24" s="149"/>
      <c r="HYU24" s="150"/>
      <c r="HYV24" s="151"/>
      <c r="HYW24" s="152"/>
      <c r="HYX24" s="153"/>
      <c r="HYY24" s="154"/>
      <c r="HYZ24" s="146"/>
      <c r="HZA24" s="147"/>
      <c r="HZB24" s="148"/>
      <c r="HZC24" s="149"/>
      <c r="HZD24" s="150"/>
      <c r="HZE24" s="151"/>
      <c r="HZF24" s="152"/>
      <c r="HZG24" s="153"/>
      <c r="HZH24" s="154"/>
      <c r="HZI24" s="146"/>
      <c r="HZJ24" s="147"/>
      <c r="HZK24" s="148"/>
      <c r="HZL24" s="149"/>
      <c r="HZM24" s="150"/>
      <c r="HZN24" s="151"/>
      <c r="HZO24" s="152"/>
      <c r="HZP24" s="153"/>
      <c r="HZQ24" s="154"/>
      <c r="HZR24" s="146"/>
      <c r="HZS24" s="147"/>
      <c r="HZT24" s="148"/>
      <c r="HZU24" s="149"/>
      <c r="HZV24" s="150"/>
      <c r="HZW24" s="151"/>
      <c r="HZX24" s="152"/>
      <c r="HZY24" s="153"/>
      <c r="HZZ24" s="154"/>
      <c r="IAA24" s="146"/>
      <c r="IAB24" s="147"/>
      <c r="IAC24" s="148"/>
      <c r="IAD24" s="149"/>
      <c r="IAE24" s="150"/>
      <c r="IAF24" s="151"/>
      <c r="IAG24" s="152"/>
      <c r="IAH24" s="153"/>
      <c r="IAI24" s="154"/>
      <c r="IAJ24" s="146"/>
      <c r="IAK24" s="147"/>
      <c r="IAL24" s="148"/>
      <c r="IAM24" s="149"/>
      <c r="IAN24" s="150"/>
      <c r="IAO24" s="151"/>
      <c r="IAP24" s="152"/>
      <c r="IAQ24" s="153"/>
      <c r="IAR24" s="154"/>
      <c r="IAS24" s="146"/>
      <c r="IAT24" s="147"/>
      <c r="IAU24" s="148"/>
      <c r="IAV24" s="149"/>
      <c r="IAW24" s="150"/>
      <c r="IAX24" s="151"/>
      <c r="IAY24" s="152"/>
      <c r="IAZ24" s="153"/>
      <c r="IBA24" s="154"/>
      <c r="IBB24" s="146"/>
      <c r="IBC24" s="147"/>
      <c r="IBD24" s="148"/>
      <c r="IBE24" s="149"/>
      <c r="IBF24" s="150"/>
      <c r="IBG24" s="151"/>
      <c r="IBH24" s="152"/>
      <c r="IBI24" s="153"/>
      <c r="IBJ24" s="154"/>
      <c r="IBK24" s="146"/>
      <c r="IBL24" s="147"/>
      <c r="IBM24" s="148"/>
      <c r="IBN24" s="149"/>
      <c r="IBO24" s="150"/>
      <c r="IBP24" s="151"/>
      <c r="IBQ24" s="152"/>
      <c r="IBR24" s="153"/>
      <c r="IBS24" s="154"/>
      <c r="IBT24" s="146"/>
      <c r="IBU24" s="147"/>
      <c r="IBV24" s="148"/>
      <c r="IBW24" s="149"/>
      <c r="IBX24" s="150"/>
      <c r="IBY24" s="151"/>
      <c r="IBZ24" s="152"/>
      <c r="ICA24" s="153"/>
      <c r="ICB24" s="154"/>
      <c r="ICC24" s="146"/>
      <c r="ICD24" s="147"/>
      <c r="ICE24" s="148"/>
      <c r="ICF24" s="149"/>
      <c r="ICG24" s="150"/>
      <c r="ICH24" s="151"/>
      <c r="ICI24" s="152"/>
      <c r="ICJ24" s="153"/>
      <c r="ICK24" s="154"/>
      <c r="ICL24" s="146"/>
      <c r="ICM24" s="147"/>
      <c r="ICN24" s="148"/>
      <c r="ICO24" s="149"/>
      <c r="ICP24" s="150"/>
      <c r="ICQ24" s="151"/>
      <c r="ICR24" s="152"/>
      <c r="ICS24" s="153"/>
      <c r="ICT24" s="154"/>
      <c r="ICU24" s="146"/>
      <c r="ICV24" s="147"/>
      <c r="ICW24" s="148"/>
      <c r="ICX24" s="149"/>
      <c r="ICY24" s="150"/>
      <c r="ICZ24" s="151"/>
      <c r="IDA24" s="152"/>
      <c r="IDB24" s="153"/>
      <c r="IDC24" s="154"/>
      <c r="IDD24" s="146"/>
      <c r="IDE24" s="147"/>
      <c r="IDF24" s="148"/>
      <c r="IDG24" s="149"/>
      <c r="IDH24" s="150"/>
      <c r="IDI24" s="151"/>
      <c r="IDJ24" s="152"/>
      <c r="IDK24" s="153"/>
      <c r="IDL24" s="154"/>
      <c r="IDM24" s="146"/>
      <c r="IDN24" s="147"/>
      <c r="IDO24" s="148"/>
      <c r="IDP24" s="149"/>
      <c r="IDQ24" s="150"/>
      <c r="IDR24" s="151"/>
      <c r="IDS24" s="152"/>
      <c r="IDT24" s="153"/>
      <c r="IDU24" s="154"/>
      <c r="IDV24" s="146"/>
      <c r="IDW24" s="147"/>
      <c r="IDX24" s="148"/>
      <c r="IDY24" s="149"/>
      <c r="IDZ24" s="150"/>
      <c r="IEA24" s="151"/>
      <c r="IEB24" s="152"/>
      <c r="IEC24" s="153"/>
      <c r="IED24" s="154"/>
      <c r="IEE24" s="146"/>
      <c r="IEF24" s="147"/>
      <c r="IEG24" s="148"/>
      <c r="IEH24" s="149"/>
      <c r="IEI24" s="150"/>
      <c r="IEJ24" s="151"/>
      <c r="IEK24" s="152"/>
      <c r="IEL24" s="153"/>
      <c r="IEM24" s="154"/>
      <c r="IEN24" s="146"/>
      <c r="IEO24" s="147"/>
      <c r="IEP24" s="148"/>
      <c r="IEQ24" s="149"/>
      <c r="IER24" s="150"/>
      <c r="IES24" s="151"/>
      <c r="IET24" s="152"/>
      <c r="IEU24" s="153"/>
      <c r="IEV24" s="154"/>
      <c r="IEW24" s="146"/>
      <c r="IEX24" s="147"/>
      <c r="IEY24" s="148"/>
      <c r="IEZ24" s="149"/>
      <c r="IFA24" s="150"/>
      <c r="IFB24" s="151"/>
      <c r="IFC24" s="152"/>
      <c r="IFD24" s="153"/>
      <c r="IFE24" s="154"/>
      <c r="IFF24" s="146"/>
      <c r="IFG24" s="147"/>
      <c r="IFH24" s="148"/>
      <c r="IFI24" s="149"/>
      <c r="IFJ24" s="150"/>
      <c r="IFK24" s="151"/>
      <c r="IFL24" s="152"/>
      <c r="IFM24" s="153"/>
      <c r="IFN24" s="154"/>
      <c r="IFO24" s="146"/>
      <c r="IFP24" s="147"/>
      <c r="IFQ24" s="148"/>
      <c r="IFR24" s="149"/>
      <c r="IFS24" s="150"/>
      <c r="IFT24" s="151"/>
      <c r="IFU24" s="152"/>
      <c r="IFV24" s="153"/>
      <c r="IFW24" s="154"/>
      <c r="IFX24" s="146"/>
      <c r="IFY24" s="147"/>
      <c r="IFZ24" s="148"/>
      <c r="IGA24" s="149"/>
      <c r="IGB24" s="150"/>
      <c r="IGC24" s="151"/>
      <c r="IGD24" s="152"/>
      <c r="IGE24" s="153"/>
      <c r="IGF24" s="154"/>
      <c r="IGG24" s="146"/>
      <c r="IGH24" s="147"/>
      <c r="IGI24" s="148"/>
      <c r="IGJ24" s="149"/>
      <c r="IGK24" s="150"/>
      <c r="IGL24" s="151"/>
      <c r="IGM24" s="152"/>
      <c r="IGN24" s="153"/>
      <c r="IGO24" s="154"/>
      <c r="IGP24" s="146"/>
      <c r="IGQ24" s="147"/>
      <c r="IGR24" s="148"/>
      <c r="IGS24" s="149"/>
      <c r="IGT24" s="150"/>
      <c r="IGU24" s="151"/>
      <c r="IGV24" s="152"/>
      <c r="IGW24" s="153"/>
      <c r="IGX24" s="154"/>
      <c r="IGY24" s="146"/>
      <c r="IGZ24" s="147"/>
      <c r="IHA24" s="148"/>
      <c r="IHB24" s="149"/>
      <c r="IHC24" s="150"/>
      <c r="IHD24" s="151"/>
      <c r="IHE24" s="152"/>
      <c r="IHF24" s="153"/>
      <c r="IHG24" s="154"/>
      <c r="IHH24" s="146"/>
      <c r="IHI24" s="147"/>
      <c r="IHJ24" s="148"/>
      <c r="IHK24" s="149"/>
      <c r="IHL24" s="150"/>
      <c r="IHM24" s="151"/>
      <c r="IHN24" s="152"/>
      <c r="IHO24" s="153"/>
      <c r="IHP24" s="154"/>
      <c r="IHQ24" s="146"/>
      <c r="IHR24" s="147"/>
      <c r="IHS24" s="148"/>
      <c r="IHT24" s="149"/>
      <c r="IHU24" s="150"/>
      <c r="IHV24" s="151"/>
      <c r="IHW24" s="152"/>
      <c r="IHX24" s="153"/>
      <c r="IHY24" s="154"/>
      <c r="IHZ24" s="146"/>
      <c r="IIA24" s="147"/>
      <c r="IIB24" s="148"/>
      <c r="IIC24" s="149"/>
      <c r="IID24" s="150"/>
      <c r="IIE24" s="151"/>
      <c r="IIF24" s="152"/>
      <c r="IIG24" s="153"/>
      <c r="IIH24" s="154"/>
      <c r="III24" s="146"/>
      <c r="IIJ24" s="147"/>
      <c r="IIK24" s="148"/>
      <c r="IIL24" s="149"/>
      <c r="IIM24" s="150"/>
      <c r="IIN24" s="151"/>
      <c r="IIO24" s="152"/>
      <c r="IIP24" s="153"/>
      <c r="IIQ24" s="154"/>
      <c r="IIR24" s="146"/>
      <c r="IIS24" s="147"/>
      <c r="IIT24" s="148"/>
      <c r="IIU24" s="149"/>
      <c r="IIV24" s="150"/>
      <c r="IIW24" s="151"/>
      <c r="IIX24" s="152"/>
      <c r="IIY24" s="153"/>
      <c r="IIZ24" s="154"/>
      <c r="IJA24" s="146"/>
      <c r="IJB24" s="147"/>
      <c r="IJC24" s="148"/>
      <c r="IJD24" s="149"/>
      <c r="IJE24" s="150"/>
      <c r="IJF24" s="151"/>
      <c r="IJG24" s="152"/>
      <c r="IJH24" s="153"/>
      <c r="IJI24" s="154"/>
      <c r="IJJ24" s="146"/>
      <c r="IJK24" s="147"/>
      <c r="IJL24" s="148"/>
      <c r="IJM24" s="149"/>
      <c r="IJN24" s="150"/>
      <c r="IJO24" s="151"/>
      <c r="IJP24" s="152"/>
      <c r="IJQ24" s="153"/>
      <c r="IJR24" s="154"/>
      <c r="IJS24" s="146"/>
      <c r="IJT24" s="147"/>
      <c r="IJU24" s="148"/>
      <c r="IJV24" s="149"/>
      <c r="IJW24" s="150"/>
      <c r="IJX24" s="151"/>
      <c r="IJY24" s="152"/>
      <c r="IJZ24" s="153"/>
      <c r="IKA24" s="154"/>
      <c r="IKB24" s="146"/>
      <c r="IKC24" s="147"/>
      <c r="IKD24" s="148"/>
      <c r="IKE24" s="149"/>
      <c r="IKF24" s="150"/>
      <c r="IKG24" s="151"/>
      <c r="IKH24" s="152"/>
      <c r="IKI24" s="153"/>
      <c r="IKJ24" s="154"/>
      <c r="IKK24" s="146"/>
      <c r="IKL24" s="147"/>
      <c r="IKM24" s="148"/>
      <c r="IKN24" s="149"/>
      <c r="IKO24" s="150"/>
      <c r="IKP24" s="151"/>
      <c r="IKQ24" s="152"/>
      <c r="IKR24" s="153"/>
      <c r="IKS24" s="154"/>
      <c r="IKT24" s="146"/>
      <c r="IKU24" s="147"/>
      <c r="IKV24" s="148"/>
      <c r="IKW24" s="149"/>
      <c r="IKX24" s="150"/>
      <c r="IKY24" s="151"/>
      <c r="IKZ24" s="152"/>
      <c r="ILA24" s="153"/>
      <c r="ILB24" s="154"/>
      <c r="ILC24" s="146"/>
      <c r="ILD24" s="147"/>
      <c r="ILE24" s="148"/>
      <c r="ILF24" s="149"/>
      <c r="ILG24" s="150"/>
      <c r="ILH24" s="151"/>
      <c r="ILI24" s="152"/>
      <c r="ILJ24" s="153"/>
      <c r="ILK24" s="154"/>
      <c r="ILL24" s="146"/>
      <c r="ILM24" s="147"/>
      <c r="ILN24" s="148"/>
      <c r="ILO24" s="149"/>
      <c r="ILP24" s="150"/>
      <c r="ILQ24" s="151"/>
      <c r="ILR24" s="152"/>
      <c r="ILS24" s="153"/>
      <c r="ILT24" s="154"/>
      <c r="ILU24" s="146"/>
      <c r="ILV24" s="147"/>
      <c r="ILW24" s="148"/>
      <c r="ILX24" s="149"/>
      <c r="ILY24" s="150"/>
      <c r="ILZ24" s="151"/>
      <c r="IMA24" s="152"/>
      <c r="IMB24" s="153"/>
      <c r="IMC24" s="154"/>
      <c r="IMD24" s="146"/>
      <c r="IME24" s="147"/>
      <c r="IMF24" s="148"/>
      <c r="IMG24" s="149"/>
      <c r="IMH24" s="150"/>
      <c r="IMI24" s="151"/>
      <c r="IMJ24" s="152"/>
      <c r="IMK24" s="153"/>
      <c r="IML24" s="154"/>
      <c r="IMM24" s="146"/>
      <c r="IMN24" s="147"/>
      <c r="IMO24" s="148"/>
      <c r="IMP24" s="149"/>
      <c r="IMQ24" s="150"/>
      <c r="IMR24" s="151"/>
      <c r="IMS24" s="152"/>
      <c r="IMT24" s="153"/>
      <c r="IMU24" s="154"/>
      <c r="IMV24" s="146"/>
      <c r="IMW24" s="147"/>
      <c r="IMX24" s="148"/>
      <c r="IMY24" s="149"/>
      <c r="IMZ24" s="150"/>
      <c r="INA24" s="151"/>
      <c r="INB24" s="152"/>
      <c r="INC24" s="153"/>
      <c r="IND24" s="154"/>
      <c r="INE24" s="146"/>
      <c r="INF24" s="147"/>
      <c r="ING24" s="148"/>
      <c r="INH24" s="149"/>
      <c r="INI24" s="150"/>
      <c r="INJ24" s="151"/>
      <c r="INK24" s="152"/>
      <c r="INL24" s="153"/>
      <c r="INM24" s="154"/>
      <c r="INN24" s="146"/>
      <c r="INO24" s="147"/>
      <c r="INP24" s="148"/>
      <c r="INQ24" s="149"/>
      <c r="INR24" s="150"/>
      <c r="INS24" s="151"/>
      <c r="INT24" s="152"/>
      <c r="INU24" s="153"/>
      <c r="INV24" s="154"/>
      <c r="INW24" s="146"/>
      <c r="INX24" s="147"/>
      <c r="INY24" s="148"/>
      <c r="INZ24" s="149"/>
      <c r="IOA24" s="150"/>
      <c r="IOB24" s="151"/>
      <c r="IOC24" s="152"/>
      <c r="IOD24" s="153"/>
      <c r="IOE24" s="154"/>
      <c r="IOF24" s="146"/>
      <c r="IOG24" s="147"/>
      <c r="IOH24" s="148"/>
      <c r="IOI24" s="149"/>
      <c r="IOJ24" s="150"/>
      <c r="IOK24" s="151"/>
      <c r="IOL24" s="152"/>
      <c r="IOM24" s="153"/>
      <c r="ION24" s="154"/>
      <c r="IOO24" s="146"/>
      <c r="IOP24" s="147"/>
      <c r="IOQ24" s="148"/>
      <c r="IOR24" s="149"/>
      <c r="IOS24" s="150"/>
      <c r="IOT24" s="151"/>
      <c r="IOU24" s="152"/>
      <c r="IOV24" s="153"/>
      <c r="IOW24" s="154"/>
      <c r="IOX24" s="146"/>
      <c r="IOY24" s="147"/>
      <c r="IOZ24" s="148"/>
      <c r="IPA24" s="149"/>
      <c r="IPB24" s="150"/>
      <c r="IPC24" s="151"/>
      <c r="IPD24" s="152"/>
      <c r="IPE24" s="153"/>
      <c r="IPF24" s="154"/>
      <c r="IPG24" s="146"/>
      <c r="IPH24" s="147"/>
      <c r="IPI24" s="148"/>
      <c r="IPJ24" s="149"/>
      <c r="IPK24" s="150"/>
      <c r="IPL24" s="151"/>
      <c r="IPM24" s="152"/>
      <c r="IPN24" s="153"/>
      <c r="IPO24" s="154"/>
      <c r="IPP24" s="146"/>
      <c r="IPQ24" s="147"/>
      <c r="IPR24" s="148"/>
      <c r="IPS24" s="149"/>
      <c r="IPT24" s="150"/>
      <c r="IPU24" s="151"/>
      <c r="IPV24" s="152"/>
      <c r="IPW24" s="153"/>
      <c r="IPX24" s="154"/>
      <c r="IPY24" s="146"/>
      <c r="IPZ24" s="147"/>
      <c r="IQA24" s="148"/>
      <c r="IQB24" s="149"/>
      <c r="IQC24" s="150"/>
      <c r="IQD24" s="151"/>
      <c r="IQE24" s="152"/>
      <c r="IQF24" s="153"/>
      <c r="IQG24" s="154"/>
      <c r="IQH24" s="146"/>
      <c r="IQI24" s="147"/>
      <c r="IQJ24" s="148"/>
      <c r="IQK24" s="149"/>
      <c r="IQL24" s="150"/>
      <c r="IQM24" s="151"/>
      <c r="IQN24" s="152"/>
      <c r="IQO24" s="153"/>
      <c r="IQP24" s="154"/>
      <c r="IQQ24" s="146"/>
      <c r="IQR24" s="147"/>
      <c r="IQS24" s="148"/>
      <c r="IQT24" s="149"/>
      <c r="IQU24" s="150"/>
      <c r="IQV24" s="151"/>
      <c r="IQW24" s="152"/>
      <c r="IQX24" s="153"/>
      <c r="IQY24" s="154"/>
      <c r="IQZ24" s="146"/>
      <c r="IRA24" s="147"/>
      <c r="IRB24" s="148"/>
      <c r="IRC24" s="149"/>
      <c r="IRD24" s="150"/>
      <c r="IRE24" s="151"/>
      <c r="IRF24" s="152"/>
      <c r="IRG24" s="153"/>
      <c r="IRH24" s="154"/>
      <c r="IRI24" s="146"/>
      <c r="IRJ24" s="147"/>
      <c r="IRK24" s="148"/>
      <c r="IRL24" s="149"/>
      <c r="IRM24" s="150"/>
      <c r="IRN24" s="151"/>
      <c r="IRO24" s="152"/>
      <c r="IRP24" s="153"/>
      <c r="IRQ24" s="154"/>
      <c r="IRR24" s="146"/>
      <c r="IRS24" s="147"/>
      <c r="IRT24" s="148"/>
      <c r="IRU24" s="149"/>
      <c r="IRV24" s="150"/>
      <c r="IRW24" s="151"/>
      <c r="IRX24" s="152"/>
      <c r="IRY24" s="153"/>
      <c r="IRZ24" s="154"/>
      <c r="ISA24" s="146"/>
      <c r="ISB24" s="147"/>
      <c r="ISC24" s="148"/>
      <c r="ISD24" s="149"/>
      <c r="ISE24" s="150"/>
      <c r="ISF24" s="151"/>
      <c r="ISG24" s="152"/>
      <c r="ISH24" s="153"/>
      <c r="ISI24" s="154"/>
      <c r="ISJ24" s="146"/>
      <c r="ISK24" s="147"/>
      <c r="ISL24" s="148"/>
      <c r="ISM24" s="149"/>
      <c r="ISN24" s="150"/>
      <c r="ISO24" s="151"/>
      <c r="ISP24" s="152"/>
      <c r="ISQ24" s="153"/>
      <c r="ISR24" s="154"/>
      <c r="ISS24" s="146"/>
      <c r="IST24" s="147"/>
      <c r="ISU24" s="148"/>
      <c r="ISV24" s="149"/>
      <c r="ISW24" s="150"/>
      <c r="ISX24" s="151"/>
      <c r="ISY24" s="152"/>
      <c r="ISZ24" s="153"/>
      <c r="ITA24" s="154"/>
      <c r="ITB24" s="146"/>
      <c r="ITC24" s="147"/>
      <c r="ITD24" s="148"/>
      <c r="ITE24" s="149"/>
      <c r="ITF24" s="150"/>
      <c r="ITG24" s="151"/>
      <c r="ITH24" s="152"/>
      <c r="ITI24" s="153"/>
      <c r="ITJ24" s="154"/>
      <c r="ITK24" s="146"/>
      <c r="ITL24" s="147"/>
      <c r="ITM24" s="148"/>
      <c r="ITN24" s="149"/>
      <c r="ITO24" s="150"/>
      <c r="ITP24" s="151"/>
      <c r="ITQ24" s="152"/>
      <c r="ITR24" s="153"/>
      <c r="ITS24" s="154"/>
      <c r="ITT24" s="146"/>
      <c r="ITU24" s="147"/>
      <c r="ITV24" s="148"/>
      <c r="ITW24" s="149"/>
      <c r="ITX24" s="150"/>
      <c r="ITY24" s="151"/>
      <c r="ITZ24" s="152"/>
      <c r="IUA24" s="153"/>
      <c r="IUB24" s="154"/>
      <c r="IUC24" s="146"/>
      <c r="IUD24" s="147"/>
      <c r="IUE24" s="148"/>
      <c r="IUF24" s="149"/>
      <c r="IUG24" s="150"/>
      <c r="IUH24" s="151"/>
      <c r="IUI24" s="152"/>
      <c r="IUJ24" s="153"/>
      <c r="IUK24" s="154"/>
      <c r="IUL24" s="146"/>
      <c r="IUM24" s="147"/>
      <c r="IUN24" s="148"/>
      <c r="IUO24" s="149"/>
      <c r="IUP24" s="150"/>
      <c r="IUQ24" s="151"/>
      <c r="IUR24" s="152"/>
      <c r="IUS24" s="153"/>
      <c r="IUT24" s="154"/>
      <c r="IUU24" s="146"/>
      <c r="IUV24" s="147"/>
      <c r="IUW24" s="148"/>
      <c r="IUX24" s="149"/>
      <c r="IUY24" s="150"/>
      <c r="IUZ24" s="151"/>
      <c r="IVA24" s="152"/>
      <c r="IVB24" s="153"/>
      <c r="IVC24" s="154"/>
      <c r="IVD24" s="146"/>
      <c r="IVE24" s="147"/>
      <c r="IVF24" s="148"/>
      <c r="IVG24" s="149"/>
      <c r="IVH24" s="150"/>
      <c r="IVI24" s="151"/>
      <c r="IVJ24" s="152"/>
      <c r="IVK24" s="153"/>
      <c r="IVL24" s="154"/>
      <c r="IVM24" s="146"/>
      <c r="IVN24" s="147"/>
      <c r="IVO24" s="148"/>
      <c r="IVP24" s="149"/>
      <c r="IVQ24" s="150"/>
      <c r="IVR24" s="151"/>
      <c r="IVS24" s="152"/>
      <c r="IVT24" s="153"/>
      <c r="IVU24" s="154"/>
      <c r="IVV24" s="146"/>
      <c r="IVW24" s="147"/>
      <c r="IVX24" s="148"/>
      <c r="IVY24" s="149"/>
      <c r="IVZ24" s="150"/>
      <c r="IWA24" s="151"/>
      <c r="IWB24" s="152"/>
      <c r="IWC24" s="153"/>
      <c r="IWD24" s="154"/>
      <c r="IWE24" s="146"/>
      <c r="IWF24" s="147"/>
      <c r="IWG24" s="148"/>
      <c r="IWH24" s="149"/>
      <c r="IWI24" s="150"/>
      <c r="IWJ24" s="151"/>
      <c r="IWK24" s="152"/>
      <c r="IWL24" s="153"/>
      <c r="IWM24" s="154"/>
      <c r="IWN24" s="146"/>
      <c r="IWO24" s="147"/>
      <c r="IWP24" s="148"/>
      <c r="IWQ24" s="149"/>
      <c r="IWR24" s="150"/>
      <c r="IWS24" s="151"/>
      <c r="IWT24" s="152"/>
      <c r="IWU24" s="153"/>
      <c r="IWV24" s="154"/>
      <c r="IWW24" s="146"/>
      <c r="IWX24" s="147"/>
      <c r="IWY24" s="148"/>
      <c r="IWZ24" s="149"/>
      <c r="IXA24" s="150"/>
      <c r="IXB24" s="151"/>
      <c r="IXC24" s="152"/>
      <c r="IXD24" s="153"/>
      <c r="IXE24" s="154"/>
      <c r="IXF24" s="146"/>
      <c r="IXG24" s="147"/>
      <c r="IXH24" s="148"/>
      <c r="IXI24" s="149"/>
      <c r="IXJ24" s="150"/>
      <c r="IXK24" s="151"/>
      <c r="IXL24" s="152"/>
      <c r="IXM24" s="153"/>
      <c r="IXN24" s="154"/>
      <c r="IXO24" s="146"/>
      <c r="IXP24" s="147"/>
      <c r="IXQ24" s="148"/>
      <c r="IXR24" s="149"/>
      <c r="IXS24" s="150"/>
      <c r="IXT24" s="151"/>
      <c r="IXU24" s="152"/>
      <c r="IXV24" s="153"/>
      <c r="IXW24" s="154"/>
      <c r="IXX24" s="146"/>
      <c r="IXY24" s="147"/>
      <c r="IXZ24" s="148"/>
      <c r="IYA24" s="149"/>
      <c r="IYB24" s="150"/>
      <c r="IYC24" s="151"/>
      <c r="IYD24" s="152"/>
      <c r="IYE24" s="153"/>
      <c r="IYF24" s="154"/>
      <c r="IYG24" s="146"/>
      <c r="IYH24" s="147"/>
      <c r="IYI24" s="148"/>
      <c r="IYJ24" s="149"/>
      <c r="IYK24" s="150"/>
      <c r="IYL24" s="151"/>
      <c r="IYM24" s="152"/>
      <c r="IYN24" s="153"/>
      <c r="IYO24" s="154"/>
      <c r="IYP24" s="146"/>
      <c r="IYQ24" s="147"/>
      <c r="IYR24" s="148"/>
      <c r="IYS24" s="149"/>
      <c r="IYT24" s="150"/>
      <c r="IYU24" s="151"/>
      <c r="IYV24" s="152"/>
      <c r="IYW24" s="153"/>
      <c r="IYX24" s="154"/>
      <c r="IYY24" s="146"/>
      <c r="IYZ24" s="147"/>
      <c r="IZA24" s="148"/>
      <c r="IZB24" s="149"/>
      <c r="IZC24" s="150"/>
      <c r="IZD24" s="151"/>
      <c r="IZE24" s="152"/>
      <c r="IZF24" s="153"/>
      <c r="IZG24" s="154"/>
      <c r="IZH24" s="146"/>
      <c r="IZI24" s="147"/>
      <c r="IZJ24" s="148"/>
      <c r="IZK24" s="149"/>
      <c r="IZL24" s="150"/>
      <c r="IZM24" s="151"/>
      <c r="IZN24" s="152"/>
      <c r="IZO24" s="153"/>
      <c r="IZP24" s="154"/>
      <c r="IZQ24" s="146"/>
      <c r="IZR24" s="147"/>
      <c r="IZS24" s="148"/>
      <c r="IZT24" s="149"/>
      <c r="IZU24" s="150"/>
      <c r="IZV24" s="151"/>
      <c r="IZW24" s="152"/>
      <c r="IZX24" s="153"/>
      <c r="IZY24" s="154"/>
      <c r="IZZ24" s="146"/>
      <c r="JAA24" s="147"/>
      <c r="JAB24" s="148"/>
      <c r="JAC24" s="149"/>
      <c r="JAD24" s="150"/>
      <c r="JAE24" s="151"/>
      <c r="JAF24" s="152"/>
      <c r="JAG24" s="153"/>
      <c r="JAH24" s="154"/>
      <c r="JAI24" s="146"/>
      <c r="JAJ24" s="147"/>
      <c r="JAK24" s="148"/>
      <c r="JAL24" s="149"/>
      <c r="JAM24" s="150"/>
      <c r="JAN24" s="151"/>
      <c r="JAO24" s="152"/>
      <c r="JAP24" s="153"/>
      <c r="JAQ24" s="154"/>
      <c r="JAR24" s="146"/>
      <c r="JAS24" s="147"/>
      <c r="JAT24" s="148"/>
      <c r="JAU24" s="149"/>
      <c r="JAV24" s="150"/>
      <c r="JAW24" s="151"/>
      <c r="JAX24" s="152"/>
      <c r="JAY24" s="153"/>
      <c r="JAZ24" s="154"/>
      <c r="JBA24" s="146"/>
      <c r="JBB24" s="147"/>
      <c r="JBC24" s="148"/>
      <c r="JBD24" s="149"/>
      <c r="JBE24" s="150"/>
      <c r="JBF24" s="151"/>
      <c r="JBG24" s="152"/>
      <c r="JBH24" s="153"/>
      <c r="JBI24" s="154"/>
      <c r="JBJ24" s="146"/>
      <c r="JBK24" s="147"/>
      <c r="JBL24" s="148"/>
      <c r="JBM24" s="149"/>
      <c r="JBN24" s="150"/>
      <c r="JBO24" s="151"/>
      <c r="JBP24" s="152"/>
      <c r="JBQ24" s="153"/>
      <c r="JBR24" s="154"/>
      <c r="JBS24" s="146"/>
      <c r="JBT24" s="147"/>
      <c r="JBU24" s="148"/>
      <c r="JBV24" s="149"/>
      <c r="JBW24" s="150"/>
      <c r="JBX24" s="151"/>
      <c r="JBY24" s="152"/>
      <c r="JBZ24" s="153"/>
      <c r="JCA24" s="154"/>
      <c r="JCB24" s="146"/>
      <c r="JCC24" s="147"/>
      <c r="JCD24" s="148"/>
      <c r="JCE24" s="149"/>
      <c r="JCF24" s="150"/>
      <c r="JCG24" s="151"/>
      <c r="JCH24" s="152"/>
      <c r="JCI24" s="153"/>
      <c r="JCJ24" s="154"/>
      <c r="JCK24" s="146"/>
      <c r="JCL24" s="147"/>
      <c r="JCM24" s="148"/>
      <c r="JCN24" s="149"/>
      <c r="JCO24" s="150"/>
      <c r="JCP24" s="151"/>
      <c r="JCQ24" s="152"/>
      <c r="JCR24" s="153"/>
      <c r="JCS24" s="154"/>
      <c r="JCT24" s="146"/>
      <c r="JCU24" s="147"/>
      <c r="JCV24" s="148"/>
      <c r="JCW24" s="149"/>
      <c r="JCX24" s="150"/>
      <c r="JCY24" s="151"/>
      <c r="JCZ24" s="152"/>
      <c r="JDA24" s="153"/>
      <c r="JDB24" s="154"/>
      <c r="JDC24" s="146"/>
      <c r="JDD24" s="147"/>
      <c r="JDE24" s="148"/>
      <c r="JDF24" s="149"/>
      <c r="JDG24" s="150"/>
      <c r="JDH24" s="151"/>
      <c r="JDI24" s="152"/>
      <c r="JDJ24" s="153"/>
      <c r="JDK24" s="154"/>
      <c r="JDL24" s="146"/>
      <c r="JDM24" s="147"/>
      <c r="JDN24" s="148"/>
      <c r="JDO24" s="149"/>
      <c r="JDP24" s="150"/>
      <c r="JDQ24" s="151"/>
      <c r="JDR24" s="152"/>
      <c r="JDS24" s="153"/>
      <c r="JDT24" s="154"/>
      <c r="JDU24" s="146"/>
      <c r="JDV24" s="147"/>
      <c r="JDW24" s="148"/>
      <c r="JDX24" s="149"/>
      <c r="JDY24" s="150"/>
      <c r="JDZ24" s="151"/>
      <c r="JEA24" s="152"/>
      <c r="JEB24" s="153"/>
      <c r="JEC24" s="154"/>
      <c r="JED24" s="146"/>
      <c r="JEE24" s="147"/>
      <c r="JEF24" s="148"/>
      <c r="JEG24" s="149"/>
      <c r="JEH24" s="150"/>
      <c r="JEI24" s="151"/>
      <c r="JEJ24" s="152"/>
      <c r="JEK24" s="153"/>
      <c r="JEL24" s="154"/>
      <c r="JEM24" s="146"/>
      <c r="JEN24" s="147"/>
      <c r="JEO24" s="148"/>
      <c r="JEP24" s="149"/>
      <c r="JEQ24" s="150"/>
      <c r="JER24" s="151"/>
      <c r="JES24" s="152"/>
      <c r="JET24" s="153"/>
      <c r="JEU24" s="154"/>
      <c r="JEV24" s="146"/>
      <c r="JEW24" s="147"/>
      <c r="JEX24" s="148"/>
      <c r="JEY24" s="149"/>
      <c r="JEZ24" s="150"/>
      <c r="JFA24" s="151"/>
      <c r="JFB24" s="152"/>
      <c r="JFC24" s="153"/>
      <c r="JFD24" s="154"/>
      <c r="JFE24" s="146"/>
      <c r="JFF24" s="147"/>
      <c r="JFG24" s="148"/>
      <c r="JFH24" s="149"/>
      <c r="JFI24" s="150"/>
      <c r="JFJ24" s="151"/>
      <c r="JFK24" s="152"/>
      <c r="JFL24" s="153"/>
      <c r="JFM24" s="154"/>
      <c r="JFN24" s="146"/>
      <c r="JFO24" s="147"/>
      <c r="JFP24" s="148"/>
      <c r="JFQ24" s="149"/>
      <c r="JFR24" s="150"/>
      <c r="JFS24" s="151"/>
      <c r="JFT24" s="152"/>
      <c r="JFU24" s="153"/>
      <c r="JFV24" s="154"/>
      <c r="JFW24" s="146"/>
      <c r="JFX24" s="147"/>
      <c r="JFY24" s="148"/>
      <c r="JFZ24" s="149"/>
      <c r="JGA24" s="150"/>
      <c r="JGB24" s="151"/>
      <c r="JGC24" s="152"/>
      <c r="JGD24" s="153"/>
      <c r="JGE24" s="154"/>
      <c r="JGF24" s="146"/>
      <c r="JGG24" s="147"/>
      <c r="JGH24" s="148"/>
      <c r="JGI24" s="149"/>
      <c r="JGJ24" s="150"/>
      <c r="JGK24" s="151"/>
      <c r="JGL24" s="152"/>
      <c r="JGM24" s="153"/>
      <c r="JGN24" s="154"/>
      <c r="JGO24" s="146"/>
      <c r="JGP24" s="147"/>
      <c r="JGQ24" s="148"/>
      <c r="JGR24" s="149"/>
      <c r="JGS24" s="150"/>
      <c r="JGT24" s="151"/>
      <c r="JGU24" s="152"/>
      <c r="JGV24" s="153"/>
      <c r="JGW24" s="154"/>
      <c r="JGX24" s="146"/>
      <c r="JGY24" s="147"/>
      <c r="JGZ24" s="148"/>
      <c r="JHA24" s="149"/>
      <c r="JHB24" s="150"/>
      <c r="JHC24" s="151"/>
      <c r="JHD24" s="152"/>
      <c r="JHE24" s="153"/>
      <c r="JHF24" s="154"/>
      <c r="JHG24" s="146"/>
      <c r="JHH24" s="147"/>
      <c r="JHI24" s="148"/>
      <c r="JHJ24" s="149"/>
      <c r="JHK24" s="150"/>
      <c r="JHL24" s="151"/>
      <c r="JHM24" s="152"/>
      <c r="JHN24" s="153"/>
      <c r="JHO24" s="154"/>
      <c r="JHP24" s="146"/>
      <c r="JHQ24" s="147"/>
      <c r="JHR24" s="148"/>
      <c r="JHS24" s="149"/>
      <c r="JHT24" s="150"/>
      <c r="JHU24" s="151"/>
      <c r="JHV24" s="152"/>
      <c r="JHW24" s="153"/>
      <c r="JHX24" s="154"/>
      <c r="JHY24" s="146"/>
      <c r="JHZ24" s="147"/>
      <c r="JIA24" s="148"/>
      <c r="JIB24" s="149"/>
      <c r="JIC24" s="150"/>
      <c r="JID24" s="151"/>
      <c r="JIE24" s="152"/>
      <c r="JIF24" s="153"/>
      <c r="JIG24" s="154"/>
      <c r="JIH24" s="146"/>
      <c r="JII24" s="147"/>
      <c r="JIJ24" s="148"/>
      <c r="JIK24" s="149"/>
      <c r="JIL24" s="150"/>
      <c r="JIM24" s="151"/>
      <c r="JIN24" s="152"/>
      <c r="JIO24" s="153"/>
      <c r="JIP24" s="154"/>
      <c r="JIQ24" s="146"/>
      <c r="JIR24" s="147"/>
      <c r="JIS24" s="148"/>
      <c r="JIT24" s="149"/>
      <c r="JIU24" s="150"/>
      <c r="JIV24" s="151"/>
      <c r="JIW24" s="152"/>
      <c r="JIX24" s="153"/>
      <c r="JIY24" s="154"/>
      <c r="JIZ24" s="146"/>
      <c r="JJA24" s="147"/>
      <c r="JJB24" s="148"/>
      <c r="JJC24" s="149"/>
      <c r="JJD24" s="150"/>
      <c r="JJE24" s="151"/>
      <c r="JJF24" s="152"/>
      <c r="JJG24" s="153"/>
      <c r="JJH24" s="154"/>
      <c r="JJI24" s="146"/>
      <c r="JJJ24" s="147"/>
      <c r="JJK24" s="148"/>
      <c r="JJL24" s="149"/>
      <c r="JJM24" s="150"/>
      <c r="JJN24" s="151"/>
      <c r="JJO24" s="152"/>
      <c r="JJP24" s="153"/>
      <c r="JJQ24" s="154"/>
      <c r="JJR24" s="146"/>
      <c r="JJS24" s="147"/>
      <c r="JJT24" s="148"/>
      <c r="JJU24" s="149"/>
      <c r="JJV24" s="150"/>
      <c r="JJW24" s="151"/>
      <c r="JJX24" s="152"/>
      <c r="JJY24" s="153"/>
      <c r="JJZ24" s="154"/>
      <c r="JKA24" s="146"/>
      <c r="JKB24" s="147"/>
      <c r="JKC24" s="148"/>
      <c r="JKD24" s="149"/>
      <c r="JKE24" s="150"/>
      <c r="JKF24" s="151"/>
      <c r="JKG24" s="152"/>
      <c r="JKH24" s="153"/>
      <c r="JKI24" s="154"/>
      <c r="JKJ24" s="146"/>
      <c r="JKK24" s="147"/>
      <c r="JKL24" s="148"/>
      <c r="JKM24" s="149"/>
      <c r="JKN24" s="150"/>
      <c r="JKO24" s="151"/>
      <c r="JKP24" s="152"/>
      <c r="JKQ24" s="153"/>
      <c r="JKR24" s="154"/>
      <c r="JKS24" s="146"/>
      <c r="JKT24" s="147"/>
      <c r="JKU24" s="148"/>
      <c r="JKV24" s="149"/>
      <c r="JKW24" s="150"/>
      <c r="JKX24" s="151"/>
      <c r="JKY24" s="152"/>
      <c r="JKZ24" s="153"/>
      <c r="JLA24" s="154"/>
      <c r="JLB24" s="146"/>
      <c r="JLC24" s="147"/>
      <c r="JLD24" s="148"/>
      <c r="JLE24" s="149"/>
      <c r="JLF24" s="150"/>
      <c r="JLG24" s="151"/>
      <c r="JLH24" s="152"/>
      <c r="JLI24" s="153"/>
      <c r="JLJ24" s="154"/>
      <c r="JLK24" s="146"/>
      <c r="JLL24" s="147"/>
      <c r="JLM24" s="148"/>
      <c r="JLN24" s="149"/>
      <c r="JLO24" s="150"/>
      <c r="JLP24" s="151"/>
      <c r="JLQ24" s="152"/>
      <c r="JLR24" s="153"/>
      <c r="JLS24" s="154"/>
      <c r="JLT24" s="146"/>
      <c r="JLU24" s="147"/>
      <c r="JLV24" s="148"/>
      <c r="JLW24" s="149"/>
      <c r="JLX24" s="150"/>
      <c r="JLY24" s="151"/>
      <c r="JLZ24" s="152"/>
      <c r="JMA24" s="153"/>
      <c r="JMB24" s="154"/>
      <c r="JMC24" s="146"/>
      <c r="JMD24" s="147"/>
      <c r="JME24" s="148"/>
      <c r="JMF24" s="149"/>
      <c r="JMG24" s="150"/>
      <c r="JMH24" s="151"/>
      <c r="JMI24" s="152"/>
      <c r="JMJ24" s="153"/>
      <c r="JMK24" s="154"/>
      <c r="JML24" s="146"/>
      <c r="JMM24" s="147"/>
      <c r="JMN24" s="148"/>
      <c r="JMO24" s="149"/>
      <c r="JMP24" s="150"/>
      <c r="JMQ24" s="151"/>
      <c r="JMR24" s="152"/>
      <c r="JMS24" s="153"/>
      <c r="JMT24" s="154"/>
      <c r="JMU24" s="146"/>
      <c r="JMV24" s="147"/>
      <c r="JMW24" s="148"/>
      <c r="JMX24" s="149"/>
      <c r="JMY24" s="150"/>
      <c r="JMZ24" s="151"/>
      <c r="JNA24" s="152"/>
      <c r="JNB24" s="153"/>
      <c r="JNC24" s="154"/>
      <c r="JND24" s="146"/>
      <c r="JNE24" s="147"/>
      <c r="JNF24" s="148"/>
      <c r="JNG24" s="149"/>
      <c r="JNH24" s="150"/>
      <c r="JNI24" s="151"/>
      <c r="JNJ24" s="152"/>
      <c r="JNK24" s="153"/>
      <c r="JNL24" s="154"/>
      <c r="JNM24" s="146"/>
      <c r="JNN24" s="147"/>
      <c r="JNO24" s="148"/>
      <c r="JNP24" s="149"/>
      <c r="JNQ24" s="150"/>
      <c r="JNR24" s="151"/>
      <c r="JNS24" s="152"/>
      <c r="JNT24" s="153"/>
      <c r="JNU24" s="154"/>
      <c r="JNV24" s="146"/>
      <c r="JNW24" s="147"/>
      <c r="JNX24" s="148"/>
      <c r="JNY24" s="149"/>
      <c r="JNZ24" s="150"/>
      <c r="JOA24" s="151"/>
      <c r="JOB24" s="152"/>
      <c r="JOC24" s="153"/>
      <c r="JOD24" s="154"/>
      <c r="JOE24" s="146"/>
      <c r="JOF24" s="147"/>
      <c r="JOG24" s="148"/>
      <c r="JOH24" s="149"/>
      <c r="JOI24" s="150"/>
      <c r="JOJ24" s="151"/>
      <c r="JOK24" s="152"/>
      <c r="JOL24" s="153"/>
      <c r="JOM24" s="154"/>
      <c r="JON24" s="146"/>
      <c r="JOO24" s="147"/>
      <c r="JOP24" s="148"/>
      <c r="JOQ24" s="149"/>
      <c r="JOR24" s="150"/>
      <c r="JOS24" s="151"/>
      <c r="JOT24" s="152"/>
      <c r="JOU24" s="153"/>
      <c r="JOV24" s="154"/>
      <c r="JOW24" s="146"/>
      <c r="JOX24" s="147"/>
      <c r="JOY24" s="148"/>
      <c r="JOZ24" s="149"/>
      <c r="JPA24" s="150"/>
      <c r="JPB24" s="151"/>
      <c r="JPC24" s="152"/>
      <c r="JPD24" s="153"/>
      <c r="JPE24" s="154"/>
      <c r="JPF24" s="146"/>
      <c r="JPG24" s="147"/>
      <c r="JPH24" s="148"/>
      <c r="JPI24" s="149"/>
      <c r="JPJ24" s="150"/>
      <c r="JPK24" s="151"/>
      <c r="JPL24" s="152"/>
      <c r="JPM24" s="153"/>
      <c r="JPN24" s="154"/>
      <c r="JPO24" s="146"/>
      <c r="JPP24" s="147"/>
      <c r="JPQ24" s="148"/>
      <c r="JPR24" s="149"/>
      <c r="JPS24" s="150"/>
      <c r="JPT24" s="151"/>
      <c r="JPU24" s="152"/>
      <c r="JPV24" s="153"/>
      <c r="JPW24" s="154"/>
      <c r="JPX24" s="146"/>
      <c r="JPY24" s="147"/>
      <c r="JPZ24" s="148"/>
      <c r="JQA24" s="149"/>
      <c r="JQB24" s="150"/>
      <c r="JQC24" s="151"/>
      <c r="JQD24" s="152"/>
      <c r="JQE24" s="153"/>
      <c r="JQF24" s="154"/>
      <c r="JQG24" s="146"/>
      <c r="JQH24" s="147"/>
      <c r="JQI24" s="148"/>
      <c r="JQJ24" s="149"/>
      <c r="JQK24" s="150"/>
      <c r="JQL24" s="151"/>
      <c r="JQM24" s="152"/>
      <c r="JQN24" s="153"/>
      <c r="JQO24" s="154"/>
      <c r="JQP24" s="146"/>
      <c r="JQQ24" s="147"/>
      <c r="JQR24" s="148"/>
      <c r="JQS24" s="149"/>
      <c r="JQT24" s="150"/>
      <c r="JQU24" s="151"/>
      <c r="JQV24" s="152"/>
      <c r="JQW24" s="153"/>
      <c r="JQX24" s="154"/>
      <c r="JQY24" s="146"/>
      <c r="JQZ24" s="147"/>
      <c r="JRA24" s="148"/>
      <c r="JRB24" s="149"/>
      <c r="JRC24" s="150"/>
      <c r="JRD24" s="151"/>
      <c r="JRE24" s="152"/>
      <c r="JRF24" s="153"/>
      <c r="JRG24" s="154"/>
      <c r="JRH24" s="146"/>
      <c r="JRI24" s="147"/>
      <c r="JRJ24" s="148"/>
      <c r="JRK24" s="149"/>
      <c r="JRL24" s="150"/>
      <c r="JRM24" s="151"/>
      <c r="JRN24" s="152"/>
      <c r="JRO24" s="153"/>
      <c r="JRP24" s="154"/>
      <c r="JRQ24" s="146"/>
      <c r="JRR24" s="147"/>
      <c r="JRS24" s="148"/>
      <c r="JRT24" s="149"/>
      <c r="JRU24" s="150"/>
      <c r="JRV24" s="151"/>
      <c r="JRW24" s="152"/>
      <c r="JRX24" s="153"/>
      <c r="JRY24" s="154"/>
      <c r="JRZ24" s="146"/>
      <c r="JSA24" s="147"/>
      <c r="JSB24" s="148"/>
      <c r="JSC24" s="149"/>
      <c r="JSD24" s="150"/>
      <c r="JSE24" s="151"/>
      <c r="JSF24" s="152"/>
      <c r="JSG24" s="153"/>
      <c r="JSH24" s="154"/>
      <c r="JSI24" s="146"/>
      <c r="JSJ24" s="147"/>
      <c r="JSK24" s="148"/>
      <c r="JSL24" s="149"/>
      <c r="JSM24" s="150"/>
      <c r="JSN24" s="151"/>
      <c r="JSO24" s="152"/>
      <c r="JSP24" s="153"/>
      <c r="JSQ24" s="154"/>
      <c r="JSR24" s="146"/>
      <c r="JSS24" s="147"/>
      <c r="JST24" s="148"/>
      <c r="JSU24" s="149"/>
      <c r="JSV24" s="150"/>
      <c r="JSW24" s="151"/>
      <c r="JSX24" s="152"/>
      <c r="JSY24" s="153"/>
      <c r="JSZ24" s="154"/>
      <c r="JTA24" s="146"/>
      <c r="JTB24" s="147"/>
      <c r="JTC24" s="148"/>
      <c r="JTD24" s="149"/>
      <c r="JTE24" s="150"/>
      <c r="JTF24" s="151"/>
      <c r="JTG24" s="152"/>
      <c r="JTH24" s="153"/>
      <c r="JTI24" s="154"/>
      <c r="JTJ24" s="146"/>
      <c r="JTK24" s="147"/>
      <c r="JTL24" s="148"/>
      <c r="JTM24" s="149"/>
      <c r="JTN24" s="150"/>
      <c r="JTO24" s="151"/>
      <c r="JTP24" s="152"/>
      <c r="JTQ24" s="153"/>
      <c r="JTR24" s="154"/>
      <c r="JTS24" s="146"/>
      <c r="JTT24" s="147"/>
      <c r="JTU24" s="148"/>
      <c r="JTV24" s="149"/>
      <c r="JTW24" s="150"/>
      <c r="JTX24" s="151"/>
      <c r="JTY24" s="152"/>
      <c r="JTZ24" s="153"/>
      <c r="JUA24" s="154"/>
      <c r="JUB24" s="146"/>
      <c r="JUC24" s="147"/>
      <c r="JUD24" s="148"/>
      <c r="JUE24" s="149"/>
      <c r="JUF24" s="150"/>
      <c r="JUG24" s="151"/>
      <c r="JUH24" s="152"/>
      <c r="JUI24" s="153"/>
      <c r="JUJ24" s="154"/>
      <c r="JUK24" s="146"/>
      <c r="JUL24" s="147"/>
      <c r="JUM24" s="148"/>
      <c r="JUN24" s="149"/>
      <c r="JUO24" s="150"/>
      <c r="JUP24" s="151"/>
      <c r="JUQ24" s="152"/>
      <c r="JUR24" s="153"/>
      <c r="JUS24" s="154"/>
      <c r="JUT24" s="146"/>
      <c r="JUU24" s="147"/>
      <c r="JUV24" s="148"/>
      <c r="JUW24" s="149"/>
      <c r="JUX24" s="150"/>
      <c r="JUY24" s="151"/>
      <c r="JUZ24" s="152"/>
      <c r="JVA24" s="153"/>
      <c r="JVB24" s="154"/>
      <c r="JVC24" s="146"/>
      <c r="JVD24" s="147"/>
      <c r="JVE24" s="148"/>
      <c r="JVF24" s="149"/>
      <c r="JVG24" s="150"/>
      <c r="JVH24" s="151"/>
      <c r="JVI24" s="152"/>
      <c r="JVJ24" s="153"/>
      <c r="JVK24" s="154"/>
      <c r="JVL24" s="146"/>
      <c r="JVM24" s="147"/>
      <c r="JVN24" s="148"/>
      <c r="JVO24" s="149"/>
      <c r="JVP24" s="150"/>
      <c r="JVQ24" s="151"/>
      <c r="JVR24" s="152"/>
      <c r="JVS24" s="153"/>
      <c r="JVT24" s="154"/>
      <c r="JVU24" s="146"/>
      <c r="JVV24" s="147"/>
      <c r="JVW24" s="148"/>
      <c r="JVX24" s="149"/>
      <c r="JVY24" s="150"/>
      <c r="JVZ24" s="151"/>
      <c r="JWA24" s="152"/>
      <c r="JWB24" s="153"/>
      <c r="JWC24" s="154"/>
      <c r="JWD24" s="146"/>
      <c r="JWE24" s="147"/>
      <c r="JWF24" s="148"/>
      <c r="JWG24" s="149"/>
      <c r="JWH24" s="150"/>
      <c r="JWI24" s="151"/>
      <c r="JWJ24" s="152"/>
      <c r="JWK24" s="153"/>
      <c r="JWL24" s="154"/>
      <c r="JWM24" s="146"/>
      <c r="JWN24" s="147"/>
      <c r="JWO24" s="148"/>
      <c r="JWP24" s="149"/>
      <c r="JWQ24" s="150"/>
      <c r="JWR24" s="151"/>
      <c r="JWS24" s="152"/>
      <c r="JWT24" s="153"/>
      <c r="JWU24" s="154"/>
      <c r="JWV24" s="146"/>
      <c r="JWW24" s="147"/>
      <c r="JWX24" s="148"/>
      <c r="JWY24" s="149"/>
      <c r="JWZ24" s="150"/>
      <c r="JXA24" s="151"/>
      <c r="JXB24" s="152"/>
      <c r="JXC24" s="153"/>
      <c r="JXD24" s="154"/>
      <c r="JXE24" s="146"/>
      <c r="JXF24" s="147"/>
      <c r="JXG24" s="148"/>
      <c r="JXH24" s="149"/>
      <c r="JXI24" s="150"/>
      <c r="JXJ24" s="151"/>
      <c r="JXK24" s="152"/>
      <c r="JXL24" s="153"/>
      <c r="JXM24" s="154"/>
      <c r="JXN24" s="146"/>
      <c r="JXO24" s="147"/>
      <c r="JXP24" s="148"/>
      <c r="JXQ24" s="149"/>
      <c r="JXR24" s="150"/>
      <c r="JXS24" s="151"/>
      <c r="JXT24" s="152"/>
      <c r="JXU24" s="153"/>
      <c r="JXV24" s="154"/>
      <c r="JXW24" s="146"/>
      <c r="JXX24" s="147"/>
      <c r="JXY24" s="148"/>
      <c r="JXZ24" s="149"/>
      <c r="JYA24" s="150"/>
      <c r="JYB24" s="151"/>
      <c r="JYC24" s="152"/>
      <c r="JYD24" s="153"/>
      <c r="JYE24" s="154"/>
      <c r="JYF24" s="146"/>
      <c r="JYG24" s="147"/>
      <c r="JYH24" s="148"/>
      <c r="JYI24" s="149"/>
      <c r="JYJ24" s="150"/>
      <c r="JYK24" s="151"/>
      <c r="JYL24" s="152"/>
      <c r="JYM24" s="153"/>
      <c r="JYN24" s="154"/>
      <c r="JYO24" s="146"/>
      <c r="JYP24" s="147"/>
      <c r="JYQ24" s="148"/>
      <c r="JYR24" s="149"/>
      <c r="JYS24" s="150"/>
      <c r="JYT24" s="151"/>
      <c r="JYU24" s="152"/>
      <c r="JYV24" s="153"/>
      <c r="JYW24" s="154"/>
      <c r="JYX24" s="146"/>
      <c r="JYY24" s="147"/>
      <c r="JYZ24" s="148"/>
      <c r="JZA24" s="149"/>
      <c r="JZB24" s="150"/>
      <c r="JZC24" s="151"/>
      <c r="JZD24" s="152"/>
      <c r="JZE24" s="153"/>
      <c r="JZF24" s="154"/>
      <c r="JZG24" s="146"/>
      <c r="JZH24" s="147"/>
      <c r="JZI24" s="148"/>
      <c r="JZJ24" s="149"/>
      <c r="JZK24" s="150"/>
      <c r="JZL24" s="151"/>
      <c r="JZM24" s="152"/>
      <c r="JZN24" s="153"/>
      <c r="JZO24" s="154"/>
      <c r="JZP24" s="146"/>
      <c r="JZQ24" s="147"/>
      <c r="JZR24" s="148"/>
      <c r="JZS24" s="149"/>
      <c r="JZT24" s="150"/>
      <c r="JZU24" s="151"/>
      <c r="JZV24" s="152"/>
      <c r="JZW24" s="153"/>
      <c r="JZX24" s="154"/>
      <c r="JZY24" s="146"/>
      <c r="JZZ24" s="147"/>
      <c r="KAA24" s="148"/>
      <c r="KAB24" s="149"/>
      <c r="KAC24" s="150"/>
      <c r="KAD24" s="151"/>
      <c r="KAE24" s="152"/>
      <c r="KAF24" s="153"/>
      <c r="KAG24" s="154"/>
      <c r="KAH24" s="146"/>
      <c r="KAI24" s="147"/>
      <c r="KAJ24" s="148"/>
      <c r="KAK24" s="149"/>
      <c r="KAL24" s="150"/>
      <c r="KAM24" s="151"/>
      <c r="KAN24" s="152"/>
      <c r="KAO24" s="153"/>
      <c r="KAP24" s="154"/>
      <c r="KAQ24" s="146"/>
      <c r="KAR24" s="147"/>
      <c r="KAS24" s="148"/>
      <c r="KAT24" s="149"/>
      <c r="KAU24" s="150"/>
      <c r="KAV24" s="151"/>
      <c r="KAW24" s="152"/>
      <c r="KAX24" s="153"/>
      <c r="KAY24" s="154"/>
      <c r="KAZ24" s="146"/>
      <c r="KBA24" s="147"/>
      <c r="KBB24" s="148"/>
      <c r="KBC24" s="149"/>
      <c r="KBD24" s="150"/>
      <c r="KBE24" s="151"/>
      <c r="KBF24" s="152"/>
      <c r="KBG24" s="153"/>
      <c r="KBH24" s="154"/>
      <c r="KBI24" s="146"/>
      <c r="KBJ24" s="147"/>
      <c r="KBK24" s="148"/>
      <c r="KBL24" s="149"/>
      <c r="KBM24" s="150"/>
      <c r="KBN24" s="151"/>
      <c r="KBO24" s="152"/>
      <c r="KBP24" s="153"/>
      <c r="KBQ24" s="154"/>
      <c r="KBR24" s="146"/>
      <c r="KBS24" s="147"/>
      <c r="KBT24" s="148"/>
      <c r="KBU24" s="149"/>
      <c r="KBV24" s="150"/>
      <c r="KBW24" s="151"/>
      <c r="KBX24" s="152"/>
      <c r="KBY24" s="153"/>
      <c r="KBZ24" s="154"/>
      <c r="KCA24" s="146"/>
      <c r="KCB24" s="147"/>
      <c r="KCC24" s="148"/>
      <c r="KCD24" s="149"/>
      <c r="KCE24" s="150"/>
      <c r="KCF24" s="151"/>
      <c r="KCG24" s="152"/>
      <c r="KCH24" s="153"/>
      <c r="KCI24" s="154"/>
      <c r="KCJ24" s="146"/>
      <c r="KCK24" s="147"/>
      <c r="KCL24" s="148"/>
      <c r="KCM24" s="149"/>
      <c r="KCN24" s="150"/>
      <c r="KCO24" s="151"/>
      <c r="KCP24" s="152"/>
      <c r="KCQ24" s="153"/>
      <c r="KCR24" s="154"/>
      <c r="KCS24" s="146"/>
      <c r="KCT24" s="147"/>
      <c r="KCU24" s="148"/>
      <c r="KCV24" s="149"/>
      <c r="KCW24" s="150"/>
      <c r="KCX24" s="151"/>
      <c r="KCY24" s="152"/>
      <c r="KCZ24" s="153"/>
      <c r="KDA24" s="154"/>
      <c r="KDB24" s="146"/>
      <c r="KDC24" s="147"/>
      <c r="KDD24" s="148"/>
      <c r="KDE24" s="149"/>
      <c r="KDF24" s="150"/>
      <c r="KDG24" s="151"/>
      <c r="KDH24" s="152"/>
      <c r="KDI24" s="153"/>
      <c r="KDJ24" s="154"/>
      <c r="KDK24" s="146"/>
      <c r="KDL24" s="147"/>
      <c r="KDM24" s="148"/>
      <c r="KDN24" s="149"/>
      <c r="KDO24" s="150"/>
      <c r="KDP24" s="151"/>
      <c r="KDQ24" s="152"/>
      <c r="KDR24" s="153"/>
      <c r="KDS24" s="154"/>
      <c r="KDT24" s="146"/>
      <c r="KDU24" s="147"/>
      <c r="KDV24" s="148"/>
      <c r="KDW24" s="149"/>
      <c r="KDX24" s="150"/>
      <c r="KDY24" s="151"/>
      <c r="KDZ24" s="152"/>
      <c r="KEA24" s="153"/>
      <c r="KEB24" s="154"/>
      <c r="KEC24" s="146"/>
      <c r="KED24" s="147"/>
      <c r="KEE24" s="148"/>
      <c r="KEF24" s="149"/>
      <c r="KEG24" s="150"/>
      <c r="KEH24" s="151"/>
      <c r="KEI24" s="152"/>
      <c r="KEJ24" s="153"/>
      <c r="KEK24" s="154"/>
      <c r="KEL24" s="146"/>
      <c r="KEM24" s="147"/>
      <c r="KEN24" s="148"/>
      <c r="KEO24" s="149"/>
      <c r="KEP24" s="150"/>
      <c r="KEQ24" s="151"/>
      <c r="KER24" s="152"/>
      <c r="KES24" s="153"/>
      <c r="KET24" s="154"/>
      <c r="KEU24" s="146"/>
      <c r="KEV24" s="147"/>
      <c r="KEW24" s="148"/>
      <c r="KEX24" s="149"/>
      <c r="KEY24" s="150"/>
      <c r="KEZ24" s="151"/>
      <c r="KFA24" s="152"/>
      <c r="KFB24" s="153"/>
      <c r="KFC24" s="154"/>
      <c r="KFD24" s="146"/>
      <c r="KFE24" s="147"/>
      <c r="KFF24" s="148"/>
      <c r="KFG24" s="149"/>
      <c r="KFH24" s="150"/>
      <c r="KFI24" s="151"/>
      <c r="KFJ24" s="152"/>
      <c r="KFK24" s="153"/>
      <c r="KFL24" s="154"/>
      <c r="KFM24" s="146"/>
      <c r="KFN24" s="147"/>
      <c r="KFO24" s="148"/>
      <c r="KFP24" s="149"/>
      <c r="KFQ24" s="150"/>
      <c r="KFR24" s="151"/>
      <c r="KFS24" s="152"/>
      <c r="KFT24" s="153"/>
      <c r="KFU24" s="154"/>
      <c r="KFV24" s="146"/>
      <c r="KFW24" s="147"/>
      <c r="KFX24" s="148"/>
      <c r="KFY24" s="149"/>
      <c r="KFZ24" s="150"/>
      <c r="KGA24" s="151"/>
      <c r="KGB24" s="152"/>
      <c r="KGC24" s="153"/>
      <c r="KGD24" s="154"/>
      <c r="KGE24" s="146"/>
      <c r="KGF24" s="147"/>
      <c r="KGG24" s="148"/>
      <c r="KGH24" s="149"/>
      <c r="KGI24" s="150"/>
      <c r="KGJ24" s="151"/>
      <c r="KGK24" s="152"/>
      <c r="KGL24" s="153"/>
      <c r="KGM24" s="154"/>
      <c r="KGN24" s="146"/>
      <c r="KGO24" s="147"/>
      <c r="KGP24" s="148"/>
      <c r="KGQ24" s="149"/>
      <c r="KGR24" s="150"/>
      <c r="KGS24" s="151"/>
      <c r="KGT24" s="152"/>
      <c r="KGU24" s="153"/>
      <c r="KGV24" s="154"/>
      <c r="KGW24" s="146"/>
      <c r="KGX24" s="147"/>
      <c r="KGY24" s="148"/>
      <c r="KGZ24" s="149"/>
      <c r="KHA24" s="150"/>
      <c r="KHB24" s="151"/>
      <c r="KHC24" s="152"/>
      <c r="KHD24" s="153"/>
      <c r="KHE24" s="154"/>
      <c r="KHF24" s="146"/>
      <c r="KHG24" s="147"/>
      <c r="KHH24" s="148"/>
      <c r="KHI24" s="149"/>
      <c r="KHJ24" s="150"/>
      <c r="KHK24" s="151"/>
      <c r="KHL24" s="152"/>
      <c r="KHM24" s="153"/>
      <c r="KHN24" s="154"/>
      <c r="KHO24" s="146"/>
      <c r="KHP24" s="147"/>
      <c r="KHQ24" s="148"/>
      <c r="KHR24" s="149"/>
      <c r="KHS24" s="150"/>
      <c r="KHT24" s="151"/>
      <c r="KHU24" s="152"/>
      <c r="KHV24" s="153"/>
      <c r="KHW24" s="154"/>
      <c r="KHX24" s="146"/>
      <c r="KHY24" s="147"/>
      <c r="KHZ24" s="148"/>
      <c r="KIA24" s="149"/>
      <c r="KIB24" s="150"/>
      <c r="KIC24" s="151"/>
      <c r="KID24" s="152"/>
      <c r="KIE24" s="153"/>
      <c r="KIF24" s="154"/>
      <c r="KIG24" s="146"/>
      <c r="KIH24" s="147"/>
      <c r="KII24" s="148"/>
      <c r="KIJ24" s="149"/>
      <c r="KIK24" s="150"/>
      <c r="KIL24" s="151"/>
      <c r="KIM24" s="152"/>
      <c r="KIN24" s="153"/>
      <c r="KIO24" s="154"/>
      <c r="KIP24" s="146"/>
      <c r="KIQ24" s="147"/>
      <c r="KIR24" s="148"/>
      <c r="KIS24" s="149"/>
      <c r="KIT24" s="150"/>
      <c r="KIU24" s="151"/>
      <c r="KIV24" s="152"/>
      <c r="KIW24" s="153"/>
      <c r="KIX24" s="154"/>
      <c r="KIY24" s="146"/>
      <c r="KIZ24" s="147"/>
      <c r="KJA24" s="148"/>
      <c r="KJB24" s="149"/>
      <c r="KJC24" s="150"/>
      <c r="KJD24" s="151"/>
      <c r="KJE24" s="152"/>
      <c r="KJF24" s="153"/>
      <c r="KJG24" s="154"/>
      <c r="KJH24" s="146"/>
      <c r="KJI24" s="147"/>
      <c r="KJJ24" s="148"/>
      <c r="KJK24" s="149"/>
      <c r="KJL24" s="150"/>
      <c r="KJM24" s="151"/>
      <c r="KJN24" s="152"/>
      <c r="KJO24" s="153"/>
      <c r="KJP24" s="154"/>
      <c r="KJQ24" s="146"/>
      <c r="KJR24" s="147"/>
      <c r="KJS24" s="148"/>
      <c r="KJT24" s="149"/>
      <c r="KJU24" s="150"/>
      <c r="KJV24" s="151"/>
      <c r="KJW24" s="152"/>
      <c r="KJX24" s="153"/>
      <c r="KJY24" s="154"/>
      <c r="KJZ24" s="146"/>
      <c r="KKA24" s="147"/>
      <c r="KKB24" s="148"/>
      <c r="KKC24" s="149"/>
      <c r="KKD24" s="150"/>
      <c r="KKE24" s="151"/>
      <c r="KKF24" s="152"/>
      <c r="KKG24" s="153"/>
      <c r="KKH24" s="154"/>
      <c r="KKI24" s="146"/>
      <c r="KKJ24" s="147"/>
      <c r="KKK24" s="148"/>
      <c r="KKL24" s="149"/>
      <c r="KKM24" s="150"/>
      <c r="KKN24" s="151"/>
      <c r="KKO24" s="152"/>
      <c r="KKP24" s="153"/>
      <c r="KKQ24" s="154"/>
      <c r="KKR24" s="146"/>
      <c r="KKS24" s="147"/>
      <c r="KKT24" s="148"/>
      <c r="KKU24" s="149"/>
      <c r="KKV24" s="150"/>
      <c r="KKW24" s="151"/>
      <c r="KKX24" s="152"/>
      <c r="KKY24" s="153"/>
      <c r="KKZ24" s="154"/>
      <c r="KLA24" s="146"/>
      <c r="KLB24" s="147"/>
      <c r="KLC24" s="148"/>
      <c r="KLD24" s="149"/>
      <c r="KLE24" s="150"/>
      <c r="KLF24" s="151"/>
      <c r="KLG24" s="152"/>
      <c r="KLH24" s="153"/>
      <c r="KLI24" s="154"/>
      <c r="KLJ24" s="146"/>
      <c r="KLK24" s="147"/>
      <c r="KLL24" s="148"/>
      <c r="KLM24" s="149"/>
      <c r="KLN24" s="150"/>
      <c r="KLO24" s="151"/>
      <c r="KLP24" s="152"/>
      <c r="KLQ24" s="153"/>
      <c r="KLR24" s="154"/>
      <c r="KLS24" s="146"/>
      <c r="KLT24" s="147"/>
      <c r="KLU24" s="148"/>
      <c r="KLV24" s="149"/>
      <c r="KLW24" s="150"/>
      <c r="KLX24" s="151"/>
      <c r="KLY24" s="152"/>
      <c r="KLZ24" s="153"/>
      <c r="KMA24" s="154"/>
      <c r="KMB24" s="146"/>
      <c r="KMC24" s="147"/>
      <c r="KMD24" s="148"/>
      <c r="KME24" s="149"/>
      <c r="KMF24" s="150"/>
      <c r="KMG24" s="151"/>
      <c r="KMH24" s="152"/>
      <c r="KMI24" s="153"/>
      <c r="KMJ24" s="154"/>
      <c r="KMK24" s="146"/>
      <c r="KML24" s="147"/>
      <c r="KMM24" s="148"/>
      <c r="KMN24" s="149"/>
      <c r="KMO24" s="150"/>
      <c r="KMP24" s="151"/>
      <c r="KMQ24" s="152"/>
      <c r="KMR24" s="153"/>
      <c r="KMS24" s="154"/>
      <c r="KMT24" s="146"/>
      <c r="KMU24" s="147"/>
      <c r="KMV24" s="148"/>
      <c r="KMW24" s="149"/>
      <c r="KMX24" s="150"/>
      <c r="KMY24" s="151"/>
      <c r="KMZ24" s="152"/>
      <c r="KNA24" s="153"/>
      <c r="KNB24" s="154"/>
      <c r="KNC24" s="146"/>
      <c r="KND24" s="147"/>
      <c r="KNE24" s="148"/>
      <c r="KNF24" s="149"/>
      <c r="KNG24" s="150"/>
      <c r="KNH24" s="151"/>
      <c r="KNI24" s="152"/>
      <c r="KNJ24" s="153"/>
      <c r="KNK24" s="154"/>
      <c r="KNL24" s="146"/>
      <c r="KNM24" s="147"/>
      <c r="KNN24" s="148"/>
      <c r="KNO24" s="149"/>
      <c r="KNP24" s="150"/>
      <c r="KNQ24" s="151"/>
      <c r="KNR24" s="152"/>
      <c r="KNS24" s="153"/>
      <c r="KNT24" s="154"/>
      <c r="KNU24" s="146"/>
      <c r="KNV24" s="147"/>
      <c r="KNW24" s="148"/>
      <c r="KNX24" s="149"/>
      <c r="KNY24" s="150"/>
      <c r="KNZ24" s="151"/>
      <c r="KOA24" s="152"/>
      <c r="KOB24" s="153"/>
      <c r="KOC24" s="154"/>
      <c r="KOD24" s="146"/>
      <c r="KOE24" s="147"/>
      <c r="KOF24" s="148"/>
      <c r="KOG24" s="149"/>
      <c r="KOH24" s="150"/>
      <c r="KOI24" s="151"/>
      <c r="KOJ24" s="152"/>
      <c r="KOK24" s="153"/>
      <c r="KOL24" s="154"/>
      <c r="KOM24" s="146"/>
      <c r="KON24" s="147"/>
      <c r="KOO24" s="148"/>
      <c r="KOP24" s="149"/>
      <c r="KOQ24" s="150"/>
      <c r="KOR24" s="151"/>
      <c r="KOS24" s="152"/>
      <c r="KOT24" s="153"/>
      <c r="KOU24" s="154"/>
      <c r="KOV24" s="146"/>
      <c r="KOW24" s="147"/>
      <c r="KOX24" s="148"/>
      <c r="KOY24" s="149"/>
      <c r="KOZ24" s="150"/>
      <c r="KPA24" s="151"/>
      <c r="KPB24" s="152"/>
      <c r="KPC24" s="153"/>
      <c r="KPD24" s="154"/>
      <c r="KPE24" s="146"/>
      <c r="KPF24" s="147"/>
      <c r="KPG24" s="148"/>
      <c r="KPH24" s="149"/>
      <c r="KPI24" s="150"/>
      <c r="KPJ24" s="151"/>
      <c r="KPK24" s="152"/>
      <c r="KPL24" s="153"/>
      <c r="KPM24" s="154"/>
      <c r="KPN24" s="146"/>
      <c r="KPO24" s="147"/>
      <c r="KPP24" s="148"/>
      <c r="KPQ24" s="149"/>
      <c r="KPR24" s="150"/>
      <c r="KPS24" s="151"/>
      <c r="KPT24" s="152"/>
      <c r="KPU24" s="153"/>
      <c r="KPV24" s="154"/>
      <c r="KPW24" s="146"/>
      <c r="KPX24" s="147"/>
      <c r="KPY24" s="148"/>
      <c r="KPZ24" s="149"/>
      <c r="KQA24" s="150"/>
      <c r="KQB24" s="151"/>
      <c r="KQC24" s="152"/>
      <c r="KQD24" s="153"/>
      <c r="KQE24" s="154"/>
      <c r="KQF24" s="146"/>
      <c r="KQG24" s="147"/>
      <c r="KQH24" s="148"/>
      <c r="KQI24" s="149"/>
      <c r="KQJ24" s="150"/>
      <c r="KQK24" s="151"/>
      <c r="KQL24" s="152"/>
      <c r="KQM24" s="153"/>
      <c r="KQN24" s="154"/>
      <c r="KQO24" s="146"/>
      <c r="KQP24" s="147"/>
      <c r="KQQ24" s="148"/>
      <c r="KQR24" s="149"/>
      <c r="KQS24" s="150"/>
      <c r="KQT24" s="151"/>
      <c r="KQU24" s="152"/>
      <c r="KQV24" s="153"/>
      <c r="KQW24" s="154"/>
      <c r="KQX24" s="146"/>
      <c r="KQY24" s="147"/>
      <c r="KQZ24" s="148"/>
      <c r="KRA24" s="149"/>
      <c r="KRB24" s="150"/>
      <c r="KRC24" s="151"/>
      <c r="KRD24" s="152"/>
      <c r="KRE24" s="153"/>
      <c r="KRF24" s="154"/>
      <c r="KRG24" s="146"/>
      <c r="KRH24" s="147"/>
      <c r="KRI24" s="148"/>
      <c r="KRJ24" s="149"/>
      <c r="KRK24" s="150"/>
      <c r="KRL24" s="151"/>
      <c r="KRM24" s="152"/>
      <c r="KRN24" s="153"/>
      <c r="KRO24" s="154"/>
      <c r="KRP24" s="146"/>
      <c r="KRQ24" s="147"/>
      <c r="KRR24" s="148"/>
      <c r="KRS24" s="149"/>
      <c r="KRT24" s="150"/>
      <c r="KRU24" s="151"/>
      <c r="KRV24" s="152"/>
      <c r="KRW24" s="153"/>
      <c r="KRX24" s="154"/>
      <c r="KRY24" s="146"/>
      <c r="KRZ24" s="147"/>
      <c r="KSA24" s="148"/>
      <c r="KSB24" s="149"/>
      <c r="KSC24" s="150"/>
      <c r="KSD24" s="151"/>
      <c r="KSE24" s="152"/>
      <c r="KSF24" s="153"/>
      <c r="KSG24" s="154"/>
      <c r="KSH24" s="146"/>
      <c r="KSI24" s="147"/>
      <c r="KSJ24" s="148"/>
      <c r="KSK24" s="149"/>
      <c r="KSL24" s="150"/>
      <c r="KSM24" s="151"/>
      <c r="KSN24" s="152"/>
      <c r="KSO24" s="153"/>
      <c r="KSP24" s="154"/>
      <c r="KSQ24" s="146"/>
      <c r="KSR24" s="147"/>
      <c r="KSS24" s="148"/>
      <c r="KST24" s="149"/>
      <c r="KSU24" s="150"/>
      <c r="KSV24" s="151"/>
      <c r="KSW24" s="152"/>
      <c r="KSX24" s="153"/>
      <c r="KSY24" s="154"/>
      <c r="KSZ24" s="146"/>
      <c r="KTA24" s="147"/>
      <c r="KTB24" s="148"/>
      <c r="KTC24" s="149"/>
      <c r="KTD24" s="150"/>
      <c r="KTE24" s="151"/>
      <c r="KTF24" s="152"/>
      <c r="KTG24" s="153"/>
      <c r="KTH24" s="154"/>
      <c r="KTI24" s="146"/>
      <c r="KTJ24" s="147"/>
      <c r="KTK24" s="148"/>
      <c r="KTL24" s="149"/>
      <c r="KTM24" s="150"/>
      <c r="KTN24" s="151"/>
      <c r="KTO24" s="152"/>
      <c r="KTP24" s="153"/>
      <c r="KTQ24" s="154"/>
      <c r="KTR24" s="146"/>
      <c r="KTS24" s="147"/>
      <c r="KTT24" s="148"/>
      <c r="KTU24" s="149"/>
      <c r="KTV24" s="150"/>
      <c r="KTW24" s="151"/>
      <c r="KTX24" s="152"/>
      <c r="KTY24" s="153"/>
      <c r="KTZ24" s="154"/>
      <c r="KUA24" s="146"/>
      <c r="KUB24" s="147"/>
      <c r="KUC24" s="148"/>
      <c r="KUD24" s="149"/>
      <c r="KUE24" s="150"/>
      <c r="KUF24" s="151"/>
      <c r="KUG24" s="152"/>
      <c r="KUH24" s="153"/>
      <c r="KUI24" s="154"/>
      <c r="KUJ24" s="146"/>
      <c r="KUK24" s="147"/>
      <c r="KUL24" s="148"/>
      <c r="KUM24" s="149"/>
      <c r="KUN24" s="150"/>
      <c r="KUO24" s="151"/>
      <c r="KUP24" s="152"/>
      <c r="KUQ24" s="153"/>
      <c r="KUR24" s="154"/>
      <c r="KUS24" s="146"/>
      <c r="KUT24" s="147"/>
      <c r="KUU24" s="148"/>
      <c r="KUV24" s="149"/>
      <c r="KUW24" s="150"/>
      <c r="KUX24" s="151"/>
      <c r="KUY24" s="152"/>
      <c r="KUZ24" s="153"/>
      <c r="KVA24" s="154"/>
      <c r="KVB24" s="146"/>
      <c r="KVC24" s="147"/>
      <c r="KVD24" s="148"/>
      <c r="KVE24" s="149"/>
      <c r="KVF24" s="150"/>
      <c r="KVG24" s="151"/>
      <c r="KVH24" s="152"/>
      <c r="KVI24" s="153"/>
      <c r="KVJ24" s="154"/>
      <c r="KVK24" s="146"/>
      <c r="KVL24" s="147"/>
      <c r="KVM24" s="148"/>
      <c r="KVN24" s="149"/>
      <c r="KVO24" s="150"/>
      <c r="KVP24" s="151"/>
      <c r="KVQ24" s="152"/>
      <c r="KVR24" s="153"/>
      <c r="KVS24" s="154"/>
      <c r="KVT24" s="146"/>
      <c r="KVU24" s="147"/>
      <c r="KVV24" s="148"/>
      <c r="KVW24" s="149"/>
      <c r="KVX24" s="150"/>
      <c r="KVY24" s="151"/>
      <c r="KVZ24" s="152"/>
      <c r="KWA24" s="153"/>
      <c r="KWB24" s="154"/>
      <c r="KWC24" s="146"/>
      <c r="KWD24" s="147"/>
      <c r="KWE24" s="148"/>
      <c r="KWF24" s="149"/>
      <c r="KWG24" s="150"/>
      <c r="KWH24" s="151"/>
      <c r="KWI24" s="152"/>
      <c r="KWJ24" s="153"/>
      <c r="KWK24" s="154"/>
      <c r="KWL24" s="146"/>
      <c r="KWM24" s="147"/>
      <c r="KWN24" s="148"/>
      <c r="KWO24" s="149"/>
      <c r="KWP24" s="150"/>
      <c r="KWQ24" s="151"/>
      <c r="KWR24" s="152"/>
      <c r="KWS24" s="153"/>
      <c r="KWT24" s="154"/>
      <c r="KWU24" s="146"/>
      <c r="KWV24" s="147"/>
      <c r="KWW24" s="148"/>
      <c r="KWX24" s="149"/>
      <c r="KWY24" s="150"/>
      <c r="KWZ24" s="151"/>
      <c r="KXA24" s="152"/>
      <c r="KXB24" s="153"/>
      <c r="KXC24" s="154"/>
      <c r="KXD24" s="146"/>
      <c r="KXE24" s="147"/>
      <c r="KXF24" s="148"/>
      <c r="KXG24" s="149"/>
      <c r="KXH24" s="150"/>
      <c r="KXI24" s="151"/>
      <c r="KXJ24" s="152"/>
      <c r="KXK24" s="153"/>
      <c r="KXL24" s="154"/>
      <c r="KXM24" s="146"/>
      <c r="KXN24" s="147"/>
      <c r="KXO24" s="148"/>
      <c r="KXP24" s="149"/>
      <c r="KXQ24" s="150"/>
      <c r="KXR24" s="151"/>
      <c r="KXS24" s="152"/>
      <c r="KXT24" s="153"/>
      <c r="KXU24" s="154"/>
      <c r="KXV24" s="146"/>
      <c r="KXW24" s="147"/>
      <c r="KXX24" s="148"/>
      <c r="KXY24" s="149"/>
      <c r="KXZ24" s="150"/>
      <c r="KYA24" s="151"/>
      <c r="KYB24" s="152"/>
      <c r="KYC24" s="153"/>
      <c r="KYD24" s="154"/>
      <c r="KYE24" s="146"/>
      <c r="KYF24" s="147"/>
      <c r="KYG24" s="148"/>
      <c r="KYH24" s="149"/>
      <c r="KYI24" s="150"/>
      <c r="KYJ24" s="151"/>
      <c r="KYK24" s="152"/>
      <c r="KYL24" s="153"/>
      <c r="KYM24" s="154"/>
      <c r="KYN24" s="146"/>
      <c r="KYO24" s="147"/>
      <c r="KYP24" s="148"/>
      <c r="KYQ24" s="149"/>
      <c r="KYR24" s="150"/>
      <c r="KYS24" s="151"/>
      <c r="KYT24" s="152"/>
      <c r="KYU24" s="153"/>
      <c r="KYV24" s="154"/>
      <c r="KYW24" s="146"/>
      <c r="KYX24" s="147"/>
      <c r="KYY24" s="148"/>
      <c r="KYZ24" s="149"/>
      <c r="KZA24" s="150"/>
      <c r="KZB24" s="151"/>
      <c r="KZC24" s="152"/>
      <c r="KZD24" s="153"/>
      <c r="KZE24" s="154"/>
      <c r="KZF24" s="146"/>
      <c r="KZG24" s="147"/>
      <c r="KZH24" s="148"/>
      <c r="KZI24" s="149"/>
      <c r="KZJ24" s="150"/>
      <c r="KZK24" s="151"/>
      <c r="KZL24" s="152"/>
      <c r="KZM24" s="153"/>
      <c r="KZN24" s="154"/>
      <c r="KZO24" s="146"/>
      <c r="KZP24" s="147"/>
      <c r="KZQ24" s="148"/>
      <c r="KZR24" s="149"/>
      <c r="KZS24" s="150"/>
      <c r="KZT24" s="151"/>
      <c r="KZU24" s="152"/>
      <c r="KZV24" s="153"/>
      <c r="KZW24" s="154"/>
      <c r="KZX24" s="146"/>
      <c r="KZY24" s="147"/>
      <c r="KZZ24" s="148"/>
      <c r="LAA24" s="149"/>
      <c r="LAB24" s="150"/>
      <c r="LAC24" s="151"/>
      <c r="LAD24" s="152"/>
      <c r="LAE24" s="153"/>
      <c r="LAF24" s="154"/>
      <c r="LAG24" s="146"/>
      <c r="LAH24" s="147"/>
      <c r="LAI24" s="148"/>
      <c r="LAJ24" s="149"/>
      <c r="LAK24" s="150"/>
      <c r="LAL24" s="151"/>
      <c r="LAM24" s="152"/>
      <c r="LAN24" s="153"/>
      <c r="LAO24" s="154"/>
      <c r="LAP24" s="146"/>
      <c r="LAQ24" s="147"/>
      <c r="LAR24" s="148"/>
      <c r="LAS24" s="149"/>
      <c r="LAT24" s="150"/>
      <c r="LAU24" s="151"/>
      <c r="LAV24" s="152"/>
      <c r="LAW24" s="153"/>
      <c r="LAX24" s="154"/>
      <c r="LAY24" s="146"/>
      <c r="LAZ24" s="147"/>
      <c r="LBA24" s="148"/>
      <c r="LBB24" s="149"/>
      <c r="LBC24" s="150"/>
      <c r="LBD24" s="151"/>
      <c r="LBE24" s="152"/>
      <c r="LBF24" s="153"/>
      <c r="LBG24" s="154"/>
      <c r="LBH24" s="146"/>
      <c r="LBI24" s="147"/>
      <c r="LBJ24" s="148"/>
      <c r="LBK24" s="149"/>
      <c r="LBL24" s="150"/>
      <c r="LBM24" s="151"/>
      <c r="LBN24" s="152"/>
      <c r="LBO24" s="153"/>
      <c r="LBP24" s="154"/>
      <c r="LBQ24" s="146"/>
      <c r="LBR24" s="147"/>
      <c r="LBS24" s="148"/>
      <c r="LBT24" s="149"/>
      <c r="LBU24" s="150"/>
      <c r="LBV24" s="151"/>
      <c r="LBW24" s="152"/>
      <c r="LBX24" s="153"/>
      <c r="LBY24" s="154"/>
      <c r="LBZ24" s="146"/>
      <c r="LCA24" s="147"/>
      <c r="LCB24" s="148"/>
      <c r="LCC24" s="149"/>
      <c r="LCD24" s="150"/>
      <c r="LCE24" s="151"/>
      <c r="LCF24" s="152"/>
      <c r="LCG24" s="153"/>
      <c r="LCH24" s="154"/>
      <c r="LCI24" s="146"/>
      <c r="LCJ24" s="147"/>
      <c r="LCK24" s="148"/>
      <c r="LCL24" s="149"/>
      <c r="LCM24" s="150"/>
      <c r="LCN24" s="151"/>
      <c r="LCO24" s="152"/>
      <c r="LCP24" s="153"/>
      <c r="LCQ24" s="154"/>
      <c r="LCR24" s="146"/>
      <c r="LCS24" s="147"/>
      <c r="LCT24" s="148"/>
      <c r="LCU24" s="149"/>
      <c r="LCV24" s="150"/>
      <c r="LCW24" s="151"/>
      <c r="LCX24" s="152"/>
      <c r="LCY24" s="153"/>
      <c r="LCZ24" s="154"/>
      <c r="LDA24" s="146"/>
      <c r="LDB24" s="147"/>
      <c r="LDC24" s="148"/>
      <c r="LDD24" s="149"/>
      <c r="LDE24" s="150"/>
      <c r="LDF24" s="151"/>
      <c r="LDG24" s="152"/>
      <c r="LDH24" s="153"/>
      <c r="LDI24" s="154"/>
      <c r="LDJ24" s="146"/>
      <c r="LDK24" s="147"/>
      <c r="LDL24" s="148"/>
      <c r="LDM24" s="149"/>
      <c r="LDN24" s="150"/>
      <c r="LDO24" s="151"/>
      <c r="LDP24" s="152"/>
      <c r="LDQ24" s="153"/>
      <c r="LDR24" s="154"/>
      <c r="LDS24" s="146"/>
      <c r="LDT24" s="147"/>
      <c r="LDU24" s="148"/>
      <c r="LDV24" s="149"/>
      <c r="LDW24" s="150"/>
      <c r="LDX24" s="151"/>
      <c r="LDY24" s="152"/>
      <c r="LDZ24" s="153"/>
      <c r="LEA24" s="154"/>
      <c r="LEB24" s="146"/>
      <c r="LEC24" s="147"/>
      <c r="LED24" s="148"/>
      <c r="LEE24" s="149"/>
      <c r="LEF24" s="150"/>
      <c r="LEG24" s="151"/>
      <c r="LEH24" s="152"/>
      <c r="LEI24" s="153"/>
      <c r="LEJ24" s="154"/>
      <c r="LEK24" s="146"/>
      <c r="LEL24" s="147"/>
      <c r="LEM24" s="148"/>
      <c r="LEN24" s="149"/>
      <c r="LEO24" s="150"/>
      <c r="LEP24" s="151"/>
      <c r="LEQ24" s="152"/>
      <c r="LER24" s="153"/>
      <c r="LES24" s="154"/>
      <c r="LET24" s="146"/>
      <c r="LEU24" s="147"/>
      <c r="LEV24" s="148"/>
      <c r="LEW24" s="149"/>
      <c r="LEX24" s="150"/>
      <c r="LEY24" s="151"/>
      <c r="LEZ24" s="152"/>
      <c r="LFA24" s="153"/>
      <c r="LFB24" s="154"/>
      <c r="LFC24" s="146"/>
      <c r="LFD24" s="147"/>
      <c r="LFE24" s="148"/>
      <c r="LFF24" s="149"/>
      <c r="LFG24" s="150"/>
      <c r="LFH24" s="151"/>
      <c r="LFI24" s="152"/>
      <c r="LFJ24" s="153"/>
      <c r="LFK24" s="154"/>
      <c r="LFL24" s="146"/>
      <c r="LFM24" s="147"/>
      <c r="LFN24" s="148"/>
      <c r="LFO24" s="149"/>
      <c r="LFP24" s="150"/>
      <c r="LFQ24" s="151"/>
      <c r="LFR24" s="152"/>
      <c r="LFS24" s="153"/>
      <c r="LFT24" s="154"/>
      <c r="LFU24" s="146"/>
      <c r="LFV24" s="147"/>
      <c r="LFW24" s="148"/>
      <c r="LFX24" s="149"/>
      <c r="LFY24" s="150"/>
      <c r="LFZ24" s="151"/>
      <c r="LGA24" s="152"/>
      <c r="LGB24" s="153"/>
      <c r="LGC24" s="154"/>
      <c r="LGD24" s="146"/>
      <c r="LGE24" s="147"/>
      <c r="LGF24" s="148"/>
      <c r="LGG24" s="149"/>
      <c r="LGH24" s="150"/>
      <c r="LGI24" s="151"/>
      <c r="LGJ24" s="152"/>
      <c r="LGK24" s="153"/>
      <c r="LGL24" s="154"/>
      <c r="LGM24" s="146"/>
      <c r="LGN24" s="147"/>
      <c r="LGO24" s="148"/>
      <c r="LGP24" s="149"/>
      <c r="LGQ24" s="150"/>
      <c r="LGR24" s="151"/>
      <c r="LGS24" s="152"/>
      <c r="LGT24" s="153"/>
      <c r="LGU24" s="154"/>
      <c r="LGV24" s="146"/>
      <c r="LGW24" s="147"/>
      <c r="LGX24" s="148"/>
      <c r="LGY24" s="149"/>
      <c r="LGZ24" s="150"/>
      <c r="LHA24" s="151"/>
      <c r="LHB24" s="152"/>
      <c r="LHC24" s="153"/>
      <c r="LHD24" s="154"/>
      <c r="LHE24" s="146"/>
      <c r="LHF24" s="147"/>
      <c r="LHG24" s="148"/>
      <c r="LHH24" s="149"/>
      <c r="LHI24" s="150"/>
      <c r="LHJ24" s="151"/>
      <c r="LHK24" s="152"/>
      <c r="LHL24" s="153"/>
      <c r="LHM24" s="154"/>
      <c r="LHN24" s="146"/>
      <c r="LHO24" s="147"/>
      <c r="LHP24" s="148"/>
      <c r="LHQ24" s="149"/>
      <c r="LHR24" s="150"/>
      <c r="LHS24" s="151"/>
      <c r="LHT24" s="152"/>
      <c r="LHU24" s="153"/>
      <c r="LHV24" s="154"/>
      <c r="LHW24" s="146"/>
      <c r="LHX24" s="147"/>
      <c r="LHY24" s="148"/>
      <c r="LHZ24" s="149"/>
      <c r="LIA24" s="150"/>
      <c r="LIB24" s="151"/>
      <c r="LIC24" s="152"/>
      <c r="LID24" s="153"/>
      <c r="LIE24" s="154"/>
      <c r="LIF24" s="146"/>
      <c r="LIG24" s="147"/>
      <c r="LIH24" s="148"/>
      <c r="LII24" s="149"/>
      <c r="LIJ24" s="150"/>
      <c r="LIK24" s="151"/>
      <c r="LIL24" s="152"/>
      <c r="LIM24" s="153"/>
      <c r="LIN24" s="154"/>
      <c r="LIO24" s="146"/>
      <c r="LIP24" s="147"/>
      <c r="LIQ24" s="148"/>
      <c r="LIR24" s="149"/>
      <c r="LIS24" s="150"/>
      <c r="LIT24" s="151"/>
      <c r="LIU24" s="152"/>
      <c r="LIV24" s="153"/>
      <c r="LIW24" s="154"/>
      <c r="LIX24" s="146"/>
      <c r="LIY24" s="147"/>
      <c r="LIZ24" s="148"/>
      <c r="LJA24" s="149"/>
      <c r="LJB24" s="150"/>
      <c r="LJC24" s="151"/>
      <c r="LJD24" s="152"/>
      <c r="LJE24" s="153"/>
      <c r="LJF24" s="154"/>
      <c r="LJG24" s="146"/>
      <c r="LJH24" s="147"/>
      <c r="LJI24" s="148"/>
      <c r="LJJ24" s="149"/>
      <c r="LJK24" s="150"/>
      <c r="LJL24" s="151"/>
      <c r="LJM24" s="152"/>
      <c r="LJN24" s="153"/>
      <c r="LJO24" s="154"/>
      <c r="LJP24" s="146"/>
      <c r="LJQ24" s="147"/>
      <c r="LJR24" s="148"/>
      <c r="LJS24" s="149"/>
      <c r="LJT24" s="150"/>
      <c r="LJU24" s="151"/>
      <c r="LJV24" s="152"/>
      <c r="LJW24" s="153"/>
      <c r="LJX24" s="154"/>
      <c r="LJY24" s="146"/>
      <c r="LJZ24" s="147"/>
      <c r="LKA24" s="148"/>
      <c r="LKB24" s="149"/>
      <c r="LKC24" s="150"/>
      <c r="LKD24" s="151"/>
      <c r="LKE24" s="152"/>
      <c r="LKF24" s="153"/>
      <c r="LKG24" s="154"/>
      <c r="LKH24" s="146"/>
      <c r="LKI24" s="147"/>
      <c r="LKJ24" s="148"/>
      <c r="LKK24" s="149"/>
      <c r="LKL24" s="150"/>
      <c r="LKM24" s="151"/>
      <c r="LKN24" s="152"/>
      <c r="LKO24" s="153"/>
      <c r="LKP24" s="154"/>
      <c r="LKQ24" s="146"/>
      <c r="LKR24" s="147"/>
      <c r="LKS24" s="148"/>
      <c r="LKT24" s="149"/>
      <c r="LKU24" s="150"/>
      <c r="LKV24" s="151"/>
      <c r="LKW24" s="152"/>
      <c r="LKX24" s="153"/>
      <c r="LKY24" s="154"/>
      <c r="LKZ24" s="146"/>
      <c r="LLA24" s="147"/>
      <c r="LLB24" s="148"/>
      <c r="LLC24" s="149"/>
      <c r="LLD24" s="150"/>
      <c r="LLE24" s="151"/>
      <c r="LLF24" s="152"/>
      <c r="LLG24" s="153"/>
      <c r="LLH24" s="154"/>
      <c r="LLI24" s="146"/>
      <c r="LLJ24" s="147"/>
      <c r="LLK24" s="148"/>
      <c r="LLL24" s="149"/>
      <c r="LLM24" s="150"/>
      <c r="LLN24" s="151"/>
      <c r="LLO24" s="152"/>
      <c r="LLP24" s="153"/>
      <c r="LLQ24" s="154"/>
      <c r="LLR24" s="146"/>
      <c r="LLS24" s="147"/>
      <c r="LLT24" s="148"/>
      <c r="LLU24" s="149"/>
      <c r="LLV24" s="150"/>
      <c r="LLW24" s="151"/>
      <c r="LLX24" s="152"/>
      <c r="LLY24" s="153"/>
      <c r="LLZ24" s="154"/>
      <c r="LMA24" s="146"/>
      <c r="LMB24" s="147"/>
      <c r="LMC24" s="148"/>
      <c r="LMD24" s="149"/>
      <c r="LME24" s="150"/>
      <c r="LMF24" s="151"/>
      <c r="LMG24" s="152"/>
      <c r="LMH24" s="153"/>
      <c r="LMI24" s="154"/>
      <c r="LMJ24" s="146"/>
      <c r="LMK24" s="147"/>
      <c r="LML24" s="148"/>
      <c r="LMM24" s="149"/>
      <c r="LMN24" s="150"/>
      <c r="LMO24" s="151"/>
      <c r="LMP24" s="152"/>
      <c r="LMQ24" s="153"/>
      <c r="LMR24" s="154"/>
      <c r="LMS24" s="146"/>
      <c r="LMT24" s="147"/>
      <c r="LMU24" s="148"/>
      <c r="LMV24" s="149"/>
      <c r="LMW24" s="150"/>
      <c r="LMX24" s="151"/>
      <c r="LMY24" s="152"/>
      <c r="LMZ24" s="153"/>
      <c r="LNA24" s="154"/>
      <c r="LNB24" s="146"/>
      <c r="LNC24" s="147"/>
      <c r="LND24" s="148"/>
      <c r="LNE24" s="149"/>
      <c r="LNF24" s="150"/>
      <c r="LNG24" s="151"/>
      <c r="LNH24" s="152"/>
      <c r="LNI24" s="153"/>
      <c r="LNJ24" s="154"/>
      <c r="LNK24" s="146"/>
      <c r="LNL24" s="147"/>
      <c r="LNM24" s="148"/>
      <c r="LNN24" s="149"/>
      <c r="LNO24" s="150"/>
      <c r="LNP24" s="151"/>
      <c r="LNQ24" s="152"/>
      <c r="LNR24" s="153"/>
      <c r="LNS24" s="154"/>
      <c r="LNT24" s="146"/>
      <c r="LNU24" s="147"/>
      <c r="LNV24" s="148"/>
      <c r="LNW24" s="149"/>
      <c r="LNX24" s="150"/>
      <c r="LNY24" s="151"/>
      <c r="LNZ24" s="152"/>
      <c r="LOA24" s="153"/>
      <c r="LOB24" s="154"/>
      <c r="LOC24" s="146"/>
      <c r="LOD24" s="147"/>
      <c r="LOE24" s="148"/>
      <c r="LOF24" s="149"/>
      <c r="LOG24" s="150"/>
      <c r="LOH24" s="151"/>
      <c r="LOI24" s="152"/>
      <c r="LOJ24" s="153"/>
      <c r="LOK24" s="154"/>
      <c r="LOL24" s="146"/>
      <c r="LOM24" s="147"/>
      <c r="LON24" s="148"/>
      <c r="LOO24" s="149"/>
      <c r="LOP24" s="150"/>
      <c r="LOQ24" s="151"/>
      <c r="LOR24" s="152"/>
      <c r="LOS24" s="153"/>
      <c r="LOT24" s="154"/>
      <c r="LOU24" s="146"/>
      <c r="LOV24" s="147"/>
      <c r="LOW24" s="148"/>
      <c r="LOX24" s="149"/>
      <c r="LOY24" s="150"/>
      <c r="LOZ24" s="151"/>
      <c r="LPA24" s="152"/>
      <c r="LPB24" s="153"/>
      <c r="LPC24" s="154"/>
      <c r="LPD24" s="146"/>
      <c r="LPE24" s="147"/>
      <c r="LPF24" s="148"/>
      <c r="LPG24" s="149"/>
      <c r="LPH24" s="150"/>
      <c r="LPI24" s="151"/>
      <c r="LPJ24" s="152"/>
      <c r="LPK24" s="153"/>
      <c r="LPL24" s="154"/>
      <c r="LPM24" s="146"/>
      <c r="LPN24" s="147"/>
      <c r="LPO24" s="148"/>
      <c r="LPP24" s="149"/>
      <c r="LPQ24" s="150"/>
      <c r="LPR24" s="151"/>
      <c r="LPS24" s="152"/>
      <c r="LPT24" s="153"/>
      <c r="LPU24" s="154"/>
      <c r="LPV24" s="146"/>
      <c r="LPW24" s="147"/>
      <c r="LPX24" s="148"/>
      <c r="LPY24" s="149"/>
      <c r="LPZ24" s="150"/>
      <c r="LQA24" s="151"/>
      <c r="LQB24" s="152"/>
      <c r="LQC24" s="153"/>
      <c r="LQD24" s="154"/>
      <c r="LQE24" s="146"/>
      <c r="LQF24" s="147"/>
      <c r="LQG24" s="148"/>
      <c r="LQH24" s="149"/>
      <c r="LQI24" s="150"/>
      <c r="LQJ24" s="151"/>
      <c r="LQK24" s="152"/>
      <c r="LQL24" s="153"/>
      <c r="LQM24" s="154"/>
      <c r="LQN24" s="146"/>
      <c r="LQO24" s="147"/>
      <c r="LQP24" s="148"/>
      <c r="LQQ24" s="149"/>
      <c r="LQR24" s="150"/>
      <c r="LQS24" s="151"/>
      <c r="LQT24" s="152"/>
      <c r="LQU24" s="153"/>
      <c r="LQV24" s="154"/>
      <c r="LQW24" s="146"/>
      <c r="LQX24" s="147"/>
      <c r="LQY24" s="148"/>
      <c r="LQZ24" s="149"/>
      <c r="LRA24" s="150"/>
      <c r="LRB24" s="151"/>
      <c r="LRC24" s="152"/>
      <c r="LRD24" s="153"/>
      <c r="LRE24" s="154"/>
      <c r="LRF24" s="146"/>
      <c r="LRG24" s="147"/>
      <c r="LRH24" s="148"/>
      <c r="LRI24" s="149"/>
      <c r="LRJ24" s="150"/>
      <c r="LRK24" s="151"/>
      <c r="LRL24" s="152"/>
      <c r="LRM24" s="153"/>
      <c r="LRN24" s="154"/>
      <c r="LRO24" s="146"/>
      <c r="LRP24" s="147"/>
      <c r="LRQ24" s="148"/>
      <c r="LRR24" s="149"/>
      <c r="LRS24" s="150"/>
      <c r="LRT24" s="151"/>
      <c r="LRU24" s="152"/>
      <c r="LRV24" s="153"/>
      <c r="LRW24" s="154"/>
      <c r="LRX24" s="146"/>
      <c r="LRY24" s="147"/>
      <c r="LRZ24" s="148"/>
      <c r="LSA24" s="149"/>
      <c r="LSB24" s="150"/>
      <c r="LSC24" s="151"/>
      <c r="LSD24" s="152"/>
      <c r="LSE24" s="153"/>
      <c r="LSF24" s="154"/>
      <c r="LSG24" s="146"/>
      <c r="LSH24" s="147"/>
      <c r="LSI24" s="148"/>
      <c r="LSJ24" s="149"/>
      <c r="LSK24" s="150"/>
      <c r="LSL24" s="151"/>
      <c r="LSM24" s="152"/>
      <c r="LSN24" s="153"/>
      <c r="LSO24" s="154"/>
      <c r="LSP24" s="146"/>
      <c r="LSQ24" s="147"/>
      <c r="LSR24" s="148"/>
      <c r="LSS24" s="149"/>
      <c r="LST24" s="150"/>
      <c r="LSU24" s="151"/>
      <c r="LSV24" s="152"/>
      <c r="LSW24" s="153"/>
      <c r="LSX24" s="154"/>
      <c r="LSY24" s="146"/>
      <c r="LSZ24" s="147"/>
      <c r="LTA24" s="148"/>
      <c r="LTB24" s="149"/>
      <c r="LTC24" s="150"/>
      <c r="LTD24" s="151"/>
      <c r="LTE24" s="152"/>
      <c r="LTF24" s="153"/>
      <c r="LTG24" s="154"/>
      <c r="LTH24" s="146"/>
      <c r="LTI24" s="147"/>
      <c r="LTJ24" s="148"/>
      <c r="LTK24" s="149"/>
      <c r="LTL24" s="150"/>
      <c r="LTM24" s="151"/>
      <c r="LTN24" s="152"/>
      <c r="LTO24" s="153"/>
      <c r="LTP24" s="154"/>
      <c r="LTQ24" s="146"/>
      <c r="LTR24" s="147"/>
      <c r="LTS24" s="148"/>
      <c r="LTT24" s="149"/>
      <c r="LTU24" s="150"/>
      <c r="LTV24" s="151"/>
      <c r="LTW24" s="152"/>
      <c r="LTX24" s="153"/>
      <c r="LTY24" s="154"/>
      <c r="LTZ24" s="146"/>
      <c r="LUA24" s="147"/>
      <c r="LUB24" s="148"/>
      <c r="LUC24" s="149"/>
      <c r="LUD24" s="150"/>
      <c r="LUE24" s="151"/>
      <c r="LUF24" s="152"/>
      <c r="LUG24" s="153"/>
      <c r="LUH24" s="154"/>
      <c r="LUI24" s="146"/>
      <c r="LUJ24" s="147"/>
      <c r="LUK24" s="148"/>
      <c r="LUL24" s="149"/>
      <c r="LUM24" s="150"/>
      <c r="LUN24" s="151"/>
      <c r="LUO24" s="152"/>
      <c r="LUP24" s="153"/>
      <c r="LUQ24" s="154"/>
      <c r="LUR24" s="146"/>
      <c r="LUS24" s="147"/>
      <c r="LUT24" s="148"/>
      <c r="LUU24" s="149"/>
      <c r="LUV24" s="150"/>
      <c r="LUW24" s="151"/>
      <c r="LUX24" s="152"/>
      <c r="LUY24" s="153"/>
      <c r="LUZ24" s="154"/>
      <c r="LVA24" s="146"/>
      <c r="LVB24" s="147"/>
      <c r="LVC24" s="148"/>
      <c r="LVD24" s="149"/>
      <c r="LVE24" s="150"/>
      <c r="LVF24" s="151"/>
      <c r="LVG24" s="152"/>
      <c r="LVH24" s="153"/>
      <c r="LVI24" s="154"/>
      <c r="LVJ24" s="146"/>
      <c r="LVK24" s="147"/>
      <c r="LVL24" s="148"/>
      <c r="LVM24" s="149"/>
      <c r="LVN24" s="150"/>
      <c r="LVO24" s="151"/>
      <c r="LVP24" s="152"/>
      <c r="LVQ24" s="153"/>
      <c r="LVR24" s="154"/>
      <c r="LVS24" s="146"/>
      <c r="LVT24" s="147"/>
      <c r="LVU24" s="148"/>
      <c r="LVV24" s="149"/>
      <c r="LVW24" s="150"/>
      <c r="LVX24" s="151"/>
      <c r="LVY24" s="152"/>
      <c r="LVZ24" s="153"/>
      <c r="LWA24" s="154"/>
      <c r="LWB24" s="146"/>
      <c r="LWC24" s="147"/>
      <c r="LWD24" s="148"/>
      <c r="LWE24" s="149"/>
      <c r="LWF24" s="150"/>
      <c r="LWG24" s="151"/>
      <c r="LWH24" s="152"/>
      <c r="LWI24" s="153"/>
      <c r="LWJ24" s="154"/>
      <c r="LWK24" s="146"/>
      <c r="LWL24" s="147"/>
      <c r="LWM24" s="148"/>
      <c r="LWN24" s="149"/>
      <c r="LWO24" s="150"/>
      <c r="LWP24" s="151"/>
      <c r="LWQ24" s="152"/>
      <c r="LWR24" s="153"/>
      <c r="LWS24" s="154"/>
      <c r="LWT24" s="146"/>
      <c r="LWU24" s="147"/>
      <c r="LWV24" s="148"/>
      <c r="LWW24" s="149"/>
      <c r="LWX24" s="150"/>
      <c r="LWY24" s="151"/>
      <c r="LWZ24" s="152"/>
      <c r="LXA24" s="153"/>
      <c r="LXB24" s="154"/>
      <c r="LXC24" s="146"/>
      <c r="LXD24" s="147"/>
      <c r="LXE24" s="148"/>
      <c r="LXF24" s="149"/>
      <c r="LXG24" s="150"/>
      <c r="LXH24" s="151"/>
      <c r="LXI24" s="152"/>
      <c r="LXJ24" s="153"/>
      <c r="LXK24" s="154"/>
      <c r="LXL24" s="146"/>
      <c r="LXM24" s="147"/>
      <c r="LXN24" s="148"/>
      <c r="LXO24" s="149"/>
      <c r="LXP24" s="150"/>
      <c r="LXQ24" s="151"/>
      <c r="LXR24" s="152"/>
      <c r="LXS24" s="153"/>
      <c r="LXT24" s="154"/>
      <c r="LXU24" s="146"/>
      <c r="LXV24" s="147"/>
      <c r="LXW24" s="148"/>
      <c r="LXX24" s="149"/>
      <c r="LXY24" s="150"/>
      <c r="LXZ24" s="151"/>
      <c r="LYA24" s="152"/>
      <c r="LYB24" s="153"/>
      <c r="LYC24" s="154"/>
      <c r="LYD24" s="146"/>
      <c r="LYE24" s="147"/>
      <c r="LYF24" s="148"/>
      <c r="LYG24" s="149"/>
      <c r="LYH24" s="150"/>
      <c r="LYI24" s="151"/>
      <c r="LYJ24" s="152"/>
      <c r="LYK24" s="153"/>
      <c r="LYL24" s="154"/>
      <c r="LYM24" s="146"/>
      <c r="LYN24" s="147"/>
      <c r="LYO24" s="148"/>
      <c r="LYP24" s="149"/>
      <c r="LYQ24" s="150"/>
      <c r="LYR24" s="151"/>
      <c r="LYS24" s="152"/>
      <c r="LYT24" s="153"/>
      <c r="LYU24" s="154"/>
      <c r="LYV24" s="146"/>
      <c r="LYW24" s="147"/>
      <c r="LYX24" s="148"/>
      <c r="LYY24" s="149"/>
      <c r="LYZ24" s="150"/>
      <c r="LZA24" s="151"/>
      <c r="LZB24" s="152"/>
      <c r="LZC24" s="153"/>
      <c r="LZD24" s="154"/>
      <c r="LZE24" s="146"/>
      <c r="LZF24" s="147"/>
      <c r="LZG24" s="148"/>
      <c r="LZH24" s="149"/>
      <c r="LZI24" s="150"/>
      <c r="LZJ24" s="151"/>
      <c r="LZK24" s="152"/>
      <c r="LZL24" s="153"/>
      <c r="LZM24" s="154"/>
      <c r="LZN24" s="146"/>
      <c r="LZO24" s="147"/>
      <c r="LZP24" s="148"/>
      <c r="LZQ24" s="149"/>
      <c r="LZR24" s="150"/>
      <c r="LZS24" s="151"/>
      <c r="LZT24" s="152"/>
      <c r="LZU24" s="153"/>
      <c r="LZV24" s="154"/>
      <c r="LZW24" s="146"/>
      <c r="LZX24" s="147"/>
      <c r="LZY24" s="148"/>
      <c r="LZZ24" s="149"/>
      <c r="MAA24" s="150"/>
      <c r="MAB24" s="151"/>
      <c r="MAC24" s="152"/>
      <c r="MAD24" s="153"/>
      <c r="MAE24" s="154"/>
      <c r="MAF24" s="146"/>
      <c r="MAG24" s="147"/>
      <c r="MAH24" s="148"/>
      <c r="MAI24" s="149"/>
      <c r="MAJ24" s="150"/>
      <c r="MAK24" s="151"/>
      <c r="MAL24" s="152"/>
      <c r="MAM24" s="153"/>
      <c r="MAN24" s="154"/>
      <c r="MAO24" s="146"/>
      <c r="MAP24" s="147"/>
      <c r="MAQ24" s="148"/>
      <c r="MAR24" s="149"/>
      <c r="MAS24" s="150"/>
      <c r="MAT24" s="151"/>
      <c r="MAU24" s="152"/>
      <c r="MAV24" s="153"/>
      <c r="MAW24" s="154"/>
      <c r="MAX24" s="146"/>
      <c r="MAY24" s="147"/>
      <c r="MAZ24" s="148"/>
      <c r="MBA24" s="149"/>
      <c r="MBB24" s="150"/>
      <c r="MBC24" s="151"/>
      <c r="MBD24" s="152"/>
      <c r="MBE24" s="153"/>
      <c r="MBF24" s="154"/>
      <c r="MBG24" s="146"/>
      <c r="MBH24" s="147"/>
      <c r="MBI24" s="148"/>
      <c r="MBJ24" s="149"/>
      <c r="MBK24" s="150"/>
      <c r="MBL24" s="151"/>
      <c r="MBM24" s="152"/>
      <c r="MBN24" s="153"/>
      <c r="MBO24" s="154"/>
      <c r="MBP24" s="146"/>
      <c r="MBQ24" s="147"/>
      <c r="MBR24" s="148"/>
      <c r="MBS24" s="149"/>
      <c r="MBT24" s="150"/>
      <c r="MBU24" s="151"/>
      <c r="MBV24" s="152"/>
      <c r="MBW24" s="153"/>
      <c r="MBX24" s="154"/>
      <c r="MBY24" s="146"/>
      <c r="MBZ24" s="147"/>
      <c r="MCA24" s="148"/>
      <c r="MCB24" s="149"/>
      <c r="MCC24" s="150"/>
      <c r="MCD24" s="151"/>
      <c r="MCE24" s="152"/>
      <c r="MCF24" s="153"/>
      <c r="MCG24" s="154"/>
      <c r="MCH24" s="146"/>
      <c r="MCI24" s="147"/>
      <c r="MCJ24" s="148"/>
      <c r="MCK24" s="149"/>
      <c r="MCL24" s="150"/>
      <c r="MCM24" s="151"/>
      <c r="MCN24" s="152"/>
      <c r="MCO24" s="153"/>
      <c r="MCP24" s="154"/>
      <c r="MCQ24" s="146"/>
      <c r="MCR24" s="147"/>
      <c r="MCS24" s="148"/>
      <c r="MCT24" s="149"/>
      <c r="MCU24" s="150"/>
      <c r="MCV24" s="151"/>
      <c r="MCW24" s="152"/>
      <c r="MCX24" s="153"/>
      <c r="MCY24" s="154"/>
      <c r="MCZ24" s="146"/>
      <c r="MDA24" s="147"/>
      <c r="MDB24" s="148"/>
      <c r="MDC24" s="149"/>
      <c r="MDD24" s="150"/>
      <c r="MDE24" s="151"/>
      <c r="MDF24" s="152"/>
      <c r="MDG24" s="153"/>
      <c r="MDH24" s="154"/>
      <c r="MDI24" s="146"/>
      <c r="MDJ24" s="147"/>
      <c r="MDK24" s="148"/>
      <c r="MDL24" s="149"/>
      <c r="MDM24" s="150"/>
      <c r="MDN24" s="151"/>
      <c r="MDO24" s="152"/>
      <c r="MDP24" s="153"/>
      <c r="MDQ24" s="154"/>
      <c r="MDR24" s="146"/>
      <c r="MDS24" s="147"/>
      <c r="MDT24" s="148"/>
      <c r="MDU24" s="149"/>
      <c r="MDV24" s="150"/>
      <c r="MDW24" s="151"/>
      <c r="MDX24" s="152"/>
      <c r="MDY24" s="153"/>
      <c r="MDZ24" s="154"/>
      <c r="MEA24" s="146"/>
      <c r="MEB24" s="147"/>
      <c r="MEC24" s="148"/>
      <c r="MED24" s="149"/>
      <c r="MEE24" s="150"/>
      <c r="MEF24" s="151"/>
      <c r="MEG24" s="152"/>
      <c r="MEH24" s="153"/>
      <c r="MEI24" s="154"/>
      <c r="MEJ24" s="146"/>
      <c r="MEK24" s="147"/>
      <c r="MEL24" s="148"/>
      <c r="MEM24" s="149"/>
      <c r="MEN24" s="150"/>
      <c r="MEO24" s="151"/>
      <c r="MEP24" s="152"/>
      <c r="MEQ24" s="153"/>
      <c r="MER24" s="154"/>
      <c r="MES24" s="146"/>
      <c r="MET24" s="147"/>
      <c r="MEU24" s="148"/>
      <c r="MEV24" s="149"/>
      <c r="MEW24" s="150"/>
      <c r="MEX24" s="151"/>
      <c r="MEY24" s="152"/>
      <c r="MEZ24" s="153"/>
      <c r="MFA24" s="154"/>
      <c r="MFB24" s="146"/>
      <c r="MFC24" s="147"/>
      <c r="MFD24" s="148"/>
      <c r="MFE24" s="149"/>
      <c r="MFF24" s="150"/>
      <c r="MFG24" s="151"/>
      <c r="MFH24" s="152"/>
      <c r="MFI24" s="153"/>
      <c r="MFJ24" s="154"/>
      <c r="MFK24" s="146"/>
      <c r="MFL24" s="147"/>
      <c r="MFM24" s="148"/>
      <c r="MFN24" s="149"/>
      <c r="MFO24" s="150"/>
      <c r="MFP24" s="151"/>
      <c r="MFQ24" s="152"/>
      <c r="MFR24" s="153"/>
      <c r="MFS24" s="154"/>
      <c r="MFT24" s="146"/>
      <c r="MFU24" s="147"/>
      <c r="MFV24" s="148"/>
      <c r="MFW24" s="149"/>
      <c r="MFX24" s="150"/>
      <c r="MFY24" s="151"/>
      <c r="MFZ24" s="152"/>
      <c r="MGA24" s="153"/>
      <c r="MGB24" s="154"/>
      <c r="MGC24" s="146"/>
      <c r="MGD24" s="147"/>
      <c r="MGE24" s="148"/>
      <c r="MGF24" s="149"/>
      <c r="MGG24" s="150"/>
      <c r="MGH24" s="151"/>
      <c r="MGI24" s="152"/>
      <c r="MGJ24" s="153"/>
      <c r="MGK24" s="154"/>
      <c r="MGL24" s="146"/>
      <c r="MGM24" s="147"/>
      <c r="MGN24" s="148"/>
      <c r="MGO24" s="149"/>
      <c r="MGP24" s="150"/>
      <c r="MGQ24" s="151"/>
      <c r="MGR24" s="152"/>
      <c r="MGS24" s="153"/>
      <c r="MGT24" s="154"/>
      <c r="MGU24" s="146"/>
      <c r="MGV24" s="147"/>
      <c r="MGW24" s="148"/>
      <c r="MGX24" s="149"/>
      <c r="MGY24" s="150"/>
      <c r="MGZ24" s="151"/>
      <c r="MHA24" s="152"/>
      <c r="MHB24" s="153"/>
      <c r="MHC24" s="154"/>
      <c r="MHD24" s="146"/>
      <c r="MHE24" s="147"/>
      <c r="MHF24" s="148"/>
      <c r="MHG24" s="149"/>
      <c r="MHH24" s="150"/>
      <c r="MHI24" s="151"/>
      <c r="MHJ24" s="152"/>
      <c r="MHK24" s="153"/>
      <c r="MHL24" s="154"/>
      <c r="MHM24" s="146"/>
      <c r="MHN24" s="147"/>
      <c r="MHO24" s="148"/>
      <c r="MHP24" s="149"/>
      <c r="MHQ24" s="150"/>
      <c r="MHR24" s="151"/>
      <c r="MHS24" s="152"/>
      <c r="MHT24" s="153"/>
      <c r="MHU24" s="154"/>
      <c r="MHV24" s="146"/>
      <c r="MHW24" s="147"/>
      <c r="MHX24" s="148"/>
      <c r="MHY24" s="149"/>
      <c r="MHZ24" s="150"/>
      <c r="MIA24" s="151"/>
      <c r="MIB24" s="152"/>
      <c r="MIC24" s="153"/>
      <c r="MID24" s="154"/>
      <c r="MIE24" s="146"/>
      <c r="MIF24" s="147"/>
      <c r="MIG24" s="148"/>
      <c r="MIH24" s="149"/>
      <c r="MII24" s="150"/>
      <c r="MIJ24" s="151"/>
      <c r="MIK24" s="152"/>
      <c r="MIL24" s="153"/>
      <c r="MIM24" s="154"/>
      <c r="MIN24" s="146"/>
      <c r="MIO24" s="147"/>
      <c r="MIP24" s="148"/>
      <c r="MIQ24" s="149"/>
      <c r="MIR24" s="150"/>
      <c r="MIS24" s="151"/>
      <c r="MIT24" s="152"/>
      <c r="MIU24" s="153"/>
      <c r="MIV24" s="154"/>
      <c r="MIW24" s="146"/>
      <c r="MIX24" s="147"/>
      <c r="MIY24" s="148"/>
      <c r="MIZ24" s="149"/>
      <c r="MJA24" s="150"/>
      <c r="MJB24" s="151"/>
      <c r="MJC24" s="152"/>
      <c r="MJD24" s="153"/>
      <c r="MJE24" s="154"/>
      <c r="MJF24" s="146"/>
      <c r="MJG24" s="147"/>
      <c r="MJH24" s="148"/>
      <c r="MJI24" s="149"/>
      <c r="MJJ24" s="150"/>
      <c r="MJK24" s="151"/>
      <c r="MJL24" s="152"/>
      <c r="MJM24" s="153"/>
      <c r="MJN24" s="154"/>
      <c r="MJO24" s="146"/>
      <c r="MJP24" s="147"/>
      <c r="MJQ24" s="148"/>
      <c r="MJR24" s="149"/>
      <c r="MJS24" s="150"/>
      <c r="MJT24" s="151"/>
      <c r="MJU24" s="152"/>
      <c r="MJV24" s="153"/>
      <c r="MJW24" s="154"/>
      <c r="MJX24" s="146"/>
      <c r="MJY24" s="147"/>
      <c r="MJZ24" s="148"/>
      <c r="MKA24" s="149"/>
      <c r="MKB24" s="150"/>
      <c r="MKC24" s="151"/>
      <c r="MKD24" s="152"/>
      <c r="MKE24" s="153"/>
      <c r="MKF24" s="154"/>
      <c r="MKG24" s="146"/>
      <c r="MKH24" s="147"/>
      <c r="MKI24" s="148"/>
      <c r="MKJ24" s="149"/>
      <c r="MKK24" s="150"/>
      <c r="MKL24" s="151"/>
      <c r="MKM24" s="152"/>
      <c r="MKN24" s="153"/>
      <c r="MKO24" s="154"/>
      <c r="MKP24" s="146"/>
      <c r="MKQ24" s="147"/>
      <c r="MKR24" s="148"/>
      <c r="MKS24" s="149"/>
      <c r="MKT24" s="150"/>
      <c r="MKU24" s="151"/>
      <c r="MKV24" s="152"/>
      <c r="MKW24" s="153"/>
      <c r="MKX24" s="154"/>
      <c r="MKY24" s="146"/>
      <c r="MKZ24" s="147"/>
      <c r="MLA24" s="148"/>
      <c r="MLB24" s="149"/>
      <c r="MLC24" s="150"/>
      <c r="MLD24" s="151"/>
      <c r="MLE24" s="152"/>
      <c r="MLF24" s="153"/>
      <c r="MLG24" s="154"/>
      <c r="MLH24" s="146"/>
      <c r="MLI24" s="147"/>
      <c r="MLJ24" s="148"/>
      <c r="MLK24" s="149"/>
      <c r="MLL24" s="150"/>
      <c r="MLM24" s="151"/>
      <c r="MLN24" s="152"/>
      <c r="MLO24" s="153"/>
      <c r="MLP24" s="154"/>
      <c r="MLQ24" s="146"/>
      <c r="MLR24" s="147"/>
      <c r="MLS24" s="148"/>
      <c r="MLT24" s="149"/>
      <c r="MLU24" s="150"/>
      <c r="MLV24" s="151"/>
      <c r="MLW24" s="152"/>
      <c r="MLX24" s="153"/>
      <c r="MLY24" s="154"/>
      <c r="MLZ24" s="146"/>
      <c r="MMA24" s="147"/>
      <c r="MMB24" s="148"/>
      <c r="MMC24" s="149"/>
      <c r="MMD24" s="150"/>
      <c r="MME24" s="151"/>
      <c r="MMF24" s="152"/>
      <c r="MMG24" s="153"/>
      <c r="MMH24" s="154"/>
      <c r="MMI24" s="146"/>
      <c r="MMJ24" s="147"/>
      <c r="MMK24" s="148"/>
      <c r="MML24" s="149"/>
      <c r="MMM24" s="150"/>
      <c r="MMN24" s="151"/>
      <c r="MMO24" s="152"/>
      <c r="MMP24" s="153"/>
      <c r="MMQ24" s="154"/>
      <c r="MMR24" s="146"/>
      <c r="MMS24" s="147"/>
      <c r="MMT24" s="148"/>
      <c r="MMU24" s="149"/>
      <c r="MMV24" s="150"/>
      <c r="MMW24" s="151"/>
      <c r="MMX24" s="152"/>
      <c r="MMY24" s="153"/>
      <c r="MMZ24" s="154"/>
      <c r="MNA24" s="146"/>
      <c r="MNB24" s="147"/>
      <c r="MNC24" s="148"/>
      <c r="MND24" s="149"/>
      <c r="MNE24" s="150"/>
      <c r="MNF24" s="151"/>
      <c r="MNG24" s="152"/>
      <c r="MNH24" s="153"/>
      <c r="MNI24" s="154"/>
      <c r="MNJ24" s="146"/>
      <c r="MNK24" s="147"/>
      <c r="MNL24" s="148"/>
      <c r="MNM24" s="149"/>
      <c r="MNN24" s="150"/>
      <c r="MNO24" s="151"/>
      <c r="MNP24" s="152"/>
      <c r="MNQ24" s="153"/>
      <c r="MNR24" s="154"/>
      <c r="MNS24" s="146"/>
      <c r="MNT24" s="147"/>
      <c r="MNU24" s="148"/>
      <c r="MNV24" s="149"/>
      <c r="MNW24" s="150"/>
      <c r="MNX24" s="151"/>
      <c r="MNY24" s="152"/>
      <c r="MNZ24" s="153"/>
      <c r="MOA24" s="154"/>
      <c r="MOB24" s="146"/>
      <c r="MOC24" s="147"/>
      <c r="MOD24" s="148"/>
      <c r="MOE24" s="149"/>
      <c r="MOF24" s="150"/>
      <c r="MOG24" s="151"/>
      <c r="MOH24" s="152"/>
      <c r="MOI24" s="153"/>
      <c r="MOJ24" s="154"/>
      <c r="MOK24" s="146"/>
      <c r="MOL24" s="147"/>
      <c r="MOM24" s="148"/>
      <c r="MON24" s="149"/>
      <c r="MOO24" s="150"/>
      <c r="MOP24" s="151"/>
      <c r="MOQ24" s="152"/>
      <c r="MOR24" s="153"/>
      <c r="MOS24" s="154"/>
      <c r="MOT24" s="146"/>
      <c r="MOU24" s="147"/>
      <c r="MOV24" s="148"/>
      <c r="MOW24" s="149"/>
      <c r="MOX24" s="150"/>
      <c r="MOY24" s="151"/>
      <c r="MOZ24" s="152"/>
      <c r="MPA24" s="153"/>
      <c r="MPB24" s="154"/>
      <c r="MPC24" s="146"/>
      <c r="MPD24" s="147"/>
      <c r="MPE24" s="148"/>
      <c r="MPF24" s="149"/>
      <c r="MPG24" s="150"/>
      <c r="MPH24" s="151"/>
      <c r="MPI24" s="152"/>
      <c r="MPJ24" s="153"/>
      <c r="MPK24" s="154"/>
      <c r="MPL24" s="146"/>
      <c r="MPM24" s="147"/>
      <c r="MPN24" s="148"/>
      <c r="MPO24" s="149"/>
      <c r="MPP24" s="150"/>
      <c r="MPQ24" s="151"/>
      <c r="MPR24" s="152"/>
      <c r="MPS24" s="153"/>
      <c r="MPT24" s="154"/>
      <c r="MPU24" s="146"/>
      <c r="MPV24" s="147"/>
      <c r="MPW24" s="148"/>
      <c r="MPX24" s="149"/>
      <c r="MPY24" s="150"/>
      <c r="MPZ24" s="151"/>
      <c r="MQA24" s="152"/>
      <c r="MQB24" s="153"/>
      <c r="MQC24" s="154"/>
      <c r="MQD24" s="146"/>
      <c r="MQE24" s="147"/>
      <c r="MQF24" s="148"/>
      <c r="MQG24" s="149"/>
      <c r="MQH24" s="150"/>
      <c r="MQI24" s="151"/>
      <c r="MQJ24" s="152"/>
      <c r="MQK24" s="153"/>
      <c r="MQL24" s="154"/>
      <c r="MQM24" s="146"/>
      <c r="MQN24" s="147"/>
      <c r="MQO24" s="148"/>
      <c r="MQP24" s="149"/>
      <c r="MQQ24" s="150"/>
      <c r="MQR24" s="151"/>
      <c r="MQS24" s="152"/>
      <c r="MQT24" s="153"/>
      <c r="MQU24" s="154"/>
      <c r="MQV24" s="146"/>
      <c r="MQW24" s="147"/>
      <c r="MQX24" s="148"/>
      <c r="MQY24" s="149"/>
      <c r="MQZ24" s="150"/>
      <c r="MRA24" s="151"/>
      <c r="MRB24" s="152"/>
      <c r="MRC24" s="153"/>
      <c r="MRD24" s="154"/>
      <c r="MRE24" s="146"/>
      <c r="MRF24" s="147"/>
      <c r="MRG24" s="148"/>
      <c r="MRH24" s="149"/>
      <c r="MRI24" s="150"/>
      <c r="MRJ24" s="151"/>
      <c r="MRK24" s="152"/>
      <c r="MRL24" s="153"/>
      <c r="MRM24" s="154"/>
      <c r="MRN24" s="146"/>
      <c r="MRO24" s="147"/>
      <c r="MRP24" s="148"/>
      <c r="MRQ24" s="149"/>
      <c r="MRR24" s="150"/>
      <c r="MRS24" s="151"/>
      <c r="MRT24" s="152"/>
      <c r="MRU24" s="153"/>
      <c r="MRV24" s="154"/>
      <c r="MRW24" s="146"/>
      <c r="MRX24" s="147"/>
      <c r="MRY24" s="148"/>
      <c r="MRZ24" s="149"/>
      <c r="MSA24" s="150"/>
      <c r="MSB24" s="151"/>
      <c r="MSC24" s="152"/>
      <c r="MSD24" s="153"/>
      <c r="MSE24" s="154"/>
      <c r="MSF24" s="146"/>
      <c r="MSG24" s="147"/>
      <c r="MSH24" s="148"/>
      <c r="MSI24" s="149"/>
      <c r="MSJ24" s="150"/>
      <c r="MSK24" s="151"/>
      <c r="MSL24" s="152"/>
      <c r="MSM24" s="153"/>
      <c r="MSN24" s="154"/>
      <c r="MSO24" s="146"/>
      <c r="MSP24" s="147"/>
      <c r="MSQ24" s="148"/>
      <c r="MSR24" s="149"/>
      <c r="MSS24" s="150"/>
      <c r="MST24" s="151"/>
      <c r="MSU24" s="152"/>
      <c r="MSV24" s="153"/>
      <c r="MSW24" s="154"/>
      <c r="MSX24" s="146"/>
      <c r="MSY24" s="147"/>
      <c r="MSZ24" s="148"/>
      <c r="MTA24" s="149"/>
      <c r="MTB24" s="150"/>
      <c r="MTC24" s="151"/>
      <c r="MTD24" s="152"/>
      <c r="MTE24" s="153"/>
      <c r="MTF24" s="154"/>
      <c r="MTG24" s="146"/>
      <c r="MTH24" s="147"/>
      <c r="MTI24" s="148"/>
      <c r="MTJ24" s="149"/>
      <c r="MTK24" s="150"/>
      <c r="MTL24" s="151"/>
      <c r="MTM24" s="152"/>
      <c r="MTN24" s="153"/>
      <c r="MTO24" s="154"/>
      <c r="MTP24" s="146"/>
      <c r="MTQ24" s="147"/>
      <c r="MTR24" s="148"/>
      <c r="MTS24" s="149"/>
      <c r="MTT24" s="150"/>
      <c r="MTU24" s="151"/>
      <c r="MTV24" s="152"/>
      <c r="MTW24" s="153"/>
      <c r="MTX24" s="154"/>
      <c r="MTY24" s="146"/>
      <c r="MTZ24" s="147"/>
      <c r="MUA24" s="148"/>
      <c r="MUB24" s="149"/>
      <c r="MUC24" s="150"/>
      <c r="MUD24" s="151"/>
      <c r="MUE24" s="152"/>
      <c r="MUF24" s="153"/>
      <c r="MUG24" s="154"/>
      <c r="MUH24" s="146"/>
      <c r="MUI24" s="147"/>
      <c r="MUJ24" s="148"/>
      <c r="MUK24" s="149"/>
      <c r="MUL24" s="150"/>
      <c r="MUM24" s="151"/>
      <c r="MUN24" s="152"/>
      <c r="MUO24" s="153"/>
      <c r="MUP24" s="154"/>
      <c r="MUQ24" s="146"/>
      <c r="MUR24" s="147"/>
      <c r="MUS24" s="148"/>
      <c r="MUT24" s="149"/>
      <c r="MUU24" s="150"/>
      <c r="MUV24" s="151"/>
      <c r="MUW24" s="152"/>
      <c r="MUX24" s="153"/>
      <c r="MUY24" s="154"/>
      <c r="MUZ24" s="146"/>
      <c r="MVA24" s="147"/>
      <c r="MVB24" s="148"/>
      <c r="MVC24" s="149"/>
      <c r="MVD24" s="150"/>
      <c r="MVE24" s="151"/>
      <c r="MVF24" s="152"/>
      <c r="MVG24" s="153"/>
      <c r="MVH24" s="154"/>
      <c r="MVI24" s="146"/>
      <c r="MVJ24" s="147"/>
      <c r="MVK24" s="148"/>
      <c r="MVL24" s="149"/>
      <c r="MVM24" s="150"/>
      <c r="MVN24" s="151"/>
      <c r="MVO24" s="152"/>
      <c r="MVP24" s="153"/>
      <c r="MVQ24" s="154"/>
      <c r="MVR24" s="146"/>
      <c r="MVS24" s="147"/>
      <c r="MVT24" s="148"/>
      <c r="MVU24" s="149"/>
      <c r="MVV24" s="150"/>
      <c r="MVW24" s="151"/>
      <c r="MVX24" s="152"/>
      <c r="MVY24" s="153"/>
      <c r="MVZ24" s="154"/>
      <c r="MWA24" s="146"/>
      <c r="MWB24" s="147"/>
      <c r="MWC24" s="148"/>
      <c r="MWD24" s="149"/>
      <c r="MWE24" s="150"/>
      <c r="MWF24" s="151"/>
      <c r="MWG24" s="152"/>
      <c r="MWH24" s="153"/>
      <c r="MWI24" s="154"/>
      <c r="MWJ24" s="146"/>
      <c r="MWK24" s="147"/>
      <c r="MWL24" s="148"/>
      <c r="MWM24" s="149"/>
      <c r="MWN24" s="150"/>
      <c r="MWO24" s="151"/>
      <c r="MWP24" s="152"/>
      <c r="MWQ24" s="153"/>
      <c r="MWR24" s="154"/>
      <c r="MWS24" s="146"/>
      <c r="MWT24" s="147"/>
      <c r="MWU24" s="148"/>
      <c r="MWV24" s="149"/>
      <c r="MWW24" s="150"/>
      <c r="MWX24" s="151"/>
      <c r="MWY24" s="152"/>
      <c r="MWZ24" s="153"/>
      <c r="MXA24" s="154"/>
      <c r="MXB24" s="146"/>
      <c r="MXC24" s="147"/>
      <c r="MXD24" s="148"/>
      <c r="MXE24" s="149"/>
      <c r="MXF24" s="150"/>
      <c r="MXG24" s="151"/>
      <c r="MXH24" s="152"/>
      <c r="MXI24" s="153"/>
      <c r="MXJ24" s="154"/>
      <c r="MXK24" s="146"/>
      <c r="MXL24" s="147"/>
      <c r="MXM24" s="148"/>
      <c r="MXN24" s="149"/>
      <c r="MXO24" s="150"/>
      <c r="MXP24" s="151"/>
      <c r="MXQ24" s="152"/>
      <c r="MXR24" s="153"/>
      <c r="MXS24" s="154"/>
      <c r="MXT24" s="146"/>
      <c r="MXU24" s="147"/>
      <c r="MXV24" s="148"/>
      <c r="MXW24" s="149"/>
      <c r="MXX24" s="150"/>
      <c r="MXY24" s="151"/>
      <c r="MXZ24" s="152"/>
      <c r="MYA24" s="153"/>
      <c r="MYB24" s="154"/>
      <c r="MYC24" s="146"/>
      <c r="MYD24" s="147"/>
      <c r="MYE24" s="148"/>
      <c r="MYF24" s="149"/>
      <c r="MYG24" s="150"/>
      <c r="MYH24" s="151"/>
      <c r="MYI24" s="152"/>
      <c r="MYJ24" s="153"/>
      <c r="MYK24" s="154"/>
      <c r="MYL24" s="146"/>
      <c r="MYM24" s="147"/>
      <c r="MYN24" s="148"/>
      <c r="MYO24" s="149"/>
      <c r="MYP24" s="150"/>
      <c r="MYQ24" s="151"/>
      <c r="MYR24" s="152"/>
      <c r="MYS24" s="153"/>
      <c r="MYT24" s="154"/>
      <c r="MYU24" s="146"/>
      <c r="MYV24" s="147"/>
      <c r="MYW24" s="148"/>
      <c r="MYX24" s="149"/>
      <c r="MYY24" s="150"/>
      <c r="MYZ24" s="151"/>
      <c r="MZA24" s="152"/>
      <c r="MZB24" s="153"/>
      <c r="MZC24" s="154"/>
      <c r="MZD24" s="146"/>
      <c r="MZE24" s="147"/>
      <c r="MZF24" s="148"/>
      <c r="MZG24" s="149"/>
      <c r="MZH24" s="150"/>
      <c r="MZI24" s="151"/>
      <c r="MZJ24" s="152"/>
      <c r="MZK24" s="153"/>
      <c r="MZL24" s="154"/>
      <c r="MZM24" s="146"/>
      <c r="MZN24" s="147"/>
      <c r="MZO24" s="148"/>
      <c r="MZP24" s="149"/>
      <c r="MZQ24" s="150"/>
      <c r="MZR24" s="151"/>
      <c r="MZS24" s="152"/>
      <c r="MZT24" s="153"/>
      <c r="MZU24" s="154"/>
      <c r="MZV24" s="146"/>
      <c r="MZW24" s="147"/>
      <c r="MZX24" s="148"/>
      <c r="MZY24" s="149"/>
      <c r="MZZ24" s="150"/>
      <c r="NAA24" s="151"/>
      <c r="NAB24" s="152"/>
      <c r="NAC24" s="153"/>
      <c r="NAD24" s="154"/>
      <c r="NAE24" s="146"/>
      <c r="NAF24" s="147"/>
      <c r="NAG24" s="148"/>
      <c r="NAH24" s="149"/>
      <c r="NAI24" s="150"/>
      <c r="NAJ24" s="151"/>
      <c r="NAK24" s="152"/>
      <c r="NAL24" s="153"/>
      <c r="NAM24" s="154"/>
      <c r="NAN24" s="146"/>
      <c r="NAO24" s="147"/>
      <c r="NAP24" s="148"/>
      <c r="NAQ24" s="149"/>
      <c r="NAR24" s="150"/>
      <c r="NAS24" s="151"/>
      <c r="NAT24" s="152"/>
      <c r="NAU24" s="153"/>
      <c r="NAV24" s="154"/>
      <c r="NAW24" s="146"/>
      <c r="NAX24" s="147"/>
      <c r="NAY24" s="148"/>
      <c r="NAZ24" s="149"/>
      <c r="NBA24" s="150"/>
      <c r="NBB24" s="151"/>
      <c r="NBC24" s="152"/>
      <c r="NBD24" s="153"/>
      <c r="NBE24" s="154"/>
      <c r="NBF24" s="146"/>
      <c r="NBG24" s="147"/>
      <c r="NBH24" s="148"/>
      <c r="NBI24" s="149"/>
      <c r="NBJ24" s="150"/>
      <c r="NBK24" s="151"/>
      <c r="NBL24" s="152"/>
      <c r="NBM24" s="153"/>
      <c r="NBN24" s="154"/>
      <c r="NBO24" s="146"/>
      <c r="NBP24" s="147"/>
      <c r="NBQ24" s="148"/>
      <c r="NBR24" s="149"/>
      <c r="NBS24" s="150"/>
      <c r="NBT24" s="151"/>
      <c r="NBU24" s="152"/>
      <c r="NBV24" s="153"/>
      <c r="NBW24" s="154"/>
      <c r="NBX24" s="146"/>
      <c r="NBY24" s="147"/>
      <c r="NBZ24" s="148"/>
      <c r="NCA24" s="149"/>
      <c r="NCB24" s="150"/>
      <c r="NCC24" s="151"/>
      <c r="NCD24" s="152"/>
      <c r="NCE24" s="153"/>
      <c r="NCF24" s="154"/>
      <c r="NCG24" s="146"/>
      <c r="NCH24" s="147"/>
      <c r="NCI24" s="148"/>
      <c r="NCJ24" s="149"/>
      <c r="NCK24" s="150"/>
      <c r="NCL24" s="151"/>
      <c r="NCM24" s="152"/>
      <c r="NCN24" s="153"/>
      <c r="NCO24" s="154"/>
      <c r="NCP24" s="146"/>
      <c r="NCQ24" s="147"/>
      <c r="NCR24" s="148"/>
      <c r="NCS24" s="149"/>
      <c r="NCT24" s="150"/>
      <c r="NCU24" s="151"/>
      <c r="NCV24" s="152"/>
      <c r="NCW24" s="153"/>
      <c r="NCX24" s="154"/>
      <c r="NCY24" s="146"/>
      <c r="NCZ24" s="147"/>
      <c r="NDA24" s="148"/>
      <c r="NDB24" s="149"/>
      <c r="NDC24" s="150"/>
      <c r="NDD24" s="151"/>
      <c r="NDE24" s="152"/>
      <c r="NDF24" s="153"/>
      <c r="NDG24" s="154"/>
      <c r="NDH24" s="146"/>
      <c r="NDI24" s="147"/>
      <c r="NDJ24" s="148"/>
      <c r="NDK24" s="149"/>
      <c r="NDL24" s="150"/>
      <c r="NDM24" s="151"/>
      <c r="NDN24" s="152"/>
      <c r="NDO24" s="153"/>
      <c r="NDP24" s="154"/>
      <c r="NDQ24" s="146"/>
      <c r="NDR24" s="147"/>
      <c r="NDS24" s="148"/>
      <c r="NDT24" s="149"/>
      <c r="NDU24" s="150"/>
      <c r="NDV24" s="151"/>
      <c r="NDW24" s="152"/>
      <c r="NDX24" s="153"/>
      <c r="NDY24" s="154"/>
      <c r="NDZ24" s="146"/>
      <c r="NEA24" s="147"/>
      <c r="NEB24" s="148"/>
      <c r="NEC24" s="149"/>
      <c r="NED24" s="150"/>
      <c r="NEE24" s="151"/>
      <c r="NEF24" s="152"/>
      <c r="NEG24" s="153"/>
      <c r="NEH24" s="154"/>
      <c r="NEI24" s="146"/>
      <c r="NEJ24" s="147"/>
      <c r="NEK24" s="148"/>
      <c r="NEL24" s="149"/>
      <c r="NEM24" s="150"/>
      <c r="NEN24" s="151"/>
      <c r="NEO24" s="152"/>
      <c r="NEP24" s="153"/>
      <c r="NEQ24" s="154"/>
      <c r="NER24" s="146"/>
      <c r="NES24" s="147"/>
      <c r="NET24" s="148"/>
      <c r="NEU24" s="149"/>
      <c r="NEV24" s="150"/>
      <c r="NEW24" s="151"/>
      <c r="NEX24" s="152"/>
      <c r="NEY24" s="153"/>
      <c r="NEZ24" s="154"/>
      <c r="NFA24" s="146"/>
      <c r="NFB24" s="147"/>
      <c r="NFC24" s="148"/>
      <c r="NFD24" s="149"/>
      <c r="NFE24" s="150"/>
      <c r="NFF24" s="151"/>
      <c r="NFG24" s="152"/>
      <c r="NFH24" s="153"/>
      <c r="NFI24" s="154"/>
      <c r="NFJ24" s="146"/>
      <c r="NFK24" s="147"/>
      <c r="NFL24" s="148"/>
      <c r="NFM24" s="149"/>
      <c r="NFN24" s="150"/>
      <c r="NFO24" s="151"/>
      <c r="NFP24" s="152"/>
      <c r="NFQ24" s="153"/>
      <c r="NFR24" s="154"/>
      <c r="NFS24" s="146"/>
      <c r="NFT24" s="147"/>
      <c r="NFU24" s="148"/>
      <c r="NFV24" s="149"/>
      <c r="NFW24" s="150"/>
      <c r="NFX24" s="151"/>
      <c r="NFY24" s="152"/>
      <c r="NFZ24" s="153"/>
      <c r="NGA24" s="154"/>
      <c r="NGB24" s="146"/>
      <c r="NGC24" s="147"/>
      <c r="NGD24" s="148"/>
      <c r="NGE24" s="149"/>
      <c r="NGF24" s="150"/>
      <c r="NGG24" s="151"/>
      <c r="NGH24" s="152"/>
      <c r="NGI24" s="153"/>
      <c r="NGJ24" s="154"/>
      <c r="NGK24" s="146"/>
      <c r="NGL24" s="147"/>
      <c r="NGM24" s="148"/>
      <c r="NGN24" s="149"/>
      <c r="NGO24" s="150"/>
      <c r="NGP24" s="151"/>
      <c r="NGQ24" s="152"/>
      <c r="NGR24" s="153"/>
      <c r="NGS24" s="154"/>
      <c r="NGT24" s="146"/>
      <c r="NGU24" s="147"/>
      <c r="NGV24" s="148"/>
      <c r="NGW24" s="149"/>
      <c r="NGX24" s="150"/>
      <c r="NGY24" s="151"/>
      <c r="NGZ24" s="152"/>
      <c r="NHA24" s="153"/>
      <c r="NHB24" s="154"/>
      <c r="NHC24" s="146"/>
      <c r="NHD24" s="147"/>
      <c r="NHE24" s="148"/>
      <c r="NHF24" s="149"/>
      <c r="NHG24" s="150"/>
      <c r="NHH24" s="151"/>
      <c r="NHI24" s="152"/>
      <c r="NHJ24" s="153"/>
      <c r="NHK24" s="154"/>
      <c r="NHL24" s="146"/>
      <c r="NHM24" s="147"/>
      <c r="NHN24" s="148"/>
      <c r="NHO24" s="149"/>
      <c r="NHP24" s="150"/>
      <c r="NHQ24" s="151"/>
      <c r="NHR24" s="152"/>
      <c r="NHS24" s="153"/>
      <c r="NHT24" s="154"/>
      <c r="NHU24" s="146"/>
      <c r="NHV24" s="147"/>
      <c r="NHW24" s="148"/>
      <c r="NHX24" s="149"/>
      <c r="NHY24" s="150"/>
      <c r="NHZ24" s="151"/>
      <c r="NIA24" s="152"/>
      <c r="NIB24" s="153"/>
      <c r="NIC24" s="154"/>
      <c r="NID24" s="146"/>
      <c r="NIE24" s="147"/>
      <c r="NIF24" s="148"/>
      <c r="NIG24" s="149"/>
      <c r="NIH24" s="150"/>
      <c r="NII24" s="151"/>
      <c r="NIJ24" s="152"/>
      <c r="NIK24" s="153"/>
      <c r="NIL24" s="154"/>
      <c r="NIM24" s="146"/>
      <c r="NIN24" s="147"/>
      <c r="NIO24" s="148"/>
      <c r="NIP24" s="149"/>
      <c r="NIQ24" s="150"/>
      <c r="NIR24" s="151"/>
      <c r="NIS24" s="152"/>
      <c r="NIT24" s="153"/>
      <c r="NIU24" s="154"/>
      <c r="NIV24" s="146"/>
      <c r="NIW24" s="147"/>
      <c r="NIX24" s="148"/>
      <c r="NIY24" s="149"/>
      <c r="NIZ24" s="150"/>
      <c r="NJA24" s="151"/>
      <c r="NJB24" s="152"/>
      <c r="NJC24" s="153"/>
      <c r="NJD24" s="154"/>
      <c r="NJE24" s="146"/>
      <c r="NJF24" s="147"/>
      <c r="NJG24" s="148"/>
      <c r="NJH24" s="149"/>
      <c r="NJI24" s="150"/>
      <c r="NJJ24" s="151"/>
      <c r="NJK24" s="152"/>
      <c r="NJL24" s="153"/>
      <c r="NJM24" s="154"/>
      <c r="NJN24" s="146"/>
      <c r="NJO24" s="147"/>
      <c r="NJP24" s="148"/>
      <c r="NJQ24" s="149"/>
      <c r="NJR24" s="150"/>
      <c r="NJS24" s="151"/>
      <c r="NJT24" s="152"/>
      <c r="NJU24" s="153"/>
      <c r="NJV24" s="154"/>
      <c r="NJW24" s="146"/>
      <c r="NJX24" s="147"/>
      <c r="NJY24" s="148"/>
      <c r="NJZ24" s="149"/>
      <c r="NKA24" s="150"/>
      <c r="NKB24" s="151"/>
      <c r="NKC24" s="152"/>
      <c r="NKD24" s="153"/>
      <c r="NKE24" s="154"/>
      <c r="NKF24" s="146"/>
      <c r="NKG24" s="147"/>
      <c r="NKH24" s="148"/>
      <c r="NKI24" s="149"/>
      <c r="NKJ24" s="150"/>
      <c r="NKK24" s="151"/>
      <c r="NKL24" s="152"/>
      <c r="NKM24" s="153"/>
      <c r="NKN24" s="154"/>
      <c r="NKO24" s="146"/>
      <c r="NKP24" s="147"/>
      <c r="NKQ24" s="148"/>
      <c r="NKR24" s="149"/>
      <c r="NKS24" s="150"/>
      <c r="NKT24" s="151"/>
      <c r="NKU24" s="152"/>
      <c r="NKV24" s="153"/>
      <c r="NKW24" s="154"/>
      <c r="NKX24" s="146"/>
      <c r="NKY24" s="147"/>
      <c r="NKZ24" s="148"/>
      <c r="NLA24" s="149"/>
      <c r="NLB24" s="150"/>
      <c r="NLC24" s="151"/>
      <c r="NLD24" s="152"/>
      <c r="NLE24" s="153"/>
      <c r="NLF24" s="154"/>
      <c r="NLG24" s="146"/>
      <c r="NLH24" s="147"/>
      <c r="NLI24" s="148"/>
      <c r="NLJ24" s="149"/>
      <c r="NLK24" s="150"/>
      <c r="NLL24" s="151"/>
      <c r="NLM24" s="152"/>
      <c r="NLN24" s="153"/>
      <c r="NLO24" s="154"/>
      <c r="NLP24" s="146"/>
      <c r="NLQ24" s="147"/>
      <c r="NLR24" s="148"/>
      <c r="NLS24" s="149"/>
      <c r="NLT24" s="150"/>
      <c r="NLU24" s="151"/>
      <c r="NLV24" s="152"/>
      <c r="NLW24" s="153"/>
      <c r="NLX24" s="154"/>
      <c r="NLY24" s="146"/>
      <c r="NLZ24" s="147"/>
      <c r="NMA24" s="148"/>
      <c r="NMB24" s="149"/>
      <c r="NMC24" s="150"/>
      <c r="NMD24" s="151"/>
      <c r="NME24" s="152"/>
      <c r="NMF24" s="153"/>
      <c r="NMG24" s="154"/>
      <c r="NMH24" s="146"/>
      <c r="NMI24" s="147"/>
      <c r="NMJ24" s="148"/>
      <c r="NMK24" s="149"/>
      <c r="NML24" s="150"/>
      <c r="NMM24" s="151"/>
      <c r="NMN24" s="152"/>
      <c r="NMO24" s="153"/>
      <c r="NMP24" s="154"/>
      <c r="NMQ24" s="146"/>
      <c r="NMR24" s="147"/>
      <c r="NMS24" s="148"/>
      <c r="NMT24" s="149"/>
      <c r="NMU24" s="150"/>
      <c r="NMV24" s="151"/>
      <c r="NMW24" s="152"/>
      <c r="NMX24" s="153"/>
      <c r="NMY24" s="154"/>
      <c r="NMZ24" s="146"/>
      <c r="NNA24" s="147"/>
      <c r="NNB24" s="148"/>
      <c r="NNC24" s="149"/>
      <c r="NND24" s="150"/>
      <c r="NNE24" s="151"/>
      <c r="NNF24" s="152"/>
      <c r="NNG24" s="153"/>
      <c r="NNH24" s="154"/>
      <c r="NNI24" s="146"/>
      <c r="NNJ24" s="147"/>
      <c r="NNK24" s="148"/>
      <c r="NNL24" s="149"/>
      <c r="NNM24" s="150"/>
      <c r="NNN24" s="151"/>
      <c r="NNO24" s="152"/>
      <c r="NNP24" s="153"/>
      <c r="NNQ24" s="154"/>
      <c r="NNR24" s="146"/>
      <c r="NNS24" s="147"/>
      <c r="NNT24" s="148"/>
      <c r="NNU24" s="149"/>
      <c r="NNV24" s="150"/>
      <c r="NNW24" s="151"/>
      <c r="NNX24" s="152"/>
      <c r="NNY24" s="153"/>
      <c r="NNZ24" s="154"/>
      <c r="NOA24" s="146"/>
      <c r="NOB24" s="147"/>
      <c r="NOC24" s="148"/>
      <c r="NOD24" s="149"/>
      <c r="NOE24" s="150"/>
      <c r="NOF24" s="151"/>
      <c r="NOG24" s="152"/>
      <c r="NOH24" s="153"/>
      <c r="NOI24" s="154"/>
      <c r="NOJ24" s="146"/>
      <c r="NOK24" s="147"/>
      <c r="NOL24" s="148"/>
      <c r="NOM24" s="149"/>
      <c r="NON24" s="150"/>
      <c r="NOO24" s="151"/>
      <c r="NOP24" s="152"/>
      <c r="NOQ24" s="153"/>
      <c r="NOR24" s="154"/>
      <c r="NOS24" s="146"/>
      <c r="NOT24" s="147"/>
      <c r="NOU24" s="148"/>
      <c r="NOV24" s="149"/>
      <c r="NOW24" s="150"/>
      <c r="NOX24" s="151"/>
      <c r="NOY24" s="152"/>
      <c r="NOZ24" s="153"/>
      <c r="NPA24" s="154"/>
      <c r="NPB24" s="146"/>
      <c r="NPC24" s="147"/>
      <c r="NPD24" s="148"/>
      <c r="NPE24" s="149"/>
      <c r="NPF24" s="150"/>
      <c r="NPG24" s="151"/>
      <c r="NPH24" s="152"/>
      <c r="NPI24" s="153"/>
      <c r="NPJ24" s="154"/>
      <c r="NPK24" s="146"/>
      <c r="NPL24" s="147"/>
      <c r="NPM24" s="148"/>
      <c r="NPN24" s="149"/>
      <c r="NPO24" s="150"/>
      <c r="NPP24" s="151"/>
      <c r="NPQ24" s="152"/>
      <c r="NPR24" s="153"/>
      <c r="NPS24" s="154"/>
      <c r="NPT24" s="146"/>
      <c r="NPU24" s="147"/>
      <c r="NPV24" s="148"/>
      <c r="NPW24" s="149"/>
      <c r="NPX24" s="150"/>
      <c r="NPY24" s="151"/>
      <c r="NPZ24" s="152"/>
      <c r="NQA24" s="153"/>
      <c r="NQB24" s="154"/>
      <c r="NQC24" s="146"/>
      <c r="NQD24" s="147"/>
      <c r="NQE24" s="148"/>
      <c r="NQF24" s="149"/>
      <c r="NQG24" s="150"/>
      <c r="NQH24" s="151"/>
      <c r="NQI24" s="152"/>
      <c r="NQJ24" s="153"/>
      <c r="NQK24" s="154"/>
      <c r="NQL24" s="146"/>
      <c r="NQM24" s="147"/>
      <c r="NQN24" s="148"/>
      <c r="NQO24" s="149"/>
      <c r="NQP24" s="150"/>
      <c r="NQQ24" s="151"/>
      <c r="NQR24" s="152"/>
      <c r="NQS24" s="153"/>
      <c r="NQT24" s="154"/>
      <c r="NQU24" s="146"/>
      <c r="NQV24" s="147"/>
      <c r="NQW24" s="148"/>
      <c r="NQX24" s="149"/>
      <c r="NQY24" s="150"/>
      <c r="NQZ24" s="151"/>
      <c r="NRA24" s="152"/>
      <c r="NRB24" s="153"/>
      <c r="NRC24" s="154"/>
      <c r="NRD24" s="146"/>
      <c r="NRE24" s="147"/>
      <c r="NRF24" s="148"/>
      <c r="NRG24" s="149"/>
      <c r="NRH24" s="150"/>
      <c r="NRI24" s="151"/>
      <c r="NRJ24" s="152"/>
      <c r="NRK24" s="153"/>
      <c r="NRL24" s="154"/>
      <c r="NRM24" s="146"/>
      <c r="NRN24" s="147"/>
      <c r="NRO24" s="148"/>
      <c r="NRP24" s="149"/>
      <c r="NRQ24" s="150"/>
      <c r="NRR24" s="151"/>
      <c r="NRS24" s="152"/>
      <c r="NRT24" s="153"/>
      <c r="NRU24" s="154"/>
      <c r="NRV24" s="146"/>
      <c r="NRW24" s="147"/>
      <c r="NRX24" s="148"/>
      <c r="NRY24" s="149"/>
      <c r="NRZ24" s="150"/>
      <c r="NSA24" s="151"/>
      <c r="NSB24" s="152"/>
      <c r="NSC24" s="153"/>
      <c r="NSD24" s="154"/>
      <c r="NSE24" s="146"/>
      <c r="NSF24" s="147"/>
      <c r="NSG24" s="148"/>
      <c r="NSH24" s="149"/>
      <c r="NSI24" s="150"/>
      <c r="NSJ24" s="151"/>
      <c r="NSK24" s="152"/>
      <c r="NSL24" s="153"/>
      <c r="NSM24" s="154"/>
      <c r="NSN24" s="146"/>
      <c r="NSO24" s="147"/>
      <c r="NSP24" s="148"/>
      <c r="NSQ24" s="149"/>
      <c r="NSR24" s="150"/>
      <c r="NSS24" s="151"/>
      <c r="NST24" s="152"/>
      <c r="NSU24" s="153"/>
      <c r="NSV24" s="154"/>
      <c r="NSW24" s="146"/>
      <c r="NSX24" s="147"/>
      <c r="NSY24" s="148"/>
      <c r="NSZ24" s="149"/>
      <c r="NTA24" s="150"/>
      <c r="NTB24" s="151"/>
      <c r="NTC24" s="152"/>
      <c r="NTD24" s="153"/>
      <c r="NTE24" s="154"/>
      <c r="NTF24" s="146"/>
      <c r="NTG24" s="147"/>
      <c r="NTH24" s="148"/>
      <c r="NTI24" s="149"/>
      <c r="NTJ24" s="150"/>
      <c r="NTK24" s="151"/>
      <c r="NTL24" s="152"/>
      <c r="NTM24" s="153"/>
      <c r="NTN24" s="154"/>
      <c r="NTO24" s="146"/>
      <c r="NTP24" s="147"/>
      <c r="NTQ24" s="148"/>
      <c r="NTR24" s="149"/>
      <c r="NTS24" s="150"/>
      <c r="NTT24" s="151"/>
      <c r="NTU24" s="152"/>
      <c r="NTV24" s="153"/>
      <c r="NTW24" s="154"/>
      <c r="NTX24" s="146"/>
      <c r="NTY24" s="147"/>
      <c r="NTZ24" s="148"/>
      <c r="NUA24" s="149"/>
      <c r="NUB24" s="150"/>
      <c r="NUC24" s="151"/>
      <c r="NUD24" s="152"/>
      <c r="NUE24" s="153"/>
      <c r="NUF24" s="154"/>
      <c r="NUG24" s="146"/>
      <c r="NUH24" s="147"/>
      <c r="NUI24" s="148"/>
      <c r="NUJ24" s="149"/>
      <c r="NUK24" s="150"/>
      <c r="NUL24" s="151"/>
      <c r="NUM24" s="152"/>
      <c r="NUN24" s="153"/>
      <c r="NUO24" s="154"/>
      <c r="NUP24" s="146"/>
      <c r="NUQ24" s="147"/>
      <c r="NUR24" s="148"/>
      <c r="NUS24" s="149"/>
      <c r="NUT24" s="150"/>
      <c r="NUU24" s="151"/>
      <c r="NUV24" s="152"/>
      <c r="NUW24" s="153"/>
      <c r="NUX24" s="154"/>
      <c r="NUY24" s="146"/>
      <c r="NUZ24" s="147"/>
      <c r="NVA24" s="148"/>
      <c r="NVB24" s="149"/>
      <c r="NVC24" s="150"/>
      <c r="NVD24" s="151"/>
      <c r="NVE24" s="152"/>
      <c r="NVF24" s="153"/>
      <c r="NVG24" s="154"/>
      <c r="NVH24" s="146"/>
      <c r="NVI24" s="147"/>
      <c r="NVJ24" s="148"/>
      <c r="NVK24" s="149"/>
      <c r="NVL24" s="150"/>
      <c r="NVM24" s="151"/>
      <c r="NVN24" s="152"/>
      <c r="NVO24" s="153"/>
      <c r="NVP24" s="154"/>
      <c r="NVQ24" s="146"/>
      <c r="NVR24" s="147"/>
      <c r="NVS24" s="148"/>
      <c r="NVT24" s="149"/>
      <c r="NVU24" s="150"/>
      <c r="NVV24" s="151"/>
      <c r="NVW24" s="152"/>
      <c r="NVX24" s="153"/>
      <c r="NVY24" s="154"/>
      <c r="NVZ24" s="146"/>
      <c r="NWA24" s="147"/>
      <c r="NWB24" s="148"/>
      <c r="NWC24" s="149"/>
      <c r="NWD24" s="150"/>
      <c r="NWE24" s="151"/>
      <c r="NWF24" s="152"/>
      <c r="NWG24" s="153"/>
      <c r="NWH24" s="154"/>
      <c r="NWI24" s="146"/>
      <c r="NWJ24" s="147"/>
      <c r="NWK24" s="148"/>
      <c r="NWL24" s="149"/>
      <c r="NWM24" s="150"/>
      <c r="NWN24" s="151"/>
      <c r="NWO24" s="152"/>
      <c r="NWP24" s="153"/>
      <c r="NWQ24" s="154"/>
      <c r="NWR24" s="146"/>
      <c r="NWS24" s="147"/>
      <c r="NWT24" s="148"/>
      <c r="NWU24" s="149"/>
      <c r="NWV24" s="150"/>
      <c r="NWW24" s="151"/>
      <c r="NWX24" s="152"/>
      <c r="NWY24" s="153"/>
      <c r="NWZ24" s="154"/>
      <c r="NXA24" s="146"/>
      <c r="NXB24" s="147"/>
      <c r="NXC24" s="148"/>
      <c r="NXD24" s="149"/>
      <c r="NXE24" s="150"/>
      <c r="NXF24" s="151"/>
      <c r="NXG24" s="152"/>
      <c r="NXH24" s="153"/>
      <c r="NXI24" s="154"/>
      <c r="NXJ24" s="146"/>
      <c r="NXK24" s="147"/>
      <c r="NXL24" s="148"/>
      <c r="NXM24" s="149"/>
      <c r="NXN24" s="150"/>
      <c r="NXO24" s="151"/>
      <c r="NXP24" s="152"/>
      <c r="NXQ24" s="153"/>
      <c r="NXR24" s="154"/>
      <c r="NXS24" s="146"/>
      <c r="NXT24" s="147"/>
      <c r="NXU24" s="148"/>
      <c r="NXV24" s="149"/>
      <c r="NXW24" s="150"/>
      <c r="NXX24" s="151"/>
      <c r="NXY24" s="152"/>
      <c r="NXZ24" s="153"/>
      <c r="NYA24" s="154"/>
      <c r="NYB24" s="146"/>
      <c r="NYC24" s="147"/>
      <c r="NYD24" s="148"/>
      <c r="NYE24" s="149"/>
      <c r="NYF24" s="150"/>
      <c r="NYG24" s="151"/>
      <c r="NYH24" s="152"/>
      <c r="NYI24" s="153"/>
      <c r="NYJ24" s="154"/>
      <c r="NYK24" s="146"/>
      <c r="NYL24" s="147"/>
      <c r="NYM24" s="148"/>
      <c r="NYN24" s="149"/>
      <c r="NYO24" s="150"/>
      <c r="NYP24" s="151"/>
      <c r="NYQ24" s="152"/>
      <c r="NYR24" s="153"/>
      <c r="NYS24" s="154"/>
      <c r="NYT24" s="146"/>
      <c r="NYU24" s="147"/>
      <c r="NYV24" s="148"/>
      <c r="NYW24" s="149"/>
      <c r="NYX24" s="150"/>
      <c r="NYY24" s="151"/>
      <c r="NYZ24" s="152"/>
      <c r="NZA24" s="153"/>
      <c r="NZB24" s="154"/>
      <c r="NZC24" s="146"/>
      <c r="NZD24" s="147"/>
      <c r="NZE24" s="148"/>
      <c r="NZF24" s="149"/>
      <c r="NZG24" s="150"/>
      <c r="NZH24" s="151"/>
      <c r="NZI24" s="152"/>
      <c r="NZJ24" s="153"/>
      <c r="NZK24" s="154"/>
      <c r="NZL24" s="146"/>
      <c r="NZM24" s="147"/>
      <c r="NZN24" s="148"/>
      <c r="NZO24" s="149"/>
      <c r="NZP24" s="150"/>
      <c r="NZQ24" s="151"/>
      <c r="NZR24" s="152"/>
      <c r="NZS24" s="153"/>
      <c r="NZT24" s="154"/>
      <c r="NZU24" s="146"/>
      <c r="NZV24" s="147"/>
      <c r="NZW24" s="148"/>
      <c r="NZX24" s="149"/>
      <c r="NZY24" s="150"/>
      <c r="NZZ24" s="151"/>
      <c r="OAA24" s="152"/>
      <c r="OAB24" s="153"/>
      <c r="OAC24" s="154"/>
      <c r="OAD24" s="146"/>
      <c r="OAE24" s="147"/>
      <c r="OAF24" s="148"/>
      <c r="OAG24" s="149"/>
      <c r="OAH24" s="150"/>
      <c r="OAI24" s="151"/>
      <c r="OAJ24" s="152"/>
      <c r="OAK24" s="153"/>
      <c r="OAL24" s="154"/>
      <c r="OAM24" s="146"/>
      <c r="OAN24" s="147"/>
      <c r="OAO24" s="148"/>
      <c r="OAP24" s="149"/>
      <c r="OAQ24" s="150"/>
      <c r="OAR24" s="151"/>
      <c r="OAS24" s="152"/>
      <c r="OAT24" s="153"/>
      <c r="OAU24" s="154"/>
      <c r="OAV24" s="146"/>
      <c r="OAW24" s="147"/>
      <c r="OAX24" s="148"/>
      <c r="OAY24" s="149"/>
      <c r="OAZ24" s="150"/>
      <c r="OBA24" s="151"/>
      <c r="OBB24" s="152"/>
      <c r="OBC24" s="153"/>
      <c r="OBD24" s="154"/>
      <c r="OBE24" s="146"/>
      <c r="OBF24" s="147"/>
      <c r="OBG24" s="148"/>
      <c r="OBH24" s="149"/>
      <c r="OBI24" s="150"/>
      <c r="OBJ24" s="151"/>
      <c r="OBK24" s="152"/>
      <c r="OBL24" s="153"/>
      <c r="OBM24" s="154"/>
      <c r="OBN24" s="146"/>
      <c r="OBO24" s="147"/>
      <c r="OBP24" s="148"/>
      <c r="OBQ24" s="149"/>
      <c r="OBR24" s="150"/>
      <c r="OBS24" s="151"/>
      <c r="OBT24" s="152"/>
      <c r="OBU24" s="153"/>
      <c r="OBV24" s="154"/>
      <c r="OBW24" s="146"/>
      <c r="OBX24" s="147"/>
      <c r="OBY24" s="148"/>
      <c r="OBZ24" s="149"/>
      <c r="OCA24" s="150"/>
      <c r="OCB24" s="151"/>
      <c r="OCC24" s="152"/>
      <c r="OCD24" s="153"/>
      <c r="OCE24" s="154"/>
      <c r="OCF24" s="146"/>
      <c r="OCG24" s="147"/>
      <c r="OCH24" s="148"/>
      <c r="OCI24" s="149"/>
      <c r="OCJ24" s="150"/>
      <c r="OCK24" s="151"/>
      <c r="OCL24" s="152"/>
      <c r="OCM24" s="153"/>
      <c r="OCN24" s="154"/>
      <c r="OCO24" s="146"/>
      <c r="OCP24" s="147"/>
      <c r="OCQ24" s="148"/>
      <c r="OCR24" s="149"/>
      <c r="OCS24" s="150"/>
      <c r="OCT24" s="151"/>
      <c r="OCU24" s="152"/>
      <c r="OCV24" s="153"/>
      <c r="OCW24" s="154"/>
      <c r="OCX24" s="146"/>
      <c r="OCY24" s="147"/>
      <c r="OCZ24" s="148"/>
      <c r="ODA24" s="149"/>
      <c r="ODB24" s="150"/>
      <c r="ODC24" s="151"/>
      <c r="ODD24" s="152"/>
      <c r="ODE24" s="153"/>
      <c r="ODF24" s="154"/>
      <c r="ODG24" s="146"/>
      <c r="ODH24" s="147"/>
      <c r="ODI24" s="148"/>
      <c r="ODJ24" s="149"/>
      <c r="ODK24" s="150"/>
      <c r="ODL24" s="151"/>
      <c r="ODM24" s="152"/>
      <c r="ODN24" s="153"/>
      <c r="ODO24" s="154"/>
      <c r="ODP24" s="146"/>
      <c r="ODQ24" s="147"/>
      <c r="ODR24" s="148"/>
      <c r="ODS24" s="149"/>
      <c r="ODT24" s="150"/>
      <c r="ODU24" s="151"/>
      <c r="ODV24" s="152"/>
      <c r="ODW24" s="153"/>
      <c r="ODX24" s="154"/>
      <c r="ODY24" s="146"/>
      <c r="ODZ24" s="147"/>
      <c r="OEA24" s="148"/>
      <c r="OEB24" s="149"/>
      <c r="OEC24" s="150"/>
      <c r="OED24" s="151"/>
      <c r="OEE24" s="152"/>
      <c r="OEF24" s="153"/>
      <c r="OEG24" s="154"/>
      <c r="OEH24" s="146"/>
      <c r="OEI24" s="147"/>
      <c r="OEJ24" s="148"/>
      <c r="OEK24" s="149"/>
      <c r="OEL24" s="150"/>
      <c r="OEM24" s="151"/>
      <c r="OEN24" s="152"/>
      <c r="OEO24" s="153"/>
      <c r="OEP24" s="154"/>
      <c r="OEQ24" s="146"/>
      <c r="OER24" s="147"/>
      <c r="OES24" s="148"/>
      <c r="OET24" s="149"/>
      <c r="OEU24" s="150"/>
      <c r="OEV24" s="151"/>
      <c r="OEW24" s="152"/>
      <c r="OEX24" s="153"/>
      <c r="OEY24" s="154"/>
      <c r="OEZ24" s="146"/>
      <c r="OFA24" s="147"/>
      <c r="OFB24" s="148"/>
      <c r="OFC24" s="149"/>
      <c r="OFD24" s="150"/>
      <c r="OFE24" s="151"/>
      <c r="OFF24" s="152"/>
      <c r="OFG24" s="153"/>
      <c r="OFH24" s="154"/>
      <c r="OFI24" s="146"/>
      <c r="OFJ24" s="147"/>
      <c r="OFK24" s="148"/>
      <c r="OFL24" s="149"/>
      <c r="OFM24" s="150"/>
      <c r="OFN24" s="151"/>
      <c r="OFO24" s="152"/>
      <c r="OFP24" s="153"/>
      <c r="OFQ24" s="154"/>
      <c r="OFR24" s="146"/>
      <c r="OFS24" s="147"/>
      <c r="OFT24" s="148"/>
      <c r="OFU24" s="149"/>
      <c r="OFV24" s="150"/>
      <c r="OFW24" s="151"/>
      <c r="OFX24" s="152"/>
      <c r="OFY24" s="153"/>
      <c r="OFZ24" s="154"/>
      <c r="OGA24" s="146"/>
      <c r="OGB24" s="147"/>
      <c r="OGC24" s="148"/>
      <c r="OGD24" s="149"/>
      <c r="OGE24" s="150"/>
      <c r="OGF24" s="151"/>
      <c r="OGG24" s="152"/>
      <c r="OGH24" s="153"/>
      <c r="OGI24" s="154"/>
      <c r="OGJ24" s="146"/>
      <c r="OGK24" s="147"/>
      <c r="OGL24" s="148"/>
      <c r="OGM24" s="149"/>
      <c r="OGN24" s="150"/>
      <c r="OGO24" s="151"/>
      <c r="OGP24" s="152"/>
      <c r="OGQ24" s="153"/>
      <c r="OGR24" s="154"/>
      <c r="OGS24" s="146"/>
      <c r="OGT24" s="147"/>
      <c r="OGU24" s="148"/>
      <c r="OGV24" s="149"/>
      <c r="OGW24" s="150"/>
      <c r="OGX24" s="151"/>
      <c r="OGY24" s="152"/>
      <c r="OGZ24" s="153"/>
      <c r="OHA24" s="154"/>
      <c r="OHB24" s="146"/>
      <c r="OHC24" s="147"/>
      <c r="OHD24" s="148"/>
      <c r="OHE24" s="149"/>
      <c r="OHF24" s="150"/>
      <c r="OHG24" s="151"/>
      <c r="OHH24" s="152"/>
      <c r="OHI24" s="153"/>
      <c r="OHJ24" s="154"/>
      <c r="OHK24" s="146"/>
      <c r="OHL24" s="147"/>
      <c r="OHM24" s="148"/>
      <c r="OHN24" s="149"/>
      <c r="OHO24" s="150"/>
      <c r="OHP24" s="151"/>
      <c r="OHQ24" s="152"/>
      <c r="OHR24" s="153"/>
      <c r="OHS24" s="154"/>
      <c r="OHT24" s="146"/>
      <c r="OHU24" s="147"/>
      <c r="OHV24" s="148"/>
      <c r="OHW24" s="149"/>
      <c r="OHX24" s="150"/>
      <c r="OHY24" s="151"/>
      <c r="OHZ24" s="152"/>
      <c r="OIA24" s="153"/>
      <c r="OIB24" s="154"/>
      <c r="OIC24" s="146"/>
      <c r="OID24" s="147"/>
      <c r="OIE24" s="148"/>
      <c r="OIF24" s="149"/>
      <c r="OIG24" s="150"/>
      <c r="OIH24" s="151"/>
      <c r="OII24" s="152"/>
      <c r="OIJ24" s="153"/>
      <c r="OIK24" s="154"/>
      <c r="OIL24" s="146"/>
      <c r="OIM24" s="147"/>
      <c r="OIN24" s="148"/>
      <c r="OIO24" s="149"/>
      <c r="OIP24" s="150"/>
      <c r="OIQ24" s="151"/>
      <c r="OIR24" s="152"/>
      <c r="OIS24" s="153"/>
      <c r="OIT24" s="154"/>
      <c r="OIU24" s="146"/>
      <c r="OIV24" s="147"/>
      <c r="OIW24" s="148"/>
      <c r="OIX24" s="149"/>
      <c r="OIY24" s="150"/>
      <c r="OIZ24" s="151"/>
      <c r="OJA24" s="152"/>
      <c r="OJB24" s="153"/>
      <c r="OJC24" s="154"/>
      <c r="OJD24" s="146"/>
      <c r="OJE24" s="147"/>
      <c r="OJF24" s="148"/>
      <c r="OJG24" s="149"/>
      <c r="OJH24" s="150"/>
      <c r="OJI24" s="151"/>
      <c r="OJJ24" s="152"/>
      <c r="OJK24" s="153"/>
      <c r="OJL24" s="154"/>
      <c r="OJM24" s="146"/>
      <c r="OJN24" s="147"/>
      <c r="OJO24" s="148"/>
      <c r="OJP24" s="149"/>
      <c r="OJQ24" s="150"/>
      <c r="OJR24" s="151"/>
      <c r="OJS24" s="152"/>
      <c r="OJT24" s="153"/>
      <c r="OJU24" s="154"/>
      <c r="OJV24" s="146"/>
      <c r="OJW24" s="147"/>
      <c r="OJX24" s="148"/>
      <c r="OJY24" s="149"/>
      <c r="OJZ24" s="150"/>
      <c r="OKA24" s="151"/>
      <c r="OKB24" s="152"/>
      <c r="OKC24" s="153"/>
      <c r="OKD24" s="154"/>
      <c r="OKE24" s="146"/>
      <c r="OKF24" s="147"/>
      <c r="OKG24" s="148"/>
      <c r="OKH24" s="149"/>
      <c r="OKI24" s="150"/>
      <c r="OKJ24" s="151"/>
      <c r="OKK24" s="152"/>
      <c r="OKL24" s="153"/>
      <c r="OKM24" s="154"/>
      <c r="OKN24" s="146"/>
      <c r="OKO24" s="147"/>
      <c r="OKP24" s="148"/>
      <c r="OKQ24" s="149"/>
      <c r="OKR24" s="150"/>
      <c r="OKS24" s="151"/>
      <c r="OKT24" s="152"/>
      <c r="OKU24" s="153"/>
      <c r="OKV24" s="154"/>
      <c r="OKW24" s="146"/>
      <c r="OKX24" s="147"/>
      <c r="OKY24" s="148"/>
      <c r="OKZ24" s="149"/>
      <c r="OLA24" s="150"/>
      <c r="OLB24" s="151"/>
      <c r="OLC24" s="152"/>
      <c r="OLD24" s="153"/>
      <c r="OLE24" s="154"/>
      <c r="OLF24" s="146"/>
      <c r="OLG24" s="147"/>
      <c r="OLH24" s="148"/>
      <c r="OLI24" s="149"/>
      <c r="OLJ24" s="150"/>
      <c r="OLK24" s="151"/>
      <c r="OLL24" s="152"/>
      <c r="OLM24" s="153"/>
      <c r="OLN24" s="154"/>
      <c r="OLO24" s="146"/>
      <c r="OLP24" s="147"/>
      <c r="OLQ24" s="148"/>
      <c r="OLR24" s="149"/>
      <c r="OLS24" s="150"/>
      <c r="OLT24" s="151"/>
      <c r="OLU24" s="152"/>
      <c r="OLV24" s="153"/>
      <c r="OLW24" s="154"/>
      <c r="OLX24" s="146"/>
      <c r="OLY24" s="147"/>
      <c r="OLZ24" s="148"/>
      <c r="OMA24" s="149"/>
      <c r="OMB24" s="150"/>
      <c r="OMC24" s="151"/>
      <c r="OMD24" s="152"/>
      <c r="OME24" s="153"/>
      <c r="OMF24" s="154"/>
      <c r="OMG24" s="146"/>
      <c r="OMH24" s="147"/>
      <c r="OMI24" s="148"/>
      <c r="OMJ24" s="149"/>
      <c r="OMK24" s="150"/>
      <c r="OML24" s="151"/>
      <c r="OMM24" s="152"/>
      <c r="OMN24" s="153"/>
      <c r="OMO24" s="154"/>
      <c r="OMP24" s="146"/>
      <c r="OMQ24" s="147"/>
      <c r="OMR24" s="148"/>
      <c r="OMS24" s="149"/>
      <c r="OMT24" s="150"/>
      <c r="OMU24" s="151"/>
      <c r="OMV24" s="152"/>
      <c r="OMW24" s="153"/>
      <c r="OMX24" s="154"/>
      <c r="OMY24" s="146"/>
      <c r="OMZ24" s="147"/>
      <c r="ONA24" s="148"/>
      <c r="ONB24" s="149"/>
      <c r="ONC24" s="150"/>
      <c r="OND24" s="151"/>
      <c r="ONE24" s="152"/>
      <c r="ONF24" s="153"/>
      <c r="ONG24" s="154"/>
      <c r="ONH24" s="146"/>
      <c r="ONI24" s="147"/>
      <c r="ONJ24" s="148"/>
      <c r="ONK24" s="149"/>
      <c r="ONL24" s="150"/>
      <c r="ONM24" s="151"/>
      <c r="ONN24" s="152"/>
      <c r="ONO24" s="153"/>
      <c r="ONP24" s="154"/>
      <c r="ONQ24" s="146"/>
      <c r="ONR24" s="147"/>
      <c r="ONS24" s="148"/>
      <c r="ONT24" s="149"/>
      <c r="ONU24" s="150"/>
      <c r="ONV24" s="151"/>
      <c r="ONW24" s="152"/>
      <c r="ONX24" s="153"/>
      <c r="ONY24" s="154"/>
      <c r="ONZ24" s="146"/>
      <c r="OOA24" s="147"/>
      <c r="OOB24" s="148"/>
      <c r="OOC24" s="149"/>
      <c r="OOD24" s="150"/>
      <c r="OOE24" s="151"/>
      <c r="OOF24" s="152"/>
      <c r="OOG24" s="153"/>
      <c r="OOH24" s="154"/>
      <c r="OOI24" s="146"/>
      <c r="OOJ24" s="147"/>
      <c r="OOK24" s="148"/>
      <c r="OOL24" s="149"/>
      <c r="OOM24" s="150"/>
      <c r="OON24" s="151"/>
      <c r="OOO24" s="152"/>
      <c r="OOP24" s="153"/>
      <c r="OOQ24" s="154"/>
      <c r="OOR24" s="146"/>
      <c r="OOS24" s="147"/>
      <c r="OOT24" s="148"/>
      <c r="OOU24" s="149"/>
      <c r="OOV24" s="150"/>
      <c r="OOW24" s="151"/>
      <c r="OOX24" s="152"/>
      <c r="OOY24" s="153"/>
      <c r="OOZ24" s="154"/>
      <c r="OPA24" s="146"/>
      <c r="OPB24" s="147"/>
      <c r="OPC24" s="148"/>
      <c r="OPD24" s="149"/>
      <c r="OPE24" s="150"/>
      <c r="OPF24" s="151"/>
      <c r="OPG24" s="152"/>
      <c r="OPH24" s="153"/>
      <c r="OPI24" s="154"/>
      <c r="OPJ24" s="146"/>
      <c r="OPK24" s="147"/>
      <c r="OPL24" s="148"/>
      <c r="OPM24" s="149"/>
      <c r="OPN24" s="150"/>
      <c r="OPO24" s="151"/>
      <c r="OPP24" s="152"/>
      <c r="OPQ24" s="153"/>
      <c r="OPR24" s="154"/>
      <c r="OPS24" s="146"/>
      <c r="OPT24" s="147"/>
      <c r="OPU24" s="148"/>
      <c r="OPV24" s="149"/>
      <c r="OPW24" s="150"/>
      <c r="OPX24" s="151"/>
      <c r="OPY24" s="152"/>
      <c r="OPZ24" s="153"/>
      <c r="OQA24" s="154"/>
      <c r="OQB24" s="146"/>
      <c r="OQC24" s="147"/>
      <c r="OQD24" s="148"/>
      <c r="OQE24" s="149"/>
      <c r="OQF24" s="150"/>
      <c r="OQG24" s="151"/>
      <c r="OQH24" s="152"/>
      <c r="OQI24" s="153"/>
      <c r="OQJ24" s="154"/>
      <c r="OQK24" s="146"/>
      <c r="OQL24" s="147"/>
      <c r="OQM24" s="148"/>
      <c r="OQN24" s="149"/>
      <c r="OQO24" s="150"/>
      <c r="OQP24" s="151"/>
      <c r="OQQ24" s="152"/>
      <c r="OQR24" s="153"/>
      <c r="OQS24" s="154"/>
      <c r="OQT24" s="146"/>
      <c r="OQU24" s="147"/>
      <c r="OQV24" s="148"/>
      <c r="OQW24" s="149"/>
      <c r="OQX24" s="150"/>
      <c r="OQY24" s="151"/>
      <c r="OQZ24" s="152"/>
      <c r="ORA24" s="153"/>
      <c r="ORB24" s="154"/>
      <c r="ORC24" s="146"/>
      <c r="ORD24" s="147"/>
      <c r="ORE24" s="148"/>
      <c r="ORF24" s="149"/>
      <c r="ORG24" s="150"/>
      <c r="ORH24" s="151"/>
      <c r="ORI24" s="152"/>
      <c r="ORJ24" s="153"/>
      <c r="ORK24" s="154"/>
      <c r="ORL24" s="146"/>
      <c r="ORM24" s="147"/>
      <c r="ORN24" s="148"/>
      <c r="ORO24" s="149"/>
      <c r="ORP24" s="150"/>
      <c r="ORQ24" s="151"/>
      <c r="ORR24" s="152"/>
      <c r="ORS24" s="153"/>
      <c r="ORT24" s="154"/>
      <c r="ORU24" s="146"/>
      <c r="ORV24" s="147"/>
      <c r="ORW24" s="148"/>
      <c r="ORX24" s="149"/>
      <c r="ORY24" s="150"/>
      <c r="ORZ24" s="151"/>
      <c r="OSA24" s="152"/>
      <c r="OSB24" s="153"/>
      <c r="OSC24" s="154"/>
      <c r="OSD24" s="146"/>
      <c r="OSE24" s="147"/>
      <c r="OSF24" s="148"/>
      <c r="OSG24" s="149"/>
      <c r="OSH24" s="150"/>
      <c r="OSI24" s="151"/>
      <c r="OSJ24" s="152"/>
      <c r="OSK24" s="153"/>
      <c r="OSL24" s="154"/>
      <c r="OSM24" s="146"/>
      <c r="OSN24" s="147"/>
      <c r="OSO24" s="148"/>
      <c r="OSP24" s="149"/>
      <c r="OSQ24" s="150"/>
      <c r="OSR24" s="151"/>
      <c r="OSS24" s="152"/>
      <c r="OST24" s="153"/>
      <c r="OSU24" s="154"/>
      <c r="OSV24" s="146"/>
      <c r="OSW24" s="147"/>
      <c r="OSX24" s="148"/>
      <c r="OSY24" s="149"/>
      <c r="OSZ24" s="150"/>
      <c r="OTA24" s="151"/>
      <c r="OTB24" s="152"/>
      <c r="OTC24" s="153"/>
      <c r="OTD24" s="154"/>
      <c r="OTE24" s="146"/>
      <c r="OTF24" s="147"/>
      <c r="OTG24" s="148"/>
      <c r="OTH24" s="149"/>
      <c r="OTI24" s="150"/>
      <c r="OTJ24" s="151"/>
      <c r="OTK24" s="152"/>
      <c r="OTL24" s="153"/>
      <c r="OTM24" s="154"/>
      <c r="OTN24" s="146"/>
      <c r="OTO24" s="147"/>
      <c r="OTP24" s="148"/>
      <c r="OTQ24" s="149"/>
      <c r="OTR24" s="150"/>
      <c r="OTS24" s="151"/>
      <c r="OTT24" s="152"/>
      <c r="OTU24" s="153"/>
      <c r="OTV24" s="154"/>
      <c r="OTW24" s="146"/>
      <c r="OTX24" s="147"/>
      <c r="OTY24" s="148"/>
      <c r="OTZ24" s="149"/>
      <c r="OUA24" s="150"/>
      <c r="OUB24" s="151"/>
      <c r="OUC24" s="152"/>
      <c r="OUD24" s="153"/>
      <c r="OUE24" s="154"/>
      <c r="OUF24" s="146"/>
      <c r="OUG24" s="147"/>
      <c r="OUH24" s="148"/>
      <c r="OUI24" s="149"/>
      <c r="OUJ24" s="150"/>
      <c r="OUK24" s="151"/>
      <c r="OUL24" s="152"/>
      <c r="OUM24" s="153"/>
      <c r="OUN24" s="154"/>
      <c r="OUO24" s="146"/>
      <c r="OUP24" s="147"/>
      <c r="OUQ24" s="148"/>
      <c r="OUR24" s="149"/>
      <c r="OUS24" s="150"/>
      <c r="OUT24" s="151"/>
      <c r="OUU24" s="152"/>
      <c r="OUV24" s="153"/>
      <c r="OUW24" s="154"/>
      <c r="OUX24" s="146"/>
      <c r="OUY24" s="147"/>
      <c r="OUZ24" s="148"/>
      <c r="OVA24" s="149"/>
      <c r="OVB24" s="150"/>
      <c r="OVC24" s="151"/>
      <c r="OVD24" s="152"/>
      <c r="OVE24" s="153"/>
      <c r="OVF24" s="154"/>
      <c r="OVG24" s="146"/>
      <c r="OVH24" s="147"/>
      <c r="OVI24" s="148"/>
      <c r="OVJ24" s="149"/>
      <c r="OVK24" s="150"/>
      <c r="OVL24" s="151"/>
      <c r="OVM24" s="152"/>
      <c r="OVN24" s="153"/>
      <c r="OVO24" s="154"/>
      <c r="OVP24" s="146"/>
      <c r="OVQ24" s="147"/>
      <c r="OVR24" s="148"/>
      <c r="OVS24" s="149"/>
      <c r="OVT24" s="150"/>
      <c r="OVU24" s="151"/>
      <c r="OVV24" s="152"/>
      <c r="OVW24" s="153"/>
      <c r="OVX24" s="154"/>
      <c r="OVY24" s="146"/>
      <c r="OVZ24" s="147"/>
      <c r="OWA24" s="148"/>
      <c r="OWB24" s="149"/>
      <c r="OWC24" s="150"/>
      <c r="OWD24" s="151"/>
      <c r="OWE24" s="152"/>
      <c r="OWF24" s="153"/>
      <c r="OWG24" s="154"/>
      <c r="OWH24" s="146"/>
      <c r="OWI24" s="147"/>
      <c r="OWJ24" s="148"/>
      <c r="OWK24" s="149"/>
      <c r="OWL24" s="150"/>
      <c r="OWM24" s="151"/>
      <c r="OWN24" s="152"/>
      <c r="OWO24" s="153"/>
      <c r="OWP24" s="154"/>
      <c r="OWQ24" s="146"/>
      <c r="OWR24" s="147"/>
      <c r="OWS24" s="148"/>
      <c r="OWT24" s="149"/>
      <c r="OWU24" s="150"/>
      <c r="OWV24" s="151"/>
      <c r="OWW24" s="152"/>
      <c r="OWX24" s="153"/>
      <c r="OWY24" s="154"/>
      <c r="OWZ24" s="146"/>
      <c r="OXA24" s="147"/>
      <c r="OXB24" s="148"/>
      <c r="OXC24" s="149"/>
      <c r="OXD24" s="150"/>
      <c r="OXE24" s="151"/>
      <c r="OXF24" s="152"/>
      <c r="OXG24" s="153"/>
      <c r="OXH24" s="154"/>
      <c r="OXI24" s="146"/>
      <c r="OXJ24" s="147"/>
      <c r="OXK24" s="148"/>
      <c r="OXL24" s="149"/>
      <c r="OXM24" s="150"/>
      <c r="OXN24" s="151"/>
      <c r="OXO24" s="152"/>
      <c r="OXP24" s="153"/>
      <c r="OXQ24" s="154"/>
      <c r="OXR24" s="146"/>
      <c r="OXS24" s="147"/>
      <c r="OXT24" s="148"/>
      <c r="OXU24" s="149"/>
      <c r="OXV24" s="150"/>
      <c r="OXW24" s="151"/>
      <c r="OXX24" s="152"/>
      <c r="OXY24" s="153"/>
      <c r="OXZ24" s="154"/>
      <c r="OYA24" s="146"/>
      <c r="OYB24" s="147"/>
      <c r="OYC24" s="148"/>
      <c r="OYD24" s="149"/>
      <c r="OYE24" s="150"/>
      <c r="OYF24" s="151"/>
      <c r="OYG24" s="152"/>
      <c r="OYH24" s="153"/>
      <c r="OYI24" s="154"/>
      <c r="OYJ24" s="146"/>
      <c r="OYK24" s="147"/>
      <c r="OYL24" s="148"/>
      <c r="OYM24" s="149"/>
      <c r="OYN24" s="150"/>
      <c r="OYO24" s="151"/>
      <c r="OYP24" s="152"/>
      <c r="OYQ24" s="153"/>
      <c r="OYR24" s="154"/>
      <c r="OYS24" s="146"/>
      <c r="OYT24" s="147"/>
      <c r="OYU24" s="148"/>
      <c r="OYV24" s="149"/>
      <c r="OYW24" s="150"/>
      <c r="OYX24" s="151"/>
      <c r="OYY24" s="152"/>
      <c r="OYZ24" s="153"/>
      <c r="OZA24" s="154"/>
      <c r="OZB24" s="146"/>
      <c r="OZC24" s="147"/>
      <c r="OZD24" s="148"/>
      <c r="OZE24" s="149"/>
      <c r="OZF24" s="150"/>
      <c r="OZG24" s="151"/>
      <c r="OZH24" s="152"/>
      <c r="OZI24" s="153"/>
      <c r="OZJ24" s="154"/>
      <c r="OZK24" s="146"/>
      <c r="OZL24" s="147"/>
      <c r="OZM24" s="148"/>
      <c r="OZN24" s="149"/>
      <c r="OZO24" s="150"/>
      <c r="OZP24" s="151"/>
      <c r="OZQ24" s="152"/>
      <c r="OZR24" s="153"/>
      <c r="OZS24" s="154"/>
      <c r="OZT24" s="146"/>
      <c r="OZU24" s="147"/>
      <c r="OZV24" s="148"/>
      <c r="OZW24" s="149"/>
      <c r="OZX24" s="150"/>
      <c r="OZY24" s="151"/>
      <c r="OZZ24" s="152"/>
      <c r="PAA24" s="153"/>
      <c r="PAB24" s="154"/>
      <c r="PAC24" s="146"/>
      <c r="PAD24" s="147"/>
      <c r="PAE24" s="148"/>
      <c r="PAF24" s="149"/>
      <c r="PAG24" s="150"/>
      <c r="PAH24" s="151"/>
      <c r="PAI24" s="152"/>
      <c r="PAJ24" s="153"/>
      <c r="PAK24" s="154"/>
      <c r="PAL24" s="146"/>
      <c r="PAM24" s="147"/>
      <c r="PAN24" s="148"/>
      <c r="PAO24" s="149"/>
      <c r="PAP24" s="150"/>
      <c r="PAQ24" s="151"/>
      <c r="PAR24" s="152"/>
      <c r="PAS24" s="153"/>
      <c r="PAT24" s="154"/>
      <c r="PAU24" s="146"/>
      <c r="PAV24" s="147"/>
      <c r="PAW24" s="148"/>
      <c r="PAX24" s="149"/>
      <c r="PAY24" s="150"/>
      <c r="PAZ24" s="151"/>
      <c r="PBA24" s="152"/>
      <c r="PBB24" s="153"/>
      <c r="PBC24" s="154"/>
      <c r="PBD24" s="146"/>
      <c r="PBE24" s="147"/>
      <c r="PBF24" s="148"/>
      <c r="PBG24" s="149"/>
      <c r="PBH24" s="150"/>
      <c r="PBI24" s="151"/>
      <c r="PBJ24" s="152"/>
      <c r="PBK24" s="153"/>
      <c r="PBL24" s="154"/>
      <c r="PBM24" s="146"/>
      <c r="PBN24" s="147"/>
      <c r="PBO24" s="148"/>
      <c r="PBP24" s="149"/>
      <c r="PBQ24" s="150"/>
      <c r="PBR24" s="151"/>
      <c r="PBS24" s="152"/>
      <c r="PBT24" s="153"/>
      <c r="PBU24" s="154"/>
      <c r="PBV24" s="146"/>
      <c r="PBW24" s="147"/>
      <c r="PBX24" s="148"/>
      <c r="PBY24" s="149"/>
      <c r="PBZ24" s="150"/>
      <c r="PCA24" s="151"/>
      <c r="PCB24" s="152"/>
      <c r="PCC24" s="153"/>
      <c r="PCD24" s="154"/>
      <c r="PCE24" s="146"/>
      <c r="PCF24" s="147"/>
      <c r="PCG24" s="148"/>
      <c r="PCH24" s="149"/>
      <c r="PCI24" s="150"/>
      <c r="PCJ24" s="151"/>
      <c r="PCK24" s="152"/>
      <c r="PCL24" s="153"/>
      <c r="PCM24" s="154"/>
      <c r="PCN24" s="146"/>
      <c r="PCO24" s="147"/>
      <c r="PCP24" s="148"/>
      <c r="PCQ24" s="149"/>
      <c r="PCR24" s="150"/>
      <c r="PCS24" s="151"/>
      <c r="PCT24" s="152"/>
      <c r="PCU24" s="153"/>
      <c r="PCV24" s="154"/>
      <c r="PCW24" s="146"/>
      <c r="PCX24" s="147"/>
      <c r="PCY24" s="148"/>
      <c r="PCZ24" s="149"/>
      <c r="PDA24" s="150"/>
      <c r="PDB24" s="151"/>
      <c r="PDC24" s="152"/>
      <c r="PDD24" s="153"/>
      <c r="PDE24" s="154"/>
      <c r="PDF24" s="146"/>
      <c r="PDG24" s="147"/>
      <c r="PDH24" s="148"/>
      <c r="PDI24" s="149"/>
      <c r="PDJ24" s="150"/>
      <c r="PDK24" s="151"/>
      <c r="PDL24" s="152"/>
      <c r="PDM24" s="153"/>
      <c r="PDN24" s="154"/>
      <c r="PDO24" s="146"/>
      <c r="PDP24" s="147"/>
      <c r="PDQ24" s="148"/>
      <c r="PDR24" s="149"/>
      <c r="PDS24" s="150"/>
      <c r="PDT24" s="151"/>
      <c r="PDU24" s="152"/>
      <c r="PDV24" s="153"/>
      <c r="PDW24" s="154"/>
      <c r="PDX24" s="146"/>
      <c r="PDY24" s="147"/>
      <c r="PDZ24" s="148"/>
      <c r="PEA24" s="149"/>
      <c r="PEB24" s="150"/>
      <c r="PEC24" s="151"/>
      <c r="PED24" s="152"/>
      <c r="PEE24" s="153"/>
      <c r="PEF24" s="154"/>
      <c r="PEG24" s="146"/>
      <c r="PEH24" s="147"/>
      <c r="PEI24" s="148"/>
      <c r="PEJ24" s="149"/>
      <c r="PEK24" s="150"/>
      <c r="PEL24" s="151"/>
      <c r="PEM24" s="152"/>
      <c r="PEN24" s="153"/>
      <c r="PEO24" s="154"/>
      <c r="PEP24" s="146"/>
      <c r="PEQ24" s="147"/>
      <c r="PER24" s="148"/>
      <c r="PES24" s="149"/>
      <c r="PET24" s="150"/>
      <c r="PEU24" s="151"/>
      <c r="PEV24" s="152"/>
      <c r="PEW24" s="153"/>
      <c r="PEX24" s="154"/>
      <c r="PEY24" s="146"/>
      <c r="PEZ24" s="147"/>
      <c r="PFA24" s="148"/>
      <c r="PFB24" s="149"/>
      <c r="PFC24" s="150"/>
      <c r="PFD24" s="151"/>
      <c r="PFE24" s="152"/>
      <c r="PFF24" s="153"/>
      <c r="PFG24" s="154"/>
      <c r="PFH24" s="146"/>
      <c r="PFI24" s="147"/>
      <c r="PFJ24" s="148"/>
      <c r="PFK24" s="149"/>
      <c r="PFL24" s="150"/>
      <c r="PFM24" s="151"/>
      <c r="PFN24" s="152"/>
      <c r="PFO24" s="153"/>
      <c r="PFP24" s="154"/>
      <c r="PFQ24" s="146"/>
      <c r="PFR24" s="147"/>
      <c r="PFS24" s="148"/>
      <c r="PFT24" s="149"/>
      <c r="PFU24" s="150"/>
      <c r="PFV24" s="151"/>
      <c r="PFW24" s="152"/>
      <c r="PFX24" s="153"/>
      <c r="PFY24" s="154"/>
      <c r="PFZ24" s="146"/>
      <c r="PGA24" s="147"/>
      <c r="PGB24" s="148"/>
      <c r="PGC24" s="149"/>
      <c r="PGD24" s="150"/>
      <c r="PGE24" s="151"/>
      <c r="PGF24" s="152"/>
      <c r="PGG24" s="153"/>
      <c r="PGH24" s="154"/>
      <c r="PGI24" s="146"/>
      <c r="PGJ24" s="147"/>
      <c r="PGK24" s="148"/>
      <c r="PGL24" s="149"/>
      <c r="PGM24" s="150"/>
      <c r="PGN24" s="151"/>
      <c r="PGO24" s="152"/>
      <c r="PGP24" s="153"/>
      <c r="PGQ24" s="154"/>
      <c r="PGR24" s="146"/>
      <c r="PGS24" s="147"/>
      <c r="PGT24" s="148"/>
      <c r="PGU24" s="149"/>
      <c r="PGV24" s="150"/>
      <c r="PGW24" s="151"/>
      <c r="PGX24" s="152"/>
      <c r="PGY24" s="153"/>
      <c r="PGZ24" s="154"/>
      <c r="PHA24" s="146"/>
      <c r="PHB24" s="147"/>
      <c r="PHC24" s="148"/>
      <c r="PHD24" s="149"/>
      <c r="PHE24" s="150"/>
      <c r="PHF24" s="151"/>
      <c r="PHG24" s="152"/>
      <c r="PHH24" s="153"/>
      <c r="PHI24" s="154"/>
      <c r="PHJ24" s="146"/>
      <c r="PHK24" s="147"/>
      <c r="PHL24" s="148"/>
      <c r="PHM24" s="149"/>
      <c r="PHN24" s="150"/>
      <c r="PHO24" s="151"/>
      <c r="PHP24" s="152"/>
      <c r="PHQ24" s="153"/>
      <c r="PHR24" s="154"/>
      <c r="PHS24" s="146"/>
      <c r="PHT24" s="147"/>
      <c r="PHU24" s="148"/>
      <c r="PHV24" s="149"/>
      <c r="PHW24" s="150"/>
      <c r="PHX24" s="151"/>
      <c r="PHY24" s="152"/>
      <c r="PHZ24" s="153"/>
      <c r="PIA24" s="154"/>
      <c r="PIB24" s="146"/>
      <c r="PIC24" s="147"/>
      <c r="PID24" s="148"/>
      <c r="PIE24" s="149"/>
      <c r="PIF24" s="150"/>
      <c r="PIG24" s="151"/>
      <c r="PIH24" s="152"/>
      <c r="PII24" s="153"/>
      <c r="PIJ24" s="154"/>
      <c r="PIK24" s="146"/>
      <c r="PIL24" s="147"/>
      <c r="PIM24" s="148"/>
      <c r="PIN24" s="149"/>
      <c r="PIO24" s="150"/>
      <c r="PIP24" s="151"/>
      <c r="PIQ24" s="152"/>
      <c r="PIR24" s="153"/>
      <c r="PIS24" s="154"/>
      <c r="PIT24" s="146"/>
      <c r="PIU24" s="147"/>
      <c r="PIV24" s="148"/>
      <c r="PIW24" s="149"/>
      <c r="PIX24" s="150"/>
      <c r="PIY24" s="151"/>
      <c r="PIZ24" s="152"/>
      <c r="PJA24" s="153"/>
      <c r="PJB24" s="154"/>
      <c r="PJC24" s="146"/>
      <c r="PJD24" s="147"/>
      <c r="PJE24" s="148"/>
      <c r="PJF24" s="149"/>
      <c r="PJG24" s="150"/>
      <c r="PJH24" s="151"/>
      <c r="PJI24" s="152"/>
      <c r="PJJ24" s="153"/>
      <c r="PJK24" s="154"/>
      <c r="PJL24" s="146"/>
      <c r="PJM24" s="147"/>
      <c r="PJN24" s="148"/>
      <c r="PJO24" s="149"/>
      <c r="PJP24" s="150"/>
      <c r="PJQ24" s="151"/>
      <c r="PJR24" s="152"/>
      <c r="PJS24" s="153"/>
      <c r="PJT24" s="154"/>
      <c r="PJU24" s="146"/>
      <c r="PJV24" s="147"/>
      <c r="PJW24" s="148"/>
      <c r="PJX24" s="149"/>
      <c r="PJY24" s="150"/>
      <c r="PJZ24" s="151"/>
      <c r="PKA24" s="152"/>
      <c r="PKB24" s="153"/>
      <c r="PKC24" s="154"/>
      <c r="PKD24" s="146"/>
      <c r="PKE24" s="147"/>
      <c r="PKF24" s="148"/>
      <c r="PKG24" s="149"/>
      <c r="PKH24" s="150"/>
      <c r="PKI24" s="151"/>
      <c r="PKJ24" s="152"/>
      <c r="PKK24" s="153"/>
      <c r="PKL24" s="154"/>
      <c r="PKM24" s="146"/>
      <c r="PKN24" s="147"/>
      <c r="PKO24" s="148"/>
      <c r="PKP24" s="149"/>
      <c r="PKQ24" s="150"/>
      <c r="PKR24" s="151"/>
      <c r="PKS24" s="152"/>
      <c r="PKT24" s="153"/>
      <c r="PKU24" s="154"/>
      <c r="PKV24" s="146"/>
      <c r="PKW24" s="147"/>
      <c r="PKX24" s="148"/>
      <c r="PKY24" s="149"/>
      <c r="PKZ24" s="150"/>
      <c r="PLA24" s="151"/>
      <c r="PLB24" s="152"/>
      <c r="PLC24" s="153"/>
      <c r="PLD24" s="154"/>
      <c r="PLE24" s="146"/>
      <c r="PLF24" s="147"/>
      <c r="PLG24" s="148"/>
      <c r="PLH24" s="149"/>
      <c r="PLI24" s="150"/>
      <c r="PLJ24" s="151"/>
      <c r="PLK24" s="152"/>
      <c r="PLL24" s="153"/>
      <c r="PLM24" s="154"/>
      <c r="PLN24" s="146"/>
      <c r="PLO24" s="147"/>
      <c r="PLP24" s="148"/>
      <c r="PLQ24" s="149"/>
      <c r="PLR24" s="150"/>
      <c r="PLS24" s="151"/>
      <c r="PLT24" s="152"/>
      <c r="PLU24" s="153"/>
      <c r="PLV24" s="154"/>
      <c r="PLW24" s="146"/>
      <c r="PLX24" s="147"/>
      <c r="PLY24" s="148"/>
      <c r="PLZ24" s="149"/>
      <c r="PMA24" s="150"/>
      <c r="PMB24" s="151"/>
      <c r="PMC24" s="152"/>
      <c r="PMD24" s="153"/>
      <c r="PME24" s="154"/>
      <c r="PMF24" s="146"/>
      <c r="PMG24" s="147"/>
      <c r="PMH24" s="148"/>
      <c r="PMI24" s="149"/>
      <c r="PMJ24" s="150"/>
      <c r="PMK24" s="151"/>
      <c r="PML24" s="152"/>
      <c r="PMM24" s="153"/>
      <c r="PMN24" s="154"/>
      <c r="PMO24" s="146"/>
      <c r="PMP24" s="147"/>
      <c r="PMQ24" s="148"/>
      <c r="PMR24" s="149"/>
      <c r="PMS24" s="150"/>
      <c r="PMT24" s="151"/>
      <c r="PMU24" s="152"/>
      <c r="PMV24" s="153"/>
      <c r="PMW24" s="154"/>
      <c r="PMX24" s="146"/>
      <c r="PMY24" s="147"/>
      <c r="PMZ24" s="148"/>
      <c r="PNA24" s="149"/>
      <c r="PNB24" s="150"/>
      <c r="PNC24" s="151"/>
      <c r="PND24" s="152"/>
      <c r="PNE24" s="153"/>
      <c r="PNF24" s="154"/>
      <c r="PNG24" s="146"/>
      <c r="PNH24" s="147"/>
      <c r="PNI24" s="148"/>
      <c r="PNJ24" s="149"/>
      <c r="PNK24" s="150"/>
      <c r="PNL24" s="151"/>
      <c r="PNM24" s="152"/>
      <c r="PNN24" s="153"/>
      <c r="PNO24" s="154"/>
      <c r="PNP24" s="146"/>
      <c r="PNQ24" s="147"/>
      <c r="PNR24" s="148"/>
      <c r="PNS24" s="149"/>
      <c r="PNT24" s="150"/>
      <c r="PNU24" s="151"/>
      <c r="PNV24" s="152"/>
      <c r="PNW24" s="153"/>
      <c r="PNX24" s="154"/>
      <c r="PNY24" s="146"/>
      <c r="PNZ24" s="147"/>
      <c r="POA24" s="148"/>
      <c r="POB24" s="149"/>
      <c r="POC24" s="150"/>
      <c r="POD24" s="151"/>
      <c r="POE24" s="152"/>
      <c r="POF24" s="153"/>
      <c r="POG24" s="154"/>
      <c r="POH24" s="146"/>
      <c r="POI24" s="147"/>
      <c r="POJ24" s="148"/>
      <c r="POK24" s="149"/>
      <c r="POL24" s="150"/>
      <c r="POM24" s="151"/>
      <c r="PON24" s="152"/>
      <c r="POO24" s="153"/>
      <c r="POP24" s="154"/>
      <c r="POQ24" s="146"/>
      <c r="POR24" s="147"/>
      <c r="POS24" s="148"/>
      <c r="POT24" s="149"/>
      <c r="POU24" s="150"/>
      <c r="POV24" s="151"/>
      <c r="POW24" s="152"/>
      <c r="POX24" s="153"/>
      <c r="POY24" s="154"/>
      <c r="POZ24" s="146"/>
      <c r="PPA24" s="147"/>
      <c r="PPB24" s="148"/>
      <c r="PPC24" s="149"/>
      <c r="PPD24" s="150"/>
      <c r="PPE24" s="151"/>
      <c r="PPF24" s="152"/>
      <c r="PPG24" s="153"/>
      <c r="PPH24" s="154"/>
      <c r="PPI24" s="146"/>
      <c r="PPJ24" s="147"/>
      <c r="PPK24" s="148"/>
      <c r="PPL24" s="149"/>
      <c r="PPM24" s="150"/>
      <c r="PPN24" s="151"/>
      <c r="PPO24" s="152"/>
      <c r="PPP24" s="153"/>
      <c r="PPQ24" s="154"/>
      <c r="PPR24" s="146"/>
      <c r="PPS24" s="147"/>
      <c r="PPT24" s="148"/>
      <c r="PPU24" s="149"/>
      <c r="PPV24" s="150"/>
      <c r="PPW24" s="151"/>
      <c r="PPX24" s="152"/>
      <c r="PPY24" s="153"/>
      <c r="PPZ24" s="154"/>
      <c r="PQA24" s="146"/>
      <c r="PQB24" s="147"/>
      <c r="PQC24" s="148"/>
      <c r="PQD24" s="149"/>
      <c r="PQE24" s="150"/>
      <c r="PQF24" s="151"/>
      <c r="PQG24" s="152"/>
      <c r="PQH24" s="153"/>
      <c r="PQI24" s="154"/>
      <c r="PQJ24" s="146"/>
      <c r="PQK24" s="147"/>
      <c r="PQL24" s="148"/>
      <c r="PQM24" s="149"/>
      <c r="PQN24" s="150"/>
      <c r="PQO24" s="151"/>
      <c r="PQP24" s="152"/>
      <c r="PQQ24" s="153"/>
      <c r="PQR24" s="154"/>
      <c r="PQS24" s="146"/>
      <c r="PQT24" s="147"/>
      <c r="PQU24" s="148"/>
      <c r="PQV24" s="149"/>
      <c r="PQW24" s="150"/>
      <c r="PQX24" s="151"/>
      <c r="PQY24" s="152"/>
      <c r="PQZ24" s="153"/>
      <c r="PRA24" s="154"/>
      <c r="PRB24" s="146"/>
      <c r="PRC24" s="147"/>
      <c r="PRD24" s="148"/>
      <c r="PRE24" s="149"/>
      <c r="PRF24" s="150"/>
      <c r="PRG24" s="151"/>
      <c r="PRH24" s="152"/>
      <c r="PRI24" s="153"/>
      <c r="PRJ24" s="154"/>
      <c r="PRK24" s="146"/>
      <c r="PRL24" s="147"/>
      <c r="PRM24" s="148"/>
      <c r="PRN24" s="149"/>
      <c r="PRO24" s="150"/>
      <c r="PRP24" s="151"/>
      <c r="PRQ24" s="152"/>
      <c r="PRR24" s="153"/>
      <c r="PRS24" s="154"/>
      <c r="PRT24" s="146"/>
      <c r="PRU24" s="147"/>
      <c r="PRV24" s="148"/>
      <c r="PRW24" s="149"/>
      <c r="PRX24" s="150"/>
      <c r="PRY24" s="151"/>
      <c r="PRZ24" s="152"/>
      <c r="PSA24" s="153"/>
      <c r="PSB24" s="154"/>
      <c r="PSC24" s="146"/>
      <c r="PSD24" s="147"/>
      <c r="PSE24" s="148"/>
      <c r="PSF24" s="149"/>
      <c r="PSG24" s="150"/>
      <c r="PSH24" s="151"/>
      <c r="PSI24" s="152"/>
      <c r="PSJ24" s="153"/>
      <c r="PSK24" s="154"/>
      <c r="PSL24" s="146"/>
      <c r="PSM24" s="147"/>
      <c r="PSN24" s="148"/>
      <c r="PSO24" s="149"/>
      <c r="PSP24" s="150"/>
      <c r="PSQ24" s="151"/>
      <c r="PSR24" s="152"/>
      <c r="PSS24" s="153"/>
      <c r="PST24" s="154"/>
      <c r="PSU24" s="146"/>
      <c r="PSV24" s="147"/>
      <c r="PSW24" s="148"/>
      <c r="PSX24" s="149"/>
      <c r="PSY24" s="150"/>
      <c r="PSZ24" s="151"/>
      <c r="PTA24" s="152"/>
      <c r="PTB24" s="153"/>
      <c r="PTC24" s="154"/>
      <c r="PTD24" s="146"/>
      <c r="PTE24" s="147"/>
      <c r="PTF24" s="148"/>
      <c r="PTG24" s="149"/>
      <c r="PTH24" s="150"/>
      <c r="PTI24" s="151"/>
      <c r="PTJ24" s="152"/>
      <c r="PTK24" s="153"/>
      <c r="PTL24" s="154"/>
      <c r="PTM24" s="146"/>
      <c r="PTN24" s="147"/>
      <c r="PTO24" s="148"/>
      <c r="PTP24" s="149"/>
      <c r="PTQ24" s="150"/>
      <c r="PTR24" s="151"/>
      <c r="PTS24" s="152"/>
      <c r="PTT24" s="153"/>
      <c r="PTU24" s="154"/>
      <c r="PTV24" s="146"/>
      <c r="PTW24" s="147"/>
      <c r="PTX24" s="148"/>
      <c r="PTY24" s="149"/>
      <c r="PTZ24" s="150"/>
      <c r="PUA24" s="151"/>
      <c r="PUB24" s="152"/>
      <c r="PUC24" s="153"/>
      <c r="PUD24" s="154"/>
      <c r="PUE24" s="146"/>
      <c r="PUF24" s="147"/>
      <c r="PUG24" s="148"/>
      <c r="PUH24" s="149"/>
      <c r="PUI24" s="150"/>
      <c r="PUJ24" s="151"/>
      <c r="PUK24" s="152"/>
      <c r="PUL24" s="153"/>
      <c r="PUM24" s="154"/>
      <c r="PUN24" s="146"/>
      <c r="PUO24" s="147"/>
      <c r="PUP24" s="148"/>
      <c r="PUQ24" s="149"/>
      <c r="PUR24" s="150"/>
      <c r="PUS24" s="151"/>
      <c r="PUT24" s="152"/>
      <c r="PUU24" s="153"/>
      <c r="PUV24" s="154"/>
      <c r="PUW24" s="146"/>
      <c r="PUX24" s="147"/>
      <c r="PUY24" s="148"/>
      <c r="PUZ24" s="149"/>
      <c r="PVA24" s="150"/>
      <c r="PVB24" s="151"/>
      <c r="PVC24" s="152"/>
      <c r="PVD24" s="153"/>
      <c r="PVE24" s="154"/>
      <c r="PVF24" s="146"/>
      <c r="PVG24" s="147"/>
      <c r="PVH24" s="148"/>
      <c r="PVI24" s="149"/>
      <c r="PVJ24" s="150"/>
      <c r="PVK24" s="151"/>
      <c r="PVL24" s="152"/>
      <c r="PVM24" s="153"/>
      <c r="PVN24" s="154"/>
      <c r="PVO24" s="146"/>
      <c r="PVP24" s="147"/>
      <c r="PVQ24" s="148"/>
      <c r="PVR24" s="149"/>
      <c r="PVS24" s="150"/>
      <c r="PVT24" s="151"/>
      <c r="PVU24" s="152"/>
      <c r="PVV24" s="153"/>
      <c r="PVW24" s="154"/>
      <c r="PVX24" s="146"/>
      <c r="PVY24" s="147"/>
      <c r="PVZ24" s="148"/>
      <c r="PWA24" s="149"/>
      <c r="PWB24" s="150"/>
      <c r="PWC24" s="151"/>
      <c r="PWD24" s="152"/>
      <c r="PWE24" s="153"/>
      <c r="PWF24" s="154"/>
      <c r="PWG24" s="146"/>
      <c r="PWH24" s="147"/>
      <c r="PWI24" s="148"/>
      <c r="PWJ24" s="149"/>
      <c r="PWK24" s="150"/>
      <c r="PWL24" s="151"/>
      <c r="PWM24" s="152"/>
      <c r="PWN24" s="153"/>
      <c r="PWO24" s="154"/>
      <c r="PWP24" s="146"/>
      <c r="PWQ24" s="147"/>
      <c r="PWR24" s="148"/>
      <c r="PWS24" s="149"/>
      <c r="PWT24" s="150"/>
      <c r="PWU24" s="151"/>
      <c r="PWV24" s="152"/>
      <c r="PWW24" s="153"/>
      <c r="PWX24" s="154"/>
      <c r="PWY24" s="146"/>
      <c r="PWZ24" s="147"/>
      <c r="PXA24" s="148"/>
      <c r="PXB24" s="149"/>
      <c r="PXC24" s="150"/>
      <c r="PXD24" s="151"/>
      <c r="PXE24" s="152"/>
      <c r="PXF24" s="153"/>
      <c r="PXG24" s="154"/>
      <c r="PXH24" s="146"/>
      <c r="PXI24" s="147"/>
      <c r="PXJ24" s="148"/>
      <c r="PXK24" s="149"/>
      <c r="PXL24" s="150"/>
      <c r="PXM24" s="151"/>
      <c r="PXN24" s="152"/>
      <c r="PXO24" s="153"/>
      <c r="PXP24" s="154"/>
      <c r="PXQ24" s="146"/>
      <c r="PXR24" s="147"/>
      <c r="PXS24" s="148"/>
      <c r="PXT24" s="149"/>
      <c r="PXU24" s="150"/>
      <c r="PXV24" s="151"/>
      <c r="PXW24" s="152"/>
      <c r="PXX24" s="153"/>
      <c r="PXY24" s="154"/>
      <c r="PXZ24" s="146"/>
      <c r="PYA24" s="147"/>
      <c r="PYB24" s="148"/>
      <c r="PYC24" s="149"/>
      <c r="PYD24" s="150"/>
      <c r="PYE24" s="151"/>
      <c r="PYF24" s="152"/>
      <c r="PYG24" s="153"/>
      <c r="PYH24" s="154"/>
      <c r="PYI24" s="146"/>
      <c r="PYJ24" s="147"/>
      <c r="PYK24" s="148"/>
      <c r="PYL24" s="149"/>
      <c r="PYM24" s="150"/>
      <c r="PYN24" s="151"/>
      <c r="PYO24" s="152"/>
      <c r="PYP24" s="153"/>
      <c r="PYQ24" s="154"/>
      <c r="PYR24" s="146"/>
      <c r="PYS24" s="147"/>
      <c r="PYT24" s="148"/>
      <c r="PYU24" s="149"/>
      <c r="PYV24" s="150"/>
      <c r="PYW24" s="151"/>
      <c r="PYX24" s="152"/>
      <c r="PYY24" s="153"/>
      <c r="PYZ24" s="154"/>
      <c r="PZA24" s="146"/>
      <c r="PZB24" s="147"/>
      <c r="PZC24" s="148"/>
      <c r="PZD24" s="149"/>
      <c r="PZE24" s="150"/>
      <c r="PZF24" s="151"/>
      <c r="PZG24" s="152"/>
      <c r="PZH24" s="153"/>
      <c r="PZI24" s="154"/>
      <c r="PZJ24" s="146"/>
      <c r="PZK24" s="147"/>
      <c r="PZL24" s="148"/>
      <c r="PZM24" s="149"/>
      <c r="PZN24" s="150"/>
      <c r="PZO24" s="151"/>
      <c r="PZP24" s="152"/>
      <c r="PZQ24" s="153"/>
      <c r="PZR24" s="154"/>
      <c r="PZS24" s="146"/>
      <c r="PZT24" s="147"/>
      <c r="PZU24" s="148"/>
      <c r="PZV24" s="149"/>
      <c r="PZW24" s="150"/>
      <c r="PZX24" s="151"/>
      <c r="PZY24" s="152"/>
      <c r="PZZ24" s="153"/>
      <c r="QAA24" s="154"/>
      <c r="QAB24" s="146"/>
      <c r="QAC24" s="147"/>
      <c r="QAD24" s="148"/>
      <c r="QAE24" s="149"/>
      <c r="QAF24" s="150"/>
      <c r="QAG24" s="151"/>
      <c r="QAH24" s="152"/>
      <c r="QAI24" s="153"/>
      <c r="QAJ24" s="154"/>
      <c r="QAK24" s="146"/>
      <c r="QAL24" s="147"/>
      <c r="QAM24" s="148"/>
      <c r="QAN24" s="149"/>
      <c r="QAO24" s="150"/>
      <c r="QAP24" s="151"/>
      <c r="QAQ24" s="152"/>
      <c r="QAR24" s="153"/>
      <c r="QAS24" s="154"/>
      <c r="QAT24" s="146"/>
      <c r="QAU24" s="147"/>
      <c r="QAV24" s="148"/>
      <c r="QAW24" s="149"/>
      <c r="QAX24" s="150"/>
      <c r="QAY24" s="151"/>
      <c r="QAZ24" s="152"/>
      <c r="QBA24" s="153"/>
      <c r="QBB24" s="154"/>
      <c r="QBC24" s="146"/>
      <c r="QBD24" s="147"/>
      <c r="QBE24" s="148"/>
      <c r="QBF24" s="149"/>
      <c r="QBG24" s="150"/>
      <c r="QBH24" s="151"/>
      <c r="QBI24" s="152"/>
      <c r="QBJ24" s="153"/>
      <c r="QBK24" s="154"/>
      <c r="QBL24" s="146"/>
      <c r="QBM24" s="147"/>
      <c r="QBN24" s="148"/>
      <c r="QBO24" s="149"/>
      <c r="QBP24" s="150"/>
      <c r="QBQ24" s="151"/>
      <c r="QBR24" s="152"/>
      <c r="QBS24" s="153"/>
      <c r="QBT24" s="154"/>
      <c r="QBU24" s="146"/>
      <c r="QBV24" s="147"/>
      <c r="QBW24" s="148"/>
      <c r="QBX24" s="149"/>
      <c r="QBY24" s="150"/>
      <c r="QBZ24" s="151"/>
      <c r="QCA24" s="152"/>
      <c r="QCB24" s="153"/>
      <c r="QCC24" s="154"/>
      <c r="QCD24" s="146"/>
      <c r="QCE24" s="147"/>
      <c r="QCF24" s="148"/>
      <c r="QCG24" s="149"/>
      <c r="QCH24" s="150"/>
      <c r="QCI24" s="151"/>
      <c r="QCJ24" s="152"/>
      <c r="QCK24" s="153"/>
      <c r="QCL24" s="154"/>
      <c r="QCM24" s="146"/>
      <c r="QCN24" s="147"/>
      <c r="QCO24" s="148"/>
      <c r="QCP24" s="149"/>
      <c r="QCQ24" s="150"/>
      <c r="QCR24" s="151"/>
      <c r="QCS24" s="152"/>
      <c r="QCT24" s="153"/>
      <c r="QCU24" s="154"/>
      <c r="QCV24" s="146"/>
      <c r="QCW24" s="147"/>
      <c r="QCX24" s="148"/>
      <c r="QCY24" s="149"/>
      <c r="QCZ24" s="150"/>
      <c r="QDA24" s="151"/>
      <c r="QDB24" s="152"/>
      <c r="QDC24" s="153"/>
      <c r="QDD24" s="154"/>
      <c r="QDE24" s="146"/>
      <c r="QDF24" s="147"/>
      <c r="QDG24" s="148"/>
      <c r="QDH24" s="149"/>
      <c r="QDI24" s="150"/>
      <c r="QDJ24" s="151"/>
      <c r="QDK24" s="152"/>
      <c r="QDL24" s="153"/>
      <c r="QDM24" s="154"/>
      <c r="QDN24" s="146"/>
      <c r="QDO24" s="147"/>
      <c r="QDP24" s="148"/>
      <c r="QDQ24" s="149"/>
      <c r="QDR24" s="150"/>
      <c r="QDS24" s="151"/>
      <c r="QDT24" s="152"/>
      <c r="QDU24" s="153"/>
      <c r="QDV24" s="154"/>
      <c r="QDW24" s="146"/>
      <c r="QDX24" s="147"/>
      <c r="QDY24" s="148"/>
      <c r="QDZ24" s="149"/>
      <c r="QEA24" s="150"/>
      <c r="QEB24" s="151"/>
      <c r="QEC24" s="152"/>
      <c r="QED24" s="153"/>
      <c r="QEE24" s="154"/>
      <c r="QEF24" s="146"/>
      <c r="QEG24" s="147"/>
      <c r="QEH24" s="148"/>
      <c r="QEI24" s="149"/>
      <c r="QEJ24" s="150"/>
      <c r="QEK24" s="151"/>
      <c r="QEL24" s="152"/>
      <c r="QEM24" s="153"/>
      <c r="QEN24" s="154"/>
      <c r="QEO24" s="146"/>
      <c r="QEP24" s="147"/>
      <c r="QEQ24" s="148"/>
      <c r="QER24" s="149"/>
      <c r="QES24" s="150"/>
      <c r="QET24" s="151"/>
      <c r="QEU24" s="152"/>
      <c r="QEV24" s="153"/>
      <c r="QEW24" s="154"/>
      <c r="QEX24" s="146"/>
      <c r="QEY24" s="147"/>
      <c r="QEZ24" s="148"/>
      <c r="QFA24" s="149"/>
      <c r="QFB24" s="150"/>
      <c r="QFC24" s="151"/>
      <c r="QFD24" s="152"/>
      <c r="QFE24" s="153"/>
      <c r="QFF24" s="154"/>
      <c r="QFG24" s="146"/>
      <c r="QFH24" s="147"/>
      <c r="QFI24" s="148"/>
      <c r="QFJ24" s="149"/>
      <c r="QFK24" s="150"/>
      <c r="QFL24" s="151"/>
      <c r="QFM24" s="152"/>
      <c r="QFN24" s="153"/>
      <c r="QFO24" s="154"/>
      <c r="QFP24" s="146"/>
      <c r="QFQ24" s="147"/>
      <c r="QFR24" s="148"/>
      <c r="QFS24" s="149"/>
      <c r="QFT24" s="150"/>
      <c r="QFU24" s="151"/>
      <c r="QFV24" s="152"/>
      <c r="QFW24" s="153"/>
      <c r="QFX24" s="154"/>
      <c r="QFY24" s="146"/>
      <c r="QFZ24" s="147"/>
      <c r="QGA24" s="148"/>
      <c r="QGB24" s="149"/>
      <c r="QGC24" s="150"/>
      <c r="QGD24" s="151"/>
      <c r="QGE24" s="152"/>
      <c r="QGF24" s="153"/>
      <c r="QGG24" s="154"/>
      <c r="QGH24" s="146"/>
      <c r="QGI24" s="147"/>
      <c r="QGJ24" s="148"/>
      <c r="QGK24" s="149"/>
      <c r="QGL24" s="150"/>
      <c r="QGM24" s="151"/>
      <c r="QGN24" s="152"/>
      <c r="QGO24" s="153"/>
      <c r="QGP24" s="154"/>
      <c r="QGQ24" s="146"/>
      <c r="QGR24" s="147"/>
      <c r="QGS24" s="148"/>
      <c r="QGT24" s="149"/>
      <c r="QGU24" s="150"/>
      <c r="QGV24" s="151"/>
      <c r="QGW24" s="152"/>
      <c r="QGX24" s="153"/>
      <c r="QGY24" s="154"/>
      <c r="QGZ24" s="146"/>
      <c r="QHA24" s="147"/>
      <c r="QHB24" s="148"/>
      <c r="QHC24" s="149"/>
      <c r="QHD24" s="150"/>
      <c r="QHE24" s="151"/>
      <c r="QHF24" s="152"/>
      <c r="QHG24" s="153"/>
      <c r="QHH24" s="154"/>
      <c r="QHI24" s="146"/>
      <c r="QHJ24" s="147"/>
      <c r="QHK24" s="148"/>
      <c r="QHL24" s="149"/>
      <c r="QHM24" s="150"/>
      <c r="QHN24" s="151"/>
      <c r="QHO24" s="152"/>
      <c r="QHP24" s="153"/>
      <c r="QHQ24" s="154"/>
      <c r="QHR24" s="146"/>
      <c r="QHS24" s="147"/>
      <c r="QHT24" s="148"/>
      <c r="QHU24" s="149"/>
      <c r="QHV24" s="150"/>
      <c r="QHW24" s="151"/>
      <c r="QHX24" s="152"/>
      <c r="QHY24" s="153"/>
      <c r="QHZ24" s="154"/>
      <c r="QIA24" s="146"/>
      <c r="QIB24" s="147"/>
      <c r="QIC24" s="148"/>
      <c r="QID24" s="149"/>
      <c r="QIE24" s="150"/>
      <c r="QIF24" s="151"/>
      <c r="QIG24" s="152"/>
      <c r="QIH24" s="153"/>
      <c r="QII24" s="154"/>
      <c r="QIJ24" s="146"/>
      <c r="QIK24" s="147"/>
      <c r="QIL24" s="148"/>
      <c r="QIM24" s="149"/>
      <c r="QIN24" s="150"/>
      <c r="QIO24" s="151"/>
      <c r="QIP24" s="152"/>
      <c r="QIQ24" s="153"/>
      <c r="QIR24" s="154"/>
      <c r="QIS24" s="146"/>
      <c r="QIT24" s="147"/>
      <c r="QIU24" s="148"/>
      <c r="QIV24" s="149"/>
      <c r="QIW24" s="150"/>
      <c r="QIX24" s="151"/>
      <c r="QIY24" s="152"/>
      <c r="QIZ24" s="153"/>
      <c r="QJA24" s="154"/>
      <c r="QJB24" s="146"/>
      <c r="QJC24" s="147"/>
      <c r="QJD24" s="148"/>
      <c r="QJE24" s="149"/>
      <c r="QJF24" s="150"/>
      <c r="QJG24" s="151"/>
      <c r="QJH24" s="152"/>
      <c r="QJI24" s="153"/>
      <c r="QJJ24" s="154"/>
      <c r="QJK24" s="146"/>
      <c r="QJL24" s="147"/>
      <c r="QJM24" s="148"/>
      <c r="QJN24" s="149"/>
      <c r="QJO24" s="150"/>
      <c r="QJP24" s="151"/>
      <c r="QJQ24" s="152"/>
      <c r="QJR24" s="153"/>
      <c r="QJS24" s="154"/>
      <c r="QJT24" s="146"/>
      <c r="QJU24" s="147"/>
      <c r="QJV24" s="148"/>
      <c r="QJW24" s="149"/>
      <c r="QJX24" s="150"/>
      <c r="QJY24" s="151"/>
      <c r="QJZ24" s="152"/>
      <c r="QKA24" s="153"/>
      <c r="QKB24" s="154"/>
      <c r="QKC24" s="146"/>
      <c r="QKD24" s="147"/>
      <c r="QKE24" s="148"/>
      <c r="QKF24" s="149"/>
      <c r="QKG24" s="150"/>
      <c r="QKH24" s="151"/>
      <c r="QKI24" s="152"/>
      <c r="QKJ24" s="153"/>
      <c r="QKK24" s="154"/>
      <c r="QKL24" s="146"/>
      <c r="QKM24" s="147"/>
      <c r="QKN24" s="148"/>
      <c r="QKO24" s="149"/>
      <c r="QKP24" s="150"/>
      <c r="QKQ24" s="151"/>
      <c r="QKR24" s="152"/>
      <c r="QKS24" s="153"/>
      <c r="QKT24" s="154"/>
      <c r="QKU24" s="146"/>
      <c r="QKV24" s="147"/>
      <c r="QKW24" s="148"/>
      <c r="QKX24" s="149"/>
      <c r="QKY24" s="150"/>
      <c r="QKZ24" s="151"/>
      <c r="QLA24" s="152"/>
      <c r="QLB24" s="153"/>
      <c r="QLC24" s="154"/>
      <c r="QLD24" s="146"/>
      <c r="QLE24" s="147"/>
      <c r="QLF24" s="148"/>
      <c r="QLG24" s="149"/>
      <c r="QLH24" s="150"/>
      <c r="QLI24" s="151"/>
      <c r="QLJ24" s="152"/>
      <c r="QLK24" s="153"/>
      <c r="QLL24" s="154"/>
      <c r="QLM24" s="146"/>
      <c r="QLN24" s="147"/>
      <c r="QLO24" s="148"/>
      <c r="QLP24" s="149"/>
      <c r="QLQ24" s="150"/>
      <c r="QLR24" s="151"/>
      <c r="QLS24" s="152"/>
      <c r="QLT24" s="153"/>
      <c r="QLU24" s="154"/>
      <c r="QLV24" s="146"/>
      <c r="QLW24" s="147"/>
      <c r="QLX24" s="148"/>
      <c r="QLY24" s="149"/>
      <c r="QLZ24" s="150"/>
      <c r="QMA24" s="151"/>
      <c r="QMB24" s="152"/>
      <c r="QMC24" s="153"/>
      <c r="QMD24" s="154"/>
      <c r="QME24" s="146"/>
      <c r="QMF24" s="147"/>
      <c r="QMG24" s="148"/>
      <c r="QMH24" s="149"/>
      <c r="QMI24" s="150"/>
      <c r="QMJ24" s="151"/>
      <c r="QMK24" s="152"/>
      <c r="QML24" s="153"/>
      <c r="QMM24" s="154"/>
      <c r="QMN24" s="146"/>
      <c r="QMO24" s="147"/>
      <c r="QMP24" s="148"/>
      <c r="QMQ24" s="149"/>
      <c r="QMR24" s="150"/>
      <c r="QMS24" s="151"/>
      <c r="QMT24" s="152"/>
      <c r="QMU24" s="153"/>
      <c r="QMV24" s="154"/>
      <c r="QMW24" s="146"/>
      <c r="QMX24" s="147"/>
      <c r="QMY24" s="148"/>
      <c r="QMZ24" s="149"/>
      <c r="QNA24" s="150"/>
      <c r="QNB24" s="151"/>
      <c r="QNC24" s="152"/>
      <c r="QND24" s="153"/>
      <c r="QNE24" s="154"/>
      <c r="QNF24" s="146"/>
      <c r="QNG24" s="147"/>
      <c r="QNH24" s="148"/>
      <c r="QNI24" s="149"/>
      <c r="QNJ24" s="150"/>
      <c r="QNK24" s="151"/>
      <c r="QNL24" s="152"/>
      <c r="QNM24" s="153"/>
      <c r="QNN24" s="154"/>
      <c r="QNO24" s="146"/>
      <c r="QNP24" s="147"/>
      <c r="QNQ24" s="148"/>
      <c r="QNR24" s="149"/>
      <c r="QNS24" s="150"/>
      <c r="QNT24" s="151"/>
      <c r="QNU24" s="152"/>
      <c r="QNV24" s="153"/>
      <c r="QNW24" s="154"/>
      <c r="QNX24" s="146"/>
      <c r="QNY24" s="147"/>
      <c r="QNZ24" s="148"/>
      <c r="QOA24" s="149"/>
      <c r="QOB24" s="150"/>
      <c r="QOC24" s="151"/>
      <c r="QOD24" s="152"/>
      <c r="QOE24" s="153"/>
      <c r="QOF24" s="154"/>
      <c r="QOG24" s="146"/>
      <c r="QOH24" s="147"/>
      <c r="QOI24" s="148"/>
      <c r="QOJ24" s="149"/>
      <c r="QOK24" s="150"/>
      <c r="QOL24" s="151"/>
      <c r="QOM24" s="152"/>
      <c r="QON24" s="153"/>
      <c r="QOO24" s="154"/>
      <c r="QOP24" s="146"/>
      <c r="QOQ24" s="147"/>
      <c r="QOR24" s="148"/>
      <c r="QOS24" s="149"/>
      <c r="QOT24" s="150"/>
      <c r="QOU24" s="151"/>
      <c r="QOV24" s="152"/>
      <c r="QOW24" s="153"/>
      <c r="QOX24" s="154"/>
      <c r="QOY24" s="146"/>
      <c r="QOZ24" s="147"/>
      <c r="QPA24" s="148"/>
      <c r="QPB24" s="149"/>
      <c r="QPC24" s="150"/>
      <c r="QPD24" s="151"/>
      <c r="QPE24" s="152"/>
      <c r="QPF24" s="153"/>
      <c r="QPG24" s="154"/>
      <c r="QPH24" s="146"/>
      <c r="QPI24" s="147"/>
      <c r="QPJ24" s="148"/>
      <c r="QPK24" s="149"/>
      <c r="QPL24" s="150"/>
      <c r="QPM24" s="151"/>
      <c r="QPN24" s="152"/>
      <c r="QPO24" s="153"/>
      <c r="QPP24" s="154"/>
      <c r="QPQ24" s="146"/>
      <c r="QPR24" s="147"/>
      <c r="QPS24" s="148"/>
      <c r="QPT24" s="149"/>
      <c r="QPU24" s="150"/>
      <c r="QPV24" s="151"/>
      <c r="QPW24" s="152"/>
      <c r="QPX24" s="153"/>
      <c r="QPY24" s="154"/>
      <c r="QPZ24" s="146"/>
      <c r="QQA24" s="147"/>
      <c r="QQB24" s="148"/>
      <c r="QQC24" s="149"/>
      <c r="QQD24" s="150"/>
      <c r="QQE24" s="151"/>
      <c r="QQF24" s="152"/>
      <c r="QQG24" s="153"/>
      <c r="QQH24" s="154"/>
      <c r="QQI24" s="146"/>
      <c r="QQJ24" s="147"/>
      <c r="QQK24" s="148"/>
      <c r="QQL24" s="149"/>
      <c r="QQM24" s="150"/>
      <c r="QQN24" s="151"/>
      <c r="QQO24" s="152"/>
      <c r="QQP24" s="153"/>
      <c r="QQQ24" s="154"/>
      <c r="QQR24" s="146"/>
      <c r="QQS24" s="147"/>
      <c r="QQT24" s="148"/>
      <c r="QQU24" s="149"/>
      <c r="QQV24" s="150"/>
      <c r="QQW24" s="151"/>
      <c r="QQX24" s="152"/>
      <c r="QQY24" s="153"/>
      <c r="QQZ24" s="154"/>
      <c r="QRA24" s="146"/>
      <c r="QRB24" s="147"/>
      <c r="QRC24" s="148"/>
      <c r="QRD24" s="149"/>
      <c r="QRE24" s="150"/>
      <c r="QRF24" s="151"/>
      <c r="QRG24" s="152"/>
      <c r="QRH24" s="153"/>
      <c r="QRI24" s="154"/>
      <c r="QRJ24" s="146"/>
      <c r="QRK24" s="147"/>
      <c r="QRL24" s="148"/>
      <c r="QRM24" s="149"/>
      <c r="QRN24" s="150"/>
      <c r="QRO24" s="151"/>
      <c r="QRP24" s="152"/>
      <c r="QRQ24" s="153"/>
      <c r="QRR24" s="154"/>
      <c r="QRS24" s="146"/>
      <c r="QRT24" s="147"/>
      <c r="QRU24" s="148"/>
      <c r="QRV24" s="149"/>
      <c r="QRW24" s="150"/>
      <c r="QRX24" s="151"/>
      <c r="QRY24" s="152"/>
      <c r="QRZ24" s="153"/>
      <c r="QSA24" s="154"/>
      <c r="QSB24" s="146"/>
      <c r="QSC24" s="147"/>
      <c r="QSD24" s="148"/>
      <c r="QSE24" s="149"/>
      <c r="QSF24" s="150"/>
      <c r="QSG24" s="151"/>
      <c r="QSH24" s="152"/>
      <c r="QSI24" s="153"/>
      <c r="QSJ24" s="154"/>
      <c r="QSK24" s="146"/>
      <c r="QSL24" s="147"/>
      <c r="QSM24" s="148"/>
      <c r="QSN24" s="149"/>
      <c r="QSO24" s="150"/>
      <c r="QSP24" s="151"/>
      <c r="QSQ24" s="152"/>
      <c r="QSR24" s="153"/>
      <c r="QSS24" s="154"/>
      <c r="QST24" s="146"/>
      <c r="QSU24" s="147"/>
      <c r="QSV24" s="148"/>
      <c r="QSW24" s="149"/>
      <c r="QSX24" s="150"/>
      <c r="QSY24" s="151"/>
      <c r="QSZ24" s="152"/>
      <c r="QTA24" s="153"/>
      <c r="QTB24" s="154"/>
      <c r="QTC24" s="146"/>
      <c r="QTD24" s="147"/>
      <c r="QTE24" s="148"/>
      <c r="QTF24" s="149"/>
      <c r="QTG24" s="150"/>
      <c r="QTH24" s="151"/>
      <c r="QTI24" s="152"/>
      <c r="QTJ24" s="153"/>
      <c r="QTK24" s="154"/>
      <c r="QTL24" s="146"/>
      <c r="QTM24" s="147"/>
      <c r="QTN24" s="148"/>
      <c r="QTO24" s="149"/>
      <c r="QTP24" s="150"/>
      <c r="QTQ24" s="151"/>
      <c r="QTR24" s="152"/>
      <c r="QTS24" s="153"/>
      <c r="QTT24" s="154"/>
      <c r="QTU24" s="146"/>
      <c r="QTV24" s="147"/>
      <c r="QTW24" s="148"/>
      <c r="QTX24" s="149"/>
      <c r="QTY24" s="150"/>
      <c r="QTZ24" s="151"/>
      <c r="QUA24" s="152"/>
      <c r="QUB24" s="153"/>
      <c r="QUC24" s="154"/>
      <c r="QUD24" s="146"/>
      <c r="QUE24" s="147"/>
      <c r="QUF24" s="148"/>
      <c r="QUG24" s="149"/>
      <c r="QUH24" s="150"/>
      <c r="QUI24" s="151"/>
      <c r="QUJ24" s="152"/>
      <c r="QUK24" s="153"/>
      <c r="QUL24" s="154"/>
      <c r="QUM24" s="146"/>
      <c r="QUN24" s="147"/>
      <c r="QUO24" s="148"/>
      <c r="QUP24" s="149"/>
      <c r="QUQ24" s="150"/>
      <c r="QUR24" s="151"/>
      <c r="QUS24" s="152"/>
      <c r="QUT24" s="153"/>
      <c r="QUU24" s="154"/>
      <c r="QUV24" s="146"/>
      <c r="QUW24" s="147"/>
      <c r="QUX24" s="148"/>
      <c r="QUY24" s="149"/>
      <c r="QUZ24" s="150"/>
      <c r="QVA24" s="151"/>
      <c r="QVB24" s="152"/>
      <c r="QVC24" s="153"/>
      <c r="QVD24" s="154"/>
      <c r="QVE24" s="146"/>
      <c r="QVF24" s="147"/>
      <c r="QVG24" s="148"/>
      <c r="QVH24" s="149"/>
      <c r="QVI24" s="150"/>
      <c r="QVJ24" s="151"/>
      <c r="QVK24" s="152"/>
      <c r="QVL24" s="153"/>
      <c r="QVM24" s="154"/>
      <c r="QVN24" s="146"/>
      <c r="QVO24" s="147"/>
      <c r="QVP24" s="148"/>
      <c r="QVQ24" s="149"/>
      <c r="QVR24" s="150"/>
      <c r="QVS24" s="151"/>
      <c r="QVT24" s="152"/>
      <c r="QVU24" s="153"/>
      <c r="QVV24" s="154"/>
      <c r="QVW24" s="146"/>
      <c r="QVX24" s="147"/>
      <c r="QVY24" s="148"/>
      <c r="QVZ24" s="149"/>
      <c r="QWA24" s="150"/>
      <c r="QWB24" s="151"/>
      <c r="QWC24" s="152"/>
      <c r="QWD24" s="153"/>
      <c r="QWE24" s="154"/>
      <c r="QWF24" s="146"/>
      <c r="QWG24" s="147"/>
      <c r="QWH24" s="148"/>
      <c r="QWI24" s="149"/>
      <c r="QWJ24" s="150"/>
      <c r="QWK24" s="151"/>
      <c r="QWL24" s="152"/>
      <c r="QWM24" s="153"/>
      <c r="QWN24" s="154"/>
      <c r="QWO24" s="146"/>
      <c r="QWP24" s="147"/>
      <c r="QWQ24" s="148"/>
      <c r="QWR24" s="149"/>
      <c r="QWS24" s="150"/>
      <c r="QWT24" s="151"/>
      <c r="QWU24" s="152"/>
      <c r="QWV24" s="153"/>
      <c r="QWW24" s="154"/>
      <c r="QWX24" s="146"/>
      <c r="QWY24" s="147"/>
      <c r="QWZ24" s="148"/>
      <c r="QXA24" s="149"/>
      <c r="QXB24" s="150"/>
      <c r="QXC24" s="151"/>
      <c r="QXD24" s="152"/>
      <c r="QXE24" s="153"/>
      <c r="QXF24" s="154"/>
      <c r="QXG24" s="146"/>
      <c r="QXH24" s="147"/>
      <c r="QXI24" s="148"/>
      <c r="QXJ24" s="149"/>
      <c r="QXK24" s="150"/>
      <c r="QXL24" s="151"/>
      <c r="QXM24" s="152"/>
      <c r="QXN24" s="153"/>
      <c r="QXO24" s="154"/>
      <c r="QXP24" s="146"/>
      <c r="QXQ24" s="147"/>
      <c r="QXR24" s="148"/>
      <c r="QXS24" s="149"/>
      <c r="QXT24" s="150"/>
      <c r="QXU24" s="151"/>
      <c r="QXV24" s="152"/>
      <c r="QXW24" s="153"/>
      <c r="QXX24" s="154"/>
      <c r="QXY24" s="146"/>
      <c r="QXZ24" s="147"/>
      <c r="QYA24" s="148"/>
      <c r="QYB24" s="149"/>
      <c r="QYC24" s="150"/>
      <c r="QYD24" s="151"/>
      <c r="QYE24" s="152"/>
      <c r="QYF24" s="153"/>
      <c r="QYG24" s="154"/>
      <c r="QYH24" s="146"/>
      <c r="QYI24" s="147"/>
      <c r="QYJ24" s="148"/>
      <c r="QYK24" s="149"/>
      <c r="QYL24" s="150"/>
      <c r="QYM24" s="151"/>
      <c r="QYN24" s="152"/>
      <c r="QYO24" s="153"/>
      <c r="QYP24" s="154"/>
      <c r="QYQ24" s="146"/>
      <c r="QYR24" s="147"/>
      <c r="QYS24" s="148"/>
      <c r="QYT24" s="149"/>
      <c r="QYU24" s="150"/>
      <c r="QYV24" s="151"/>
      <c r="QYW24" s="152"/>
      <c r="QYX24" s="153"/>
      <c r="QYY24" s="154"/>
      <c r="QYZ24" s="146"/>
      <c r="QZA24" s="147"/>
      <c r="QZB24" s="148"/>
      <c r="QZC24" s="149"/>
      <c r="QZD24" s="150"/>
      <c r="QZE24" s="151"/>
      <c r="QZF24" s="152"/>
      <c r="QZG24" s="153"/>
      <c r="QZH24" s="154"/>
      <c r="QZI24" s="146"/>
      <c r="QZJ24" s="147"/>
      <c r="QZK24" s="148"/>
      <c r="QZL24" s="149"/>
      <c r="QZM24" s="150"/>
      <c r="QZN24" s="151"/>
      <c r="QZO24" s="152"/>
      <c r="QZP24" s="153"/>
      <c r="QZQ24" s="154"/>
      <c r="QZR24" s="146"/>
      <c r="QZS24" s="147"/>
      <c r="QZT24" s="148"/>
      <c r="QZU24" s="149"/>
      <c r="QZV24" s="150"/>
      <c r="QZW24" s="151"/>
      <c r="QZX24" s="152"/>
      <c r="QZY24" s="153"/>
      <c r="QZZ24" s="154"/>
      <c r="RAA24" s="146"/>
      <c r="RAB24" s="147"/>
      <c r="RAC24" s="148"/>
      <c r="RAD24" s="149"/>
      <c r="RAE24" s="150"/>
      <c r="RAF24" s="151"/>
      <c r="RAG24" s="152"/>
      <c r="RAH24" s="153"/>
      <c r="RAI24" s="154"/>
      <c r="RAJ24" s="146"/>
      <c r="RAK24" s="147"/>
      <c r="RAL24" s="148"/>
      <c r="RAM24" s="149"/>
      <c r="RAN24" s="150"/>
      <c r="RAO24" s="151"/>
      <c r="RAP24" s="152"/>
      <c r="RAQ24" s="153"/>
      <c r="RAR24" s="154"/>
      <c r="RAS24" s="146"/>
      <c r="RAT24" s="147"/>
      <c r="RAU24" s="148"/>
      <c r="RAV24" s="149"/>
      <c r="RAW24" s="150"/>
      <c r="RAX24" s="151"/>
      <c r="RAY24" s="152"/>
      <c r="RAZ24" s="153"/>
      <c r="RBA24" s="154"/>
      <c r="RBB24" s="146"/>
      <c r="RBC24" s="147"/>
      <c r="RBD24" s="148"/>
      <c r="RBE24" s="149"/>
      <c r="RBF24" s="150"/>
      <c r="RBG24" s="151"/>
      <c r="RBH24" s="152"/>
      <c r="RBI24" s="153"/>
      <c r="RBJ24" s="154"/>
      <c r="RBK24" s="146"/>
      <c r="RBL24" s="147"/>
      <c r="RBM24" s="148"/>
      <c r="RBN24" s="149"/>
      <c r="RBO24" s="150"/>
      <c r="RBP24" s="151"/>
      <c r="RBQ24" s="152"/>
      <c r="RBR24" s="153"/>
      <c r="RBS24" s="154"/>
      <c r="RBT24" s="146"/>
      <c r="RBU24" s="147"/>
      <c r="RBV24" s="148"/>
      <c r="RBW24" s="149"/>
      <c r="RBX24" s="150"/>
      <c r="RBY24" s="151"/>
      <c r="RBZ24" s="152"/>
      <c r="RCA24" s="153"/>
      <c r="RCB24" s="154"/>
      <c r="RCC24" s="146"/>
      <c r="RCD24" s="147"/>
      <c r="RCE24" s="148"/>
      <c r="RCF24" s="149"/>
      <c r="RCG24" s="150"/>
      <c r="RCH24" s="151"/>
      <c r="RCI24" s="152"/>
      <c r="RCJ24" s="153"/>
      <c r="RCK24" s="154"/>
      <c r="RCL24" s="146"/>
      <c r="RCM24" s="147"/>
      <c r="RCN24" s="148"/>
      <c r="RCO24" s="149"/>
      <c r="RCP24" s="150"/>
      <c r="RCQ24" s="151"/>
      <c r="RCR24" s="152"/>
      <c r="RCS24" s="153"/>
      <c r="RCT24" s="154"/>
      <c r="RCU24" s="146"/>
      <c r="RCV24" s="147"/>
      <c r="RCW24" s="148"/>
      <c r="RCX24" s="149"/>
      <c r="RCY24" s="150"/>
      <c r="RCZ24" s="151"/>
      <c r="RDA24" s="152"/>
      <c r="RDB24" s="153"/>
      <c r="RDC24" s="154"/>
      <c r="RDD24" s="146"/>
      <c r="RDE24" s="147"/>
      <c r="RDF24" s="148"/>
      <c r="RDG24" s="149"/>
      <c r="RDH24" s="150"/>
      <c r="RDI24" s="151"/>
      <c r="RDJ24" s="152"/>
      <c r="RDK24" s="153"/>
      <c r="RDL24" s="154"/>
      <c r="RDM24" s="146"/>
      <c r="RDN24" s="147"/>
      <c r="RDO24" s="148"/>
      <c r="RDP24" s="149"/>
      <c r="RDQ24" s="150"/>
      <c r="RDR24" s="151"/>
      <c r="RDS24" s="152"/>
      <c r="RDT24" s="153"/>
      <c r="RDU24" s="154"/>
      <c r="RDV24" s="146"/>
      <c r="RDW24" s="147"/>
      <c r="RDX24" s="148"/>
      <c r="RDY24" s="149"/>
      <c r="RDZ24" s="150"/>
      <c r="REA24" s="151"/>
      <c r="REB24" s="152"/>
      <c r="REC24" s="153"/>
      <c r="RED24" s="154"/>
      <c r="REE24" s="146"/>
      <c r="REF24" s="147"/>
      <c r="REG24" s="148"/>
      <c r="REH24" s="149"/>
      <c r="REI24" s="150"/>
      <c r="REJ24" s="151"/>
      <c r="REK24" s="152"/>
      <c r="REL24" s="153"/>
      <c r="REM24" s="154"/>
      <c r="REN24" s="146"/>
      <c r="REO24" s="147"/>
      <c r="REP24" s="148"/>
      <c r="REQ24" s="149"/>
      <c r="RER24" s="150"/>
      <c r="RES24" s="151"/>
      <c r="RET24" s="152"/>
      <c r="REU24" s="153"/>
      <c r="REV24" s="154"/>
      <c r="REW24" s="146"/>
      <c r="REX24" s="147"/>
      <c r="REY24" s="148"/>
      <c r="REZ24" s="149"/>
      <c r="RFA24" s="150"/>
      <c r="RFB24" s="151"/>
      <c r="RFC24" s="152"/>
      <c r="RFD24" s="153"/>
      <c r="RFE24" s="154"/>
      <c r="RFF24" s="146"/>
      <c r="RFG24" s="147"/>
      <c r="RFH24" s="148"/>
      <c r="RFI24" s="149"/>
      <c r="RFJ24" s="150"/>
      <c r="RFK24" s="151"/>
      <c r="RFL24" s="152"/>
      <c r="RFM24" s="153"/>
      <c r="RFN24" s="154"/>
      <c r="RFO24" s="146"/>
      <c r="RFP24" s="147"/>
      <c r="RFQ24" s="148"/>
      <c r="RFR24" s="149"/>
      <c r="RFS24" s="150"/>
      <c r="RFT24" s="151"/>
      <c r="RFU24" s="152"/>
      <c r="RFV24" s="153"/>
      <c r="RFW24" s="154"/>
      <c r="RFX24" s="146"/>
      <c r="RFY24" s="147"/>
      <c r="RFZ24" s="148"/>
      <c r="RGA24" s="149"/>
      <c r="RGB24" s="150"/>
      <c r="RGC24" s="151"/>
      <c r="RGD24" s="152"/>
      <c r="RGE24" s="153"/>
      <c r="RGF24" s="154"/>
      <c r="RGG24" s="146"/>
      <c r="RGH24" s="147"/>
      <c r="RGI24" s="148"/>
      <c r="RGJ24" s="149"/>
      <c r="RGK24" s="150"/>
      <c r="RGL24" s="151"/>
      <c r="RGM24" s="152"/>
      <c r="RGN24" s="153"/>
      <c r="RGO24" s="154"/>
      <c r="RGP24" s="146"/>
      <c r="RGQ24" s="147"/>
      <c r="RGR24" s="148"/>
      <c r="RGS24" s="149"/>
      <c r="RGT24" s="150"/>
      <c r="RGU24" s="151"/>
      <c r="RGV24" s="152"/>
      <c r="RGW24" s="153"/>
      <c r="RGX24" s="154"/>
      <c r="RGY24" s="146"/>
      <c r="RGZ24" s="147"/>
      <c r="RHA24" s="148"/>
      <c r="RHB24" s="149"/>
      <c r="RHC24" s="150"/>
      <c r="RHD24" s="151"/>
      <c r="RHE24" s="152"/>
      <c r="RHF24" s="153"/>
      <c r="RHG24" s="154"/>
      <c r="RHH24" s="146"/>
      <c r="RHI24" s="147"/>
      <c r="RHJ24" s="148"/>
      <c r="RHK24" s="149"/>
      <c r="RHL24" s="150"/>
      <c r="RHM24" s="151"/>
      <c r="RHN24" s="152"/>
      <c r="RHO24" s="153"/>
      <c r="RHP24" s="154"/>
      <c r="RHQ24" s="146"/>
      <c r="RHR24" s="147"/>
      <c r="RHS24" s="148"/>
      <c r="RHT24" s="149"/>
      <c r="RHU24" s="150"/>
      <c r="RHV24" s="151"/>
      <c r="RHW24" s="152"/>
      <c r="RHX24" s="153"/>
      <c r="RHY24" s="154"/>
      <c r="RHZ24" s="146"/>
      <c r="RIA24" s="147"/>
      <c r="RIB24" s="148"/>
      <c r="RIC24" s="149"/>
      <c r="RID24" s="150"/>
      <c r="RIE24" s="151"/>
      <c r="RIF24" s="152"/>
      <c r="RIG24" s="153"/>
      <c r="RIH24" s="154"/>
      <c r="RII24" s="146"/>
      <c r="RIJ24" s="147"/>
      <c r="RIK24" s="148"/>
      <c r="RIL24" s="149"/>
      <c r="RIM24" s="150"/>
      <c r="RIN24" s="151"/>
      <c r="RIO24" s="152"/>
      <c r="RIP24" s="153"/>
      <c r="RIQ24" s="154"/>
      <c r="RIR24" s="146"/>
      <c r="RIS24" s="147"/>
      <c r="RIT24" s="148"/>
      <c r="RIU24" s="149"/>
      <c r="RIV24" s="150"/>
      <c r="RIW24" s="151"/>
      <c r="RIX24" s="152"/>
      <c r="RIY24" s="153"/>
      <c r="RIZ24" s="154"/>
      <c r="RJA24" s="146"/>
      <c r="RJB24" s="147"/>
      <c r="RJC24" s="148"/>
      <c r="RJD24" s="149"/>
      <c r="RJE24" s="150"/>
      <c r="RJF24" s="151"/>
      <c r="RJG24" s="152"/>
      <c r="RJH24" s="153"/>
      <c r="RJI24" s="154"/>
      <c r="RJJ24" s="146"/>
      <c r="RJK24" s="147"/>
      <c r="RJL24" s="148"/>
      <c r="RJM24" s="149"/>
      <c r="RJN24" s="150"/>
      <c r="RJO24" s="151"/>
      <c r="RJP24" s="152"/>
      <c r="RJQ24" s="153"/>
      <c r="RJR24" s="154"/>
      <c r="RJS24" s="146"/>
      <c r="RJT24" s="147"/>
      <c r="RJU24" s="148"/>
      <c r="RJV24" s="149"/>
      <c r="RJW24" s="150"/>
      <c r="RJX24" s="151"/>
      <c r="RJY24" s="152"/>
      <c r="RJZ24" s="153"/>
      <c r="RKA24" s="154"/>
      <c r="RKB24" s="146"/>
      <c r="RKC24" s="147"/>
      <c r="RKD24" s="148"/>
      <c r="RKE24" s="149"/>
      <c r="RKF24" s="150"/>
      <c r="RKG24" s="151"/>
      <c r="RKH24" s="152"/>
      <c r="RKI24" s="153"/>
      <c r="RKJ24" s="154"/>
      <c r="RKK24" s="146"/>
      <c r="RKL24" s="147"/>
      <c r="RKM24" s="148"/>
      <c r="RKN24" s="149"/>
      <c r="RKO24" s="150"/>
      <c r="RKP24" s="151"/>
      <c r="RKQ24" s="152"/>
      <c r="RKR24" s="153"/>
      <c r="RKS24" s="154"/>
      <c r="RKT24" s="146"/>
      <c r="RKU24" s="147"/>
      <c r="RKV24" s="148"/>
      <c r="RKW24" s="149"/>
      <c r="RKX24" s="150"/>
      <c r="RKY24" s="151"/>
      <c r="RKZ24" s="152"/>
      <c r="RLA24" s="153"/>
      <c r="RLB24" s="154"/>
      <c r="RLC24" s="146"/>
      <c r="RLD24" s="147"/>
      <c r="RLE24" s="148"/>
      <c r="RLF24" s="149"/>
      <c r="RLG24" s="150"/>
      <c r="RLH24" s="151"/>
      <c r="RLI24" s="152"/>
      <c r="RLJ24" s="153"/>
      <c r="RLK24" s="154"/>
      <c r="RLL24" s="146"/>
      <c r="RLM24" s="147"/>
      <c r="RLN24" s="148"/>
      <c r="RLO24" s="149"/>
      <c r="RLP24" s="150"/>
      <c r="RLQ24" s="151"/>
      <c r="RLR24" s="152"/>
      <c r="RLS24" s="153"/>
      <c r="RLT24" s="154"/>
      <c r="RLU24" s="146"/>
      <c r="RLV24" s="147"/>
      <c r="RLW24" s="148"/>
      <c r="RLX24" s="149"/>
      <c r="RLY24" s="150"/>
      <c r="RLZ24" s="151"/>
      <c r="RMA24" s="152"/>
      <c r="RMB24" s="153"/>
      <c r="RMC24" s="154"/>
      <c r="RMD24" s="146"/>
      <c r="RME24" s="147"/>
      <c r="RMF24" s="148"/>
      <c r="RMG24" s="149"/>
      <c r="RMH24" s="150"/>
      <c r="RMI24" s="151"/>
      <c r="RMJ24" s="152"/>
      <c r="RMK24" s="153"/>
      <c r="RML24" s="154"/>
      <c r="RMM24" s="146"/>
      <c r="RMN24" s="147"/>
      <c r="RMO24" s="148"/>
      <c r="RMP24" s="149"/>
      <c r="RMQ24" s="150"/>
      <c r="RMR24" s="151"/>
      <c r="RMS24" s="152"/>
      <c r="RMT24" s="153"/>
      <c r="RMU24" s="154"/>
      <c r="RMV24" s="146"/>
      <c r="RMW24" s="147"/>
      <c r="RMX24" s="148"/>
      <c r="RMY24" s="149"/>
      <c r="RMZ24" s="150"/>
      <c r="RNA24" s="151"/>
      <c r="RNB24" s="152"/>
      <c r="RNC24" s="153"/>
      <c r="RND24" s="154"/>
      <c r="RNE24" s="146"/>
      <c r="RNF24" s="147"/>
      <c r="RNG24" s="148"/>
      <c r="RNH24" s="149"/>
      <c r="RNI24" s="150"/>
      <c r="RNJ24" s="151"/>
      <c r="RNK24" s="152"/>
      <c r="RNL24" s="153"/>
      <c r="RNM24" s="154"/>
      <c r="RNN24" s="146"/>
      <c r="RNO24" s="147"/>
      <c r="RNP24" s="148"/>
      <c r="RNQ24" s="149"/>
      <c r="RNR24" s="150"/>
      <c r="RNS24" s="151"/>
      <c r="RNT24" s="152"/>
      <c r="RNU24" s="153"/>
      <c r="RNV24" s="154"/>
      <c r="RNW24" s="146"/>
      <c r="RNX24" s="147"/>
      <c r="RNY24" s="148"/>
      <c r="RNZ24" s="149"/>
      <c r="ROA24" s="150"/>
      <c r="ROB24" s="151"/>
      <c r="ROC24" s="152"/>
      <c r="ROD24" s="153"/>
      <c r="ROE24" s="154"/>
      <c r="ROF24" s="146"/>
      <c r="ROG24" s="147"/>
      <c r="ROH24" s="148"/>
      <c r="ROI24" s="149"/>
      <c r="ROJ24" s="150"/>
      <c r="ROK24" s="151"/>
      <c r="ROL24" s="152"/>
      <c r="ROM24" s="153"/>
      <c r="RON24" s="154"/>
      <c r="ROO24" s="146"/>
      <c r="ROP24" s="147"/>
      <c r="ROQ24" s="148"/>
      <c r="ROR24" s="149"/>
      <c r="ROS24" s="150"/>
      <c r="ROT24" s="151"/>
      <c r="ROU24" s="152"/>
      <c r="ROV24" s="153"/>
      <c r="ROW24" s="154"/>
      <c r="ROX24" s="146"/>
      <c r="ROY24" s="147"/>
      <c r="ROZ24" s="148"/>
      <c r="RPA24" s="149"/>
      <c r="RPB24" s="150"/>
      <c r="RPC24" s="151"/>
      <c r="RPD24" s="152"/>
      <c r="RPE24" s="153"/>
      <c r="RPF24" s="154"/>
      <c r="RPG24" s="146"/>
      <c r="RPH24" s="147"/>
      <c r="RPI24" s="148"/>
      <c r="RPJ24" s="149"/>
      <c r="RPK24" s="150"/>
      <c r="RPL24" s="151"/>
      <c r="RPM24" s="152"/>
      <c r="RPN24" s="153"/>
      <c r="RPO24" s="154"/>
      <c r="RPP24" s="146"/>
      <c r="RPQ24" s="147"/>
      <c r="RPR24" s="148"/>
      <c r="RPS24" s="149"/>
      <c r="RPT24" s="150"/>
      <c r="RPU24" s="151"/>
      <c r="RPV24" s="152"/>
      <c r="RPW24" s="153"/>
      <c r="RPX24" s="154"/>
      <c r="RPY24" s="146"/>
      <c r="RPZ24" s="147"/>
      <c r="RQA24" s="148"/>
      <c r="RQB24" s="149"/>
      <c r="RQC24" s="150"/>
      <c r="RQD24" s="151"/>
      <c r="RQE24" s="152"/>
      <c r="RQF24" s="153"/>
      <c r="RQG24" s="154"/>
      <c r="RQH24" s="146"/>
      <c r="RQI24" s="147"/>
      <c r="RQJ24" s="148"/>
      <c r="RQK24" s="149"/>
      <c r="RQL24" s="150"/>
      <c r="RQM24" s="151"/>
      <c r="RQN24" s="152"/>
      <c r="RQO24" s="153"/>
      <c r="RQP24" s="154"/>
      <c r="RQQ24" s="146"/>
      <c r="RQR24" s="147"/>
      <c r="RQS24" s="148"/>
      <c r="RQT24" s="149"/>
      <c r="RQU24" s="150"/>
      <c r="RQV24" s="151"/>
      <c r="RQW24" s="152"/>
      <c r="RQX24" s="153"/>
      <c r="RQY24" s="154"/>
      <c r="RQZ24" s="146"/>
      <c r="RRA24" s="147"/>
      <c r="RRB24" s="148"/>
      <c r="RRC24" s="149"/>
      <c r="RRD24" s="150"/>
      <c r="RRE24" s="151"/>
      <c r="RRF24" s="152"/>
      <c r="RRG24" s="153"/>
      <c r="RRH24" s="154"/>
      <c r="RRI24" s="146"/>
      <c r="RRJ24" s="147"/>
      <c r="RRK24" s="148"/>
      <c r="RRL24" s="149"/>
      <c r="RRM24" s="150"/>
      <c r="RRN24" s="151"/>
      <c r="RRO24" s="152"/>
      <c r="RRP24" s="153"/>
      <c r="RRQ24" s="154"/>
      <c r="RRR24" s="146"/>
      <c r="RRS24" s="147"/>
      <c r="RRT24" s="148"/>
      <c r="RRU24" s="149"/>
      <c r="RRV24" s="150"/>
      <c r="RRW24" s="151"/>
      <c r="RRX24" s="152"/>
      <c r="RRY24" s="153"/>
      <c r="RRZ24" s="154"/>
      <c r="RSA24" s="146"/>
      <c r="RSB24" s="147"/>
      <c r="RSC24" s="148"/>
      <c r="RSD24" s="149"/>
      <c r="RSE24" s="150"/>
      <c r="RSF24" s="151"/>
      <c r="RSG24" s="152"/>
      <c r="RSH24" s="153"/>
      <c r="RSI24" s="154"/>
      <c r="RSJ24" s="146"/>
      <c r="RSK24" s="147"/>
      <c r="RSL24" s="148"/>
      <c r="RSM24" s="149"/>
      <c r="RSN24" s="150"/>
      <c r="RSO24" s="151"/>
      <c r="RSP24" s="152"/>
      <c r="RSQ24" s="153"/>
      <c r="RSR24" s="154"/>
      <c r="RSS24" s="146"/>
      <c r="RST24" s="147"/>
      <c r="RSU24" s="148"/>
      <c r="RSV24" s="149"/>
      <c r="RSW24" s="150"/>
      <c r="RSX24" s="151"/>
      <c r="RSY24" s="152"/>
      <c r="RSZ24" s="153"/>
      <c r="RTA24" s="154"/>
      <c r="RTB24" s="146"/>
      <c r="RTC24" s="147"/>
      <c r="RTD24" s="148"/>
      <c r="RTE24" s="149"/>
      <c r="RTF24" s="150"/>
      <c r="RTG24" s="151"/>
      <c r="RTH24" s="152"/>
      <c r="RTI24" s="153"/>
      <c r="RTJ24" s="154"/>
      <c r="RTK24" s="146"/>
      <c r="RTL24" s="147"/>
      <c r="RTM24" s="148"/>
      <c r="RTN24" s="149"/>
      <c r="RTO24" s="150"/>
      <c r="RTP24" s="151"/>
      <c r="RTQ24" s="152"/>
      <c r="RTR24" s="153"/>
      <c r="RTS24" s="154"/>
      <c r="RTT24" s="146"/>
      <c r="RTU24" s="147"/>
      <c r="RTV24" s="148"/>
      <c r="RTW24" s="149"/>
      <c r="RTX24" s="150"/>
      <c r="RTY24" s="151"/>
      <c r="RTZ24" s="152"/>
      <c r="RUA24" s="153"/>
      <c r="RUB24" s="154"/>
      <c r="RUC24" s="146"/>
      <c r="RUD24" s="147"/>
      <c r="RUE24" s="148"/>
      <c r="RUF24" s="149"/>
      <c r="RUG24" s="150"/>
      <c r="RUH24" s="151"/>
      <c r="RUI24" s="152"/>
      <c r="RUJ24" s="153"/>
      <c r="RUK24" s="154"/>
      <c r="RUL24" s="146"/>
      <c r="RUM24" s="147"/>
      <c r="RUN24" s="148"/>
      <c r="RUO24" s="149"/>
      <c r="RUP24" s="150"/>
      <c r="RUQ24" s="151"/>
      <c r="RUR24" s="152"/>
      <c r="RUS24" s="153"/>
      <c r="RUT24" s="154"/>
      <c r="RUU24" s="146"/>
      <c r="RUV24" s="147"/>
      <c r="RUW24" s="148"/>
      <c r="RUX24" s="149"/>
      <c r="RUY24" s="150"/>
      <c r="RUZ24" s="151"/>
      <c r="RVA24" s="152"/>
      <c r="RVB24" s="153"/>
      <c r="RVC24" s="154"/>
      <c r="RVD24" s="146"/>
      <c r="RVE24" s="147"/>
      <c r="RVF24" s="148"/>
      <c r="RVG24" s="149"/>
      <c r="RVH24" s="150"/>
      <c r="RVI24" s="151"/>
      <c r="RVJ24" s="152"/>
      <c r="RVK24" s="153"/>
      <c r="RVL24" s="154"/>
      <c r="RVM24" s="146"/>
      <c r="RVN24" s="147"/>
      <c r="RVO24" s="148"/>
      <c r="RVP24" s="149"/>
      <c r="RVQ24" s="150"/>
      <c r="RVR24" s="151"/>
      <c r="RVS24" s="152"/>
      <c r="RVT24" s="153"/>
      <c r="RVU24" s="154"/>
      <c r="RVV24" s="146"/>
      <c r="RVW24" s="147"/>
      <c r="RVX24" s="148"/>
      <c r="RVY24" s="149"/>
      <c r="RVZ24" s="150"/>
      <c r="RWA24" s="151"/>
      <c r="RWB24" s="152"/>
      <c r="RWC24" s="153"/>
      <c r="RWD24" s="154"/>
      <c r="RWE24" s="146"/>
      <c r="RWF24" s="147"/>
      <c r="RWG24" s="148"/>
      <c r="RWH24" s="149"/>
      <c r="RWI24" s="150"/>
      <c r="RWJ24" s="151"/>
      <c r="RWK24" s="152"/>
      <c r="RWL24" s="153"/>
      <c r="RWM24" s="154"/>
      <c r="RWN24" s="146"/>
      <c r="RWO24" s="147"/>
      <c r="RWP24" s="148"/>
      <c r="RWQ24" s="149"/>
      <c r="RWR24" s="150"/>
      <c r="RWS24" s="151"/>
      <c r="RWT24" s="152"/>
      <c r="RWU24" s="153"/>
      <c r="RWV24" s="154"/>
      <c r="RWW24" s="146"/>
      <c r="RWX24" s="147"/>
      <c r="RWY24" s="148"/>
      <c r="RWZ24" s="149"/>
      <c r="RXA24" s="150"/>
      <c r="RXB24" s="151"/>
      <c r="RXC24" s="152"/>
      <c r="RXD24" s="153"/>
      <c r="RXE24" s="154"/>
      <c r="RXF24" s="146"/>
      <c r="RXG24" s="147"/>
      <c r="RXH24" s="148"/>
      <c r="RXI24" s="149"/>
      <c r="RXJ24" s="150"/>
      <c r="RXK24" s="151"/>
      <c r="RXL24" s="152"/>
      <c r="RXM24" s="153"/>
      <c r="RXN24" s="154"/>
      <c r="RXO24" s="146"/>
      <c r="RXP24" s="147"/>
      <c r="RXQ24" s="148"/>
      <c r="RXR24" s="149"/>
      <c r="RXS24" s="150"/>
      <c r="RXT24" s="151"/>
      <c r="RXU24" s="152"/>
      <c r="RXV24" s="153"/>
      <c r="RXW24" s="154"/>
      <c r="RXX24" s="146"/>
      <c r="RXY24" s="147"/>
      <c r="RXZ24" s="148"/>
      <c r="RYA24" s="149"/>
      <c r="RYB24" s="150"/>
      <c r="RYC24" s="151"/>
      <c r="RYD24" s="152"/>
      <c r="RYE24" s="153"/>
      <c r="RYF24" s="154"/>
      <c r="RYG24" s="146"/>
      <c r="RYH24" s="147"/>
      <c r="RYI24" s="148"/>
      <c r="RYJ24" s="149"/>
      <c r="RYK24" s="150"/>
      <c r="RYL24" s="151"/>
      <c r="RYM24" s="152"/>
      <c r="RYN24" s="153"/>
      <c r="RYO24" s="154"/>
      <c r="RYP24" s="146"/>
      <c r="RYQ24" s="147"/>
      <c r="RYR24" s="148"/>
      <c r="RYS24" s="149"/>
      <c r="RYT24" s="150"/>
      <c r="RYU24" s="151"/>
      <c r="RYV24" s="152"/>
      <c r="RYW24" s="153"/>
      <c r="RYX24" s="154"/>
      <c r="RYY24" s="146"/>
      <c r="RYZ24" s="147"/>
      <c r="RZA24" s="148"/>
      <c r="RZB24" s="149"/>
      <c r="RZC24" s="150"/>
      <c r="RZD24" s="151"/>
      <c r="RZE24" s="152"/>
      <c r="RZF24" s="153"/>
      <c r="RZG24" s="154"/>
      <c r="RZH24" s="146"/>
      <c r="RZI24" s="147"/>
      <c r="RZJ24" s="148"/>
      <c r="RZK24" s="149"/>
      <c r="RZL24" s="150"/>
      <c r="RZM24" s="151"/>
      <c r="RZN24" s="152"/>
      <c r="RZO24" s="153"/>
      <c r="RZP24" s="154"/>
      <c r="RZQ24" s="146"/>
      <c r="RZR24" s="147"/>
      <c r="RZS24" s="148"/>
      <c r="RZT24" s="149"/>
      <c r="RZU24" s="150"/>
      <c r="RZV24" s="151"/>
      <c r="RZW24" s="152"/>
      <c r="RZX24" s="153"/>
      <c r="RZY24" s="154"/>
      <c r="RZZ24" s="146"/>
      <c r="SAA24" s="147"/>
      <c r="SAB24" s="148"/>
      <c r="SAC24" s="149"/>
      <c r="SAD24" s="150"/>
      <c r="SAE24" s="151"/>
      <c r="SAF24" s="152"/>
      <c r="SAG24" s="153"/>
      <c r="SAH24" s="154"/>
      <c r="SAI24" s="146"/>
      <c r="SAJ24" s="147"/>
      <c r="SAK24" s="148"/>
      <c r="SAL24" s="149"/>
      <c r="SAM24" s="150"/>
      <c r="SAN24" s="151"/>
      <c r="SAO24" s="152"/>
      <c r="SAP24" s="153"/>
      <c r="SAQ24" s="154"/>
      <c r="SAR24" s="146"/>
      <c r="SAS24" s="147"/>
      <c r="SAT24" s="148"/>
      <c r="SAU24" s="149"/>
      <c r="SAV24" s="150"/>
      <c r="SAW24" s="151"/>
      <c r="SAX24" s="152"/>
      <c r="SAY24" s="153"/>
      <c r="SAZ24" s="154"/>
      <c r="SBA24" s="146"/>
      <c r="SBB24" s="147"/>
      <c r="SBC24" s="148"/>
      <c r="SBD24" s="149"/>
      <c r="SBE24" s="150"/>
      <c r="SBF24" s="151"/>
      <c r="SBG24" s="152"/>
      <c r="SBH24" s="153"/>
      <c r="SBI24" s="154"/>
      <c r="SBJ24" s="146"/>
      <c r="SBK24" s="147"/>
      <c r="SBL24" s="148"/>
      <c r="SBM24" s="149"/>
      <c r="SBN24" s="150"/>
      <c r="SBO24" s="151"/>
      <c r="SBP24" s="152"/>
      <c r="SBQ24" s="153"/>
      <c r="SBR24" s="154"/>
      <c r="SBS24" s="146"/>
      <c r="SBT24" s="147"/>
      <c r="SBU24" s="148"/>
      <c r="SBV24" s="149"/>
      <c r="SBW24" s="150"/>
      <c r="SBX24" s="151"/>
      <c r="SBY24" s="152"/>
      <c r="SBZ24" s="153"/>
      <c r="SCA24" s="154"/>
      <c r="SCB24" s="146"/>
      <c r="SCC24" s="147"/>
      <c r="SCD24" s="148"/>
      <c r="SCE24" s="149"/>
      <c r="SCF24" s="150"/>
      <c r="SCG24" s="151"/>
      <c r="SCH24" s="152"/>
      <c r="SCI24" s="153"/>
      <c r="SCJ24" s="154"/>
      <c r="SCK24" s="146"/>
      <c r="SCL24" s="147"/>
      <c r="SCM24" s="148"/>
      <c r="SCN24" s="149"/>
      <c r="SCO24" s="150"/>
      <c r="SCP24" s="151"/>
      <c r="SCQ24" s="152"/>
      <c r="SCR24" s="153"/>
      <c r="SCS24" s="154"/>
      <c r="SCT24" s="146"/>
      <c r="SCU24" s="147"/>
      <c r="SCV24" s="148"/>
      <c r="SCW24" s="149"/>
      <c r="SCX24" s="150"/>
      <c r="SCY24" s="151"/>
      <c r="SCZ24" s="152"/>
      <c r="SDA24" s="153"/>
      <c r="SDB24" s="154"/>
      <c r="SDC24" s="146"/>
      <c r="SDD24" s="147"/>
      <c r="SDE24" s="148"/>
      <c r="SDF24" s="149"/>
      <c r="SDG24" s="150"/>
      <c r="SDH24" s="151"/>
      <c r="SDI24" s="152"/>
      <c r="SDJ24" s="153"/>
      <c r="SDK24" s="154"/>
      <c r="SDL24" s="146"/>
      <c r="SDM24" s="147"/>
      <c r="SDN24" s="148"/>
      <c r="SDO24" s="149"/>
      <c r="SDP24" s="150"/>
      <c r="SDQ24" s="151"/>
      <c r="SDR24" s="152"/>
      <c r="SDS24" s="153"/>
      <c r="SDT24" s="154"/>
      <c r="SDU24" s="146"/>
      <c r="SDV24" s="147"/>
      <c r="SDW24" s="148"/>
      <c r="SDX24" s="149"/>
      <c r="SDY24" s="150"/>
      <c r="SDZ24" s="151"/>
      <c r="SEA24" s="152"/>
      <c r="SEB24" s="153"/>
      <c r="SEC24" s="154"/>
      <c r="SED24" s="146"/>
      <c r="SEE24" s="147"/>
      <c r="SEF24" s="148"/>
      <c r="SEG24" s="149"/>
      <c r="SEH24" s="150"/>
      <c r="SEI24" s="151"/>
      <c r="SEJ24" s="152"/>
      <c r="SEK24" s="153"/>
      <c r="SEL24" s="154"/>
      <c r="SEM24" s="146"/>
      <c r="SEN24" s="147"/>
      <c r="SEO24" s="148"/>
      <c r="SEP24" s="149"/>
      <c r="SEQ24" s="150"/>
      <c r="SER24" s="151"/>
      <c r="SES24" s="152"/>
      <c r="SET24" s="153"/>
      <c r="SEU24" s="154"/>
      <c r="SEV24" s="146"/>
      <c r="SEW24" s="147"/>
      <c r="SEX24" s="148"/>
      <c r="SEY24" s="149"/>
      <c r="SEZ24" s="150"/>
      <c r="SFA24" s="151"/>
      <c r="SFB24" s="152"/>
      <c r="SFC24" s="153"/>
      <c r="SFD24" s="154"/>
      <c r="SFE24" s="146"/>
      <c r="SFF24" s="147"/>
      <c r="SFG24" s="148"/>
      <c r="SFH24" s="149"/>
      <c r="SFI24" s="150"/>
      <c r="SFJ24" s="151"/>
      <c r="SFK24" s="152"/>
      <c r="SFL24" s="153"/>
      <c r="SFM24" s="154"/>
      <c r="SFN24" s="146"/>
      <c r="SFO24" s="147"/>
      <c r="SFP24" s="148"/>
      <c r="SFQ24" s="149"/>
      <c r="SFR24" s="150"/>
      <c r="SFS24" s="151"/>
      <c r="SFT24" s="152"/>
      <c r="SFU24" s="153"/>
      <c r="SFV24" s="154"/>
      <c r="SFW24" s="146"/>
      <c r="SFX24" s="147"/>
      <c r="SFY24" s="148"/>
      <c r="SFZ24" s="149"/>
      <c r="SGA24" s="150"/>
      <c r="SGB24" s="151"/>
      <c r="SGC24" s="152"/>
      <c r="SGD24" s="153"/>
      <c r="SGE24" s="154"/>
      <c r="SGF24" s="146"/>
      <c r="SGG24" s="147"/>
      <c r="SGH24" s="148"/>
      <c r="SGI24" s="149"/>
      <c r="SGJ24" s="150"/>
      <c r="SGK24" s="151"/>
      <c r="SGL24" s="152"/>
      <c r="SGM24" s="153"/>
      <c r="SGN24" s="154"/>
      <c r="SGO24" s="146"/>
      <c r="SGP24" s="147"/>
      <c r="SGQ24" s="148"/>
      <c r="SGR24" s="149"/>
      <c r="SGS24" s="150"/>
      <c r="SGT24" s="151"/>
      <c r="SGU24" s="152"/>
      <c r="SGV24" s="153"/>
      <c r="SGW24" s="154"/>
      <c r="SGX24" s="146"/>
      <c r="SGY24" s="147"/>
      <c r="SGZ24" s="148"/>
      <c r="SHA24" s="149"/>
      <c r="SHB24" s="150"/>
      <c r="SHC24" s="151"/>
      <c r="SHD24" s="152"/>
      <c r="SHE24" s="153"/>
      <c r="SHF24" s="154"/>
      <c r="SHG24" s="146"/>
      <c r="SHH24" s="147"/>
      <c r="SHI24" s="148"/>
      <c r="SHJ24" s="149"/>
      <c r="SHK24" s="150"/>
      <c r="SHL24" s="151"/>
      <c r="SHM24" s="152"/>
      <c r="SHN24" s="153"/>
      <c r="SHO24" s="154"/>
      <c r="SHP24" s="146"/>
      <c r="SHQ24" s="147"/>
      <c r="SHR24" s="148"/>
      <c r="SHS24" s="149"/>
      <c r="SHT24" s="150"/>
      <c r="SHU24" s="151"/>
      <c r="SHV24" s="152"/>
      <c r="SHW24" s="153"/>
      <c r="SHX24" s="154"/>
      <c r="SHY24" s="146"/>
      <c r="SHZ24" s="147"/>
      <c r="SIA24" s="148"/>
      <c r="SIB24" s="149"/>
      <c r="SIC24" s="150"/>
      <c r="SID24" s="151"/>
      <c r="SIE24" s="152"/>
      <c r="SIF24" s="153"/>
      <c r="SIG24" s="154"/>
      <c r="SIH24" s="146"/>
      <c r="SII24" s="147"/>
      <c r="SIJ24" s="148"/>
      <c r="SIK24" s="149"/>
      <c r="SIL24" s="150"/>
      <c r="SIM24" s="151"/>
      <c r="SIN24" s="152"/>
      <c r="SIO24" s="153"/>
      <c r="SIP24" s="154"/>
      <c r="SIQ24" s="146"/>
      <c r="SIR24" s="147"/>
      <c r="SIS24" s="148"/>
      <c r="SIT24" s="149"/>
      <c r="SIU24" s="150"/>
      <c r="SIV24" s="151"/>
      <c r="SIW24" s="152"/>
      <c r="SIX24" s="153"/>
      <c r="SIY24" s="154"/>
      <c r="SIZ24" s="146"/>
      <c r="SJA24" s="147"/>
      <c r="SJB24" s="148"/>
      <c r="SJC24" s="149"/>
      <c r="SJD24" s="150"/>
      <c r="SJE24" s="151"/>
      <c r="SJF24" s="152"/>
      <c r="SJG24" s="153"/>
      <c r="SJH24" s="154"/>
      <c r="SJI24" s="146"/>
      <c r="SJJ24" s="147"/>
      <c r="SJK24" s="148"/>
      <c r="SJL24" s="149"/>
      <c r="SJM24" s="150"/>
      <c r="SJN24" s="151"/>
      <c r="SJO24" s="152"/>
      <c r="SJP24" s="153"/>
      <c r="SJQ24" s="154"/>
      <c r="SJR24" s="146"/>
      <c r="SJS24" s="147"/>
      <c r="SJT24" s="148"/>
      <c r="SJU24" s="149"/>
      <c r="SJV24" s="150"/>
      <c r="SJW24" s="151"/>
      <c r="SJX24" s="152"/>
      <c r="SJY24" s="153"/>
      <c r="SJZ24" s="154"/>
      <c r="SKA24" s="146"/>
      <c r="SKB24" s="147"/>
      <c r="SKC24" s="148"/>
      <c r="SKD24" s="149"/>
      <c r="SKE24" s="150"/>
      <c r="SKF24" s="151"/>
      <c r="SKG24" s="152"/>
      <c r="SKH24" s="153"/>
      <c r="SKI24" s="154"/>
      <c r="SKJ24" s="146"/>
      <c r="SKK24" s="147"/>
      <c r="SKL24" s="148"/>
      <c r="SKM24" s="149"/>
      <c r="SKN24" s="150"/>
      <c r="SKO24" s="151"/>
      <c r="SKP24" s="152"/>
      <c r="SKQ24" s="153"/>
      <c r="SKR24" s="154"/>
      <c r="SKS24" s="146"/>
      <c r="SKT24" s="147"/>
      <c r="SKU24" s="148"/>
      <c r="SKV24" s="149"/>
      <c r="SKW24" s="150"/>
      <c r="SKX24" s="151"/>
      <c r="SKY24" s="152"/>
      <c r="SKZ24" s="153"/>
      <c r="SLA24" s="154"/>
      <c r="SLB24" s="146"/>
      <c r="SLC24" s="147"/>
      <c r="SLD24" s="148"/>
      <c r="SLE24" s="149"/>
      <c r="SLF24" s="150"/>
      <c r="SLG24" s="151"/>
      <c r="SLH24" s="152"/>
      <c r="SLI24" s="153"/>
      <c r="SLJ24" s="154"/>
      <c r="SLK24" s="146"/>
      <c r="SLL24" s="147"/>
      <c r="SLM24" s="148"/>
      <c r="SLN24" s="149"/>
      <c r="SLO24" s="150"/>
      <c r="SLP24" s="151"/>
      <c r="SLQ24" s="152"/>
      <c r="SLR24" s="153"/>
      <c r="SLS24" s="154"/>
      <c r="SLT24" s="146"/>
      <c r="SLU24" s="147"/>
      <c r="SLV24" s="148"/>
      <c r="SLW24" s="149"/>
      <c r="SLX24" s="150"/>
      <c r="SLY24" s="151"/>
      <c r="SLZ24" s="152"/>
      <c r="SMA24" s="153"/>
      <c r="SMB24" s="154"/>
      <c r="SMC24" s="146"/>
      <c r="SMD24" s="147"/>
      <c r="SME24" s="148"/>
      <c r="SMF24" s="149"/>
      <c r="SMG24" s="150"/>
      <c r="SMH24" s="151"/>
      <c r="SMI24" s="152"/>
      <c r="SMJ24" s="153"/>
      <c r="SMK24" s="154"/>
      <c r="SML24" s="146"/>
      <c r="SMM24" s="147"/>
      <c r="SMN24" s="148"/>
      <c r="SMO24" s="149"/>
      <c r="SMP24" s="150"/>
      <c r="SMQ24" s="151"/>
      <c r="SMR24" s="152"/>
      <c r="SMS24" s="153"/>
      <c r="SMT24" s="154"/>
      <c r="SMU24" s="146"/>
      <c r="SMV24" s="147"/>
      <c r="SMW24" s="148"/>
      <c r="SMX24" s="149"/>
      <c r="SMY24" s="150"/>
      <c r="SMZ24" s="151"/>
      <c r="SNA24" s="152"/>
      <c r="SNB24" s="153"/>
      <c r="SNC24" s="154"/>
      <c r="SND24" s="146"/>
      <c r="SNE24" s="147"/>
      <c r="SNF24" s="148"/>
      <c r="SNG24" s="149"/>
      <c r="SNH24" s="150"/>
      <c r="SNI24" s="151"/>
      <c r="SNJ24" s="152"/>
      <c r="SNK24" s="153"/>
      <c r="SNL24" s="154"/>
      <c r="SNM24" s="146"/>
      <c r="SNN24" s="147"/>
      <c r="SNO24" s="148"/>
      <c r="SNP24" s="149"/>
      <c r="SNQ24" s="150"/>
      <c r="SNR24" s="151"/>
      <c r="SNS24" s="152"/>
      <c r="SNT24" s="153"/>
      <c r="SNU24" s="154"/>
      <c r="SNV24" s="146"/>
      <c r="SNW24" s="147"/>
      <c r="SNX24" s="148"/>
      <c r="SNY24" s="149"/>
      <c r="SNZ24" s="150"/>
      <c r="SOA24" s="151"/>
      <c r="SOB24" s="152"/>
      <c r="SOC24" s="153"/>
      <c r="SOD24" s="154"/>
      <c r="SOE24" s="146"/>
      <c r="SOF24" s="147"/>
      <c r="SOG24" s="148"/>
      <c r="SOH24" s="149"/>
      <c r="SOI24" s="150"/>
      <c r="SOJ24" s="151"/>
      <c r="SOK24" s="152"/>
      <c r="SOL24" s="153"/>
      <c r="SOM24" s="154"/>
      <c r="SON24" s="146"/>
      <c r="SOO24" s="147"/>
      <c r="SOP24" s="148"/>
      <c r="SOQ24" s="149"/>
      <c r="SOR24" s="150"/>
      <c r="SOS24" s="151"/>
      <c r="SOT24" s="152"/>
      <c r="SOU24" s="153"/>
      <c r="SOV24" s="154"/>
      <c r="SOW24" s="146"/>
      <c r="SOX24" s="147"/>
      <c r="SOY24" s="148"/>
      <c r="SOZ24" s="149"/>
      <c r="SPA24" s="150"/>
      <c r="SPB24" s="151"/>
      <c r="SPC24" s="152"/>
      <c r="SPD24" s="153"/>
      <c r="SPE24" s="154"/>
      <c r="SPF24" s="146"/>
      <c r="SPG24" s="147"/>
      <c r="SPH24" s="148"/>
      <c r="SPI24" s="149"/>
      <c r="SPJ24" s="150"/>
      <c r="SPK24" s="151"/>
      <c r="SPL24" s="152"/>
      <c r="SPM24" s="153"/>
      <c r="SPN24" s="154"/>
      <c r="SPO24" s="146"/>
      <c r="SPP24" s="147"/>
      <c r="SPQ24" s="148"/>
      <c r="SPR24" s="149"/>
      <c r="SPS24" s="150"/>
      <c r="SPT24" s="151"/>
      <c r="SPU24" s="152"/>
      <c r="SPV24" s="153"/>
      <c r="SPW24" s="154"/>
      <c r="SPX24" s="146"/>
      <c r="SPY24" s="147"/>
      <c r="SPZ24" s="148"/>
      <c r="SQA24" s="149"/>
      <c r="SQB24" s="150"/>
      <c r="SQC24" s="151"/>
      <c r="SQD24" s="152"/>
      <c r="SQE24" s="153"/>
      <c r="SQF24" s="154"/>
      <c r="SQG24" s="146"/>
      <c r="SQH24" s="147"/>
      <c r="SQI24" s="148"/>
      <c r="SQJ24" s="149"/>
      <c r="SQK24" s="150"/>
      <c r="SQL24" s="151"/>
      <c r="SQM24" s="152"/>
      <c r="SQN24" s="153"/>
      <c r="SQO24" s="154"/>
      <c r="SQP24" s="146"/>
      <c r="SQQ24" s="147"/>
      <c r="SQR24" s="148"/>
      <c r="SQS24" s="149"/>
      <c r="SQT24" s="150"/>
      <c r="SQU24" s="151"/>
      <c r="SQV24" s="152"/>
      <c r="SQW24" s="153"/>
      <c r="SQX24" s="154"/>
      <c r="SQY24" s="146"/>
      <c r="SQZ24" s="147"/>
      <c r="SRA24" s="148"/>
      <c r="SRB24" s="149"/>
      <c r="SRC24" s="150"/>
      <c r="SRD24" s="151"/>
      <c r="SRE24" s="152"/>
      <c r="SRF24" s="153"/>
      <c r="SRG24" s="154"/>
      <c r="SRH24" s="146"/>
      <c r="SRI24" s="147"/>
      <c r="SRJ24" s="148"/>
      <c r="SRK24" s="149"/>
      <c r="SRL24" s="150"/>
      <c r="SRM24" s="151"/>
      <c r="SRN24" s="152"/>
      <c r="SRO24" s="153"/>
      <c r="SRP24" s="154"/>
      <c r="SRQ24" s="146"/>
      <c r="SRR24" s="147"/>
      <c r="SRS24" s="148"/>
      <c r="SRT24" s="149"/>
      <c r="SRU24" s="150"/>
      <c r="SRV24" s="151"/>
      <c r="SRW24" s="152"/>
      <c r="SRX24" s="153"/>
      <c r="SRY24" s="154"/>
      <c r="SRZ24" s="146"/>
      <c r="SSA24" s="147"/>
      <c r="SSB24" s="148"/>
      <c r="SSC24" s="149"/>
      <c r="SSD24" s="150"/>
      <c r="SSE24" s="151"/>
      <c r="SSF24" s="152"/>
      <c r="SSG24" s="153"/>
      <c r="SSH24" s="154"/>
      <c r="SSI24" s="146"/>
      <c r="SSJ24" s="147"/>
      <c r="SSK24" s="148"/>
      <c r="SSL24" s="149"/>
      <c r="SSM24" s="150"/>
      <c r="SSN24" s="151"/>
      <c r="SSO24" s="152"/>
      <c r="SSP24" s="153"/>
      <c r="SSQ24" s="154"/>
      <c r="SSR24" s="146"/>
      <c r="SSS24" s="147"/>
      <c r="SST24" s="148"/>
      <c r="SSU24" s="149"/>
      <c r="SSV24" s="150"/>
      <c r="SSW24" s="151"/>
      <c r="SSX24" s="152"/>
      <c r="SSY24" s="153"/>
      <c r="SSZ24" s="154"/>
      <c r="STA24" s="146"/>
      <c r="STB24" s="147"/>
      <c r="STC24" s="148"/>
      <c r="STD24" s="149"/>
      <c r="STE24" s="150"/>
      <c r="STF24" s="151"/>
      <c r="STG24" s="152"/>
      <c r="STH24" s="153"/>
      <c r="STI24" s="154"/>
      <c r="STJ24" s="146"/>
      <c r="STK24" s="147"/>
      <c r="STL24" s="148"/>
      <c r="STM24" s="149"/>
      <c r="STN24" s="150"/>
      <c r="STO24" s="151"/>
      <c r="STP24" s="152"/>
      <c r="STQ24" s="153"/>
      <c r="STR24" s="154"/>
      <c r="STS24" s="146"/>
      <c r="STT24" s="147"/>
      <c r="STU24" s="148"/>
      <c r="STV24" s="149"/>
      <c r="STW24" s="150"/>
      <c r="STX24" s="151"/>
      <c r="STY24" s="152"/>
      <c r="STZ24" s="153"/>
      <c r="SUA24" s="154"/>
      <c r="SUB24" s="146"/>
      <c r="SUC24" s="147"/>
      <c r="SUD24" s="148"/>
      <c r="SUE24" s="149"/>
      <c r="SUF24" s="150"/>
      <c r="SUG24" s="151"/>
      <c r="SUH24" s="152"/>
      <c r="SUI24" s="153"/>
      <c r="SUJ24" s="154"/>
      <c r="SUK24" s="146"/>
      <c r="SUL24" s="147"/>
      <c r="SUM24" s="148"/>
      <c r="SUN24" s="149"/>
      <c r="SUO24" s="150"/>
      <c r="SUP24" s="151"/>
      <c r="SUQ24" s="152"/>
      <c r="SUR24" s="153"/>
      <c r="SUS24" s="154"/>
      <c r="SUT24" s="146"/>
      <c r="SUU24" s="147"/>
      <c r="SUV24" s="148"/>
      <c r="SUW24" s="149"/>
      <c r="SUX24" s="150"/>
      <c r="SUY24" s="151"/>
      <c r="SUZ24" s="152"/>
      <c r="SVA24" s="153"/>
      <c r="SVB24" s="154"/>
      <c r="SVC24" s="146"/>
      <c r="SVD24" s="147"/>
      <c r="SVE24" s="148"/>
      <c r="SVF24" s="149"/>
      <c r="SVG24" s="150"/>
      <c r="SVH24" s="151"/>
      <c r="SVI24" s="152"/>
      <c r="SVJ24" s="153"/>
      <c r="SVK24" s="154"/>
      <c r="SVL24" s="146"/>
      <c r="SVM24" s="147"/>
      <c r="SVN24" s="148"/>
      <c r="SVO24" s="149"/>
      <c r="SVP24" s="150"/>
      <c r="SVQ24" s="151"/>
      <c r="SVR24" s="152"/>
      <c r="SVS24" s="153"/>
      <c r="SVT24" s="154"/>
      <c r="SVU24" s="146"/>
      <c r="SVV24" s="147"/>
      <c r="SVW24" s="148"/>
      <c r="SVX24" s="149"/>
      <c r="SVY24" s="150"/>
      <c r="SVZ24" s="151"/>
      <c r="SWA24" s="152"/>
      <c r="SWB24" s="153"/>
      <c r="SWC24" s="154"/>
      <c r="SWD24" s="146"/>
      <c r="SWE24" s="147"/>
      <c r="SWF24" s="148"/>
      <c r="SWG24" s="149"/>
      <c r="SWH24" s="150"/>
      <c r="SWI24" s="151"/>
      <c r="SWJ24" s="152"/>
      <c r="SWK24" s="153"/>
      <c r="SWL24" s="154"/>
      <c r="SWM24" s="146"/>
      <c r="SWN24" s="147"/>
      <c r="SWO24" s="148"/>
      <c r="SWP24" s="149"/>
      <c r="SWQ24" s="150"/>
      <c r="SWR24" s="151"/>
      <c r="SWS24" s="152"/>
      <c r="SWT24" s="153"/>
      <c r="SWU24" s="154"/>
      <c r="SWV24" s="146"/>
      <c r="SWW24" s="147"/>
      <c r="SWX24" s="148"/>
      <c r="SWY24" s="149"/>
      <c r="SWZ24" s="150"/>
      <c r="SXA24" s="151"/>
      <c r="SXB24" s="152"/>
      <c r="SXC24" s="153"/>
      <c r="SXD24" s="154"/>
      <c r="SXE24" s="146"/>
      <c r="SXF24" s="147"/>
      <c r="SXG24" s="148"/>
      <c r="SXH24" s="149"/>
      <c r="SXI24" s="150"/>
      <c r="SXJ24" s="151"/>
      <c r="SXK24" s="152"/>
      <c r="SXL24" s="153"/>
      <c r="SXM24" s="154"/>
      <c r="SXN24" s="146"/>
      <c r="SXO24" s="147"/>
      <c r="SXP24" s="148"/>
      <c r="SXQ24" s="149"/>
      <c r="SXR24" s="150"/>
      <c r="SXS24" s="151"/>
      <c r="SXT24" s="152"/>
      <c r="SXU24" s="153"/>
      <c r="SXV24" s="154"/>
      <c r="SXW24" s="146"/>
      <c r="SXX24" s="147"/>
      <c r="SXY24" s="148"/>
      <c r="SXZ24" s="149"/>
      <c r="SYA24" s="150"/>
      <c r="SYB24" s="151"/>
      <c r="SYC24" s="152"/>
      <c r="SYD24" s="153"/>
      <c r="SYE24" s="154"/>
      <c r="SYF24" s="146"/>
      <c r="SYG24" s="147"/>
      <c r="SYH24" s="148"/>
      <c r="SYI24" s="149"/>
      <c r="SYJ24" s="150"/>
      <c r="SYK24" s="151"/>
      <c r="SYL24" s="152"/>
      <c r="SYM24" s="153"/>
      <c r="SYN24" s="154"/>
      <c r="SYO24" s="146"/>
      <c r="SYP24" s="147"/>
      <c r="SYQ24" s="148"/>
      <c r="SYR24" s="149"/>
      <c r="SYS24" s="150"/>
      <c r="SYT24" s="151"/>
      <c r="SYU24" s="152"/>
      <c r="SYV24" s="153"/>
      <c r="SYW24" s="154"/>
      <c r="SYX24" s="146"/>
      <c r="SYY24" s="147"/>
      <c r="SYZ24" s="148"/>
      <c r="SZA24" s="149"/>
      <c r="SZB24" s="150"/>
      <c r="SZC24" s="151"/>
      <c r="SZD24" s="152"/>
      <c r="SZE24" s="153"/>
      <c r="SZF24" s="154"/>
      <c r="SZG24" s="146"/>
      <c r="SZH24" s="147"/>
      <c r="SZI24" s="148"/>
      <c r="SZJ24" s="149"/>
      <c r="SZK24" s="150"/>
      <c r="SZL24" s="151"/>
      <c r="SZM24" s="152"/>
      <c r="SZN24" s="153"/>
      <c r="SZO24" s="154"/>
      <c r="SZP24" s="146"/>
      <c r="SZQ24" s="147"/>
      <c r="SZR24" s="148"/>
      <c r="SZS24" s="149"/>
      <c r="SZT24" s="150"/>
      <c r="SZU24" s="151"/>
      <c r="SZV24" s="152"/>
      <c r="SZW24" s="153"/>
      <c r="SZX24" s="154"/>
      <c r="SZY24" s="146"/>
      <c r="SZZ24" s="147"/>
      <c r="TAA24" s="148"/>
      <c r="TAB24" s="149"/>
      <c r="TAC24" s="150"/>
      <c r="TAD24" s="151"/>
      <c r="TAE24" s="152"/>
      <c r="TAF24" s="153"/>
      <c r="TAG24" s="154"/>
      <c r="TAH24" s="146"/>
      <c r="TAI24" s="147"/>
      <c r="TAJ24" s="148"/>
      <c r="TAK24" s="149"/>
      <c r="TAL24" s="150"/>
      <c r="TAM24" s="151"/>
      <c r="TAN24" s="152"/>
      <c r="TAO24" s="153"/>
      <c r="TAP24" s="154"/>
      <c r="TAQ24" s="146"/>
      <c r="TAR24" s="147"/>
      <c r="TAS24" s="148"/>
      <c r="TAT24" s="149"/>
      <c r="TAU24" s="150"/>
      <c r="TAV24" s="151"/>
      <c r="TAW24" s="152"/>
      <c r="TAX24" s="153"/>
      <c r="TAY24" s="154"/>
      <c r="TAZ24" s="146"/>
      <c r="TBA24" s="147"/>
      <c r="TBB24" s="148"/>
      <c r="TBC24" s="149"/>
      <c r="TBD24" s="150"/>
      <c r="TBE24" s="151"/>
      <c r="TBF24" s="152"/>
      <c r="TBG24" s="153"/>
      <c r="TBH24" s="154"/>
      <c r="TBI24" s="146"/>
      <c r="TBJ24" s="147"/>
      <c r="TBK24" s="148"/>
      <c r="TBL24" s="149"/>
      <c r="TBM24" s="150"/>
      <c r="TBN24" s="151"/>
      <c r="TBO24" s="152"/>
      <c r="TBP24" s="153"/>
      <c r="TBQ24" s="154"/>
      <c r="TBR24" s="146"/>
      <c r="TBS24" s="147"/>
      <c r="TBT24" s="148"/>
      <c r="TBU24" s="149"/>
      <c r="TBV24" s="150"/>
      <c r="TBW24" s="151"/>
      <c r="TBX24" s="152"/>
      <c r="TBY24" s="153"/>
      <c r="TBZ24" s="154"/>
      <c r="TCA24" s="146"/>
      <c r="TCB24" s="147"/>
      <c r="TCC24" s="148"/>
      <c r="TCD24" s="149"/>
      <c r="TCE24" s="150"/>
      <c r="TCF24" s="151"/>
      <c r="TCG24" s="152"/>
      <c r="TCH24" s="153"/>
      <c r="TCI24" s="154"/>
      <c r="TCJ24" s="146"/>
      <c r="TCK24" s="147"/>
      <c r="TCL24" s="148"/>
      <c r="TCM24" s="149"/>
      <c r="TCN24" s="150"/>
      <c r="TCO24" s="151"/>
      <c r="TCP24" s="152"/>
      <c r="TCQ24" s="153"/>
      <c r="TCR24" s="154"/>
      <c r="TCS24" s="146"/>
      <c r="TCT24" s="147"/>
      <c r="TCU24" s="148"/>
      <c r="TCV24" s="149"/>
      <c r="TCW24" s="150"/>
      <c r="TCX24" s="151"/>
      <c r="TCY24" s="152"/>
      <c r="TCZ24" s="153"/>
      <c r="TDA24" s="154"/>
      <c r="TDB24" s="146"/>
      <c r="TDC24" s="147"/>
      <c r="TDD24" s="148"/>
      <c r="TDE24" s="149"/>
      <c r="TDF24" s="150"/>
      <c r="TDG24" s="151"/>
      <c r="TDH24" s="152"/>
      <c r="TDI24" s="153"/>
      <c r="TDJ24" s="154"/>
      <c r="TDK24" s="146"/>
      <c r="TDL24" s="147"/>
      <c r="TDM24" s="148"/>
      <c r="TDN24" s="149"/>
      <c r="TDO24" s="150"/>
      <c r="TDP24" s="151"/>
      <c r="TDQ24" s="152"/>
      <c r="TDR24" s="153"/>
      <c r="TDS24" s="154"/>
      <c r="TDT24" s="146"/>
      <c r="TDU24" s="147"/>
      <c r="TDV24" s="148"/>
      <c r="TDW24" s="149"/>
      <c r="TDX24" s="150"/>
      <c r="TDY24" s="151"/>
      <c r="TDZ24" s="152"/>
      <c r="TEA24" s="153"/>
      <c r="TEB24" s="154"/>
      <c r="TEC24" s="146"/>
      <c r="TED24" s="147"/>
      <c r="TEE24" s="148"/>
      <c r="TEF24" s="149"/>
      <c r="TEG24" s="150"/>
      <c r="TEH24" s="151"/>
      <c r="TEI24" s="152"/>
      <c r="TEJ24" s="153"/>
      <c r="TEK24" s="154"/>
      <c r="TEL24" s="146"/>
      <c r="TEM24" s="147"/>
      <c r="TEN24" s="148"/>
      <c r="TEO24" s="149"/>
      <c r="TEP24" s="150"/>
      <c r="TEQ24" s="151"/>
      <c r="TER24" s="152"/>
      <c r="TES24" s="153"/>
      <c r="TET24" s="154"/>
      <c r="TEU24" s="146"/>
      <c r="TEV24" s="147"/>
      <c r="TEW24" s="148"/>
      <c r="TEX24" s="149"/>
      <c r="TEY24" s="150"/>
      <c r="TEZ24" s="151"/>
      <c r="TFA24" s="152"/>
      <c r="TFB24" s="153"/>
      <c r="TFC24" s="154"/>
      <c r="TFD24" s="146"/>
      <c r="TFE24" s="147"/>
      <c r="TFF24" s="148"/>
      <c r="TFG24" s="149"/>
      <c r="TFH24" s="150"/>
      <c r="TFI24" s="151"/>
      <c r="TFJ24" s="152"/>
      <c r="TFK24" s="153"/>
      <c r="TFL24" s="154"/>
      <c r="TFM24" s="146"/>
      <c r="TFN24" s="147"/>
      <c r="TFO24" s="148"/>
      <c r="TFP24" s="149"/>
      <c r="TFQ24" s="150"/>
      <c r="TFR24" s="151"/>
      <c r="TFS24" s="152"/>
      <c r="TFT24" s="153"/>
      <c r="TFU24" s="154"/>
      <c r="TFV24" s="146"/>
      <c r="TFW24" s="147"/>
      <c r="TFX24" s="148"/>
      <c r="TFY24" s="149"/>
      <c r="TFZ24" s="150"/>
      <c r="TGA24" s="151"/>
      <c r="TGB24" s="152"/>
      <c r="TGC24" s="153"/>
      <c r="TGD24" s="154"/>
      <c r="TGE24" s="146"/>
      <c r="TGF24" s="147"/>
      <c r="TGG24" s="148"/>
      <c r="TGH24" s="149"/>
      <c r="TGI24" s="150"/>
      <c r="TGJ24" s="151"/>
      <c r="TGK24" s="152"/>
      <c r="TGL24" s="153"/>
      <c r="TGM24" s="154"/>
      <c r="TGN24" s="146"/>
      <c r="TGO24" s="147"/>
      <c r="TGP24" s="148"/>
      <c r="TGQ24" s="149"/>
      <c r="TGR24" s="150"/>
      <c r="TGS24" s="151"/>
      <c r="TGT24" s="152"/>
      <c r="TGU24" s="153"/>
      <c r="TGV24" s="154"/>
      <c r="TGW24" s="146"/>
      <c r="TGX24" s="147"/>
      <c r="TGY24" s="148"/>
      <c r="TGZ24" s="149"/>
      <c r="THA24" s="150"/>
      <c r="THB24" s="151"/>
      <c r="THC24" s="152"/>
      <c r="THD24" s="153"/>
      <c r="THE24" s="154"/>
      <c r="THF24" s="146"/>
      <c r="THG24" s="147"/>
      <c r="THH24" s="148"/>
      <c r="THI24" s="149"/>
      <c r="THJ24" s="150"/>
      <c r="THK24" s="151"/>
      <c r="THL24" s="152"/>
      <c r="THM24" s="153"/>
      <c r="THN24" s="154"/>
      <c r="THO24" s="146"/>
      <c r="THP24" s="147"/>
      <c r="THQ24" s="148"/>
      <c r="THR24" s="149"/>
      <c r="THS24" s="150"/>
      <c r="THT24" s="151"/>
      <c r="THU24" s="152"/>
      <c r="THV24" s="153"/>
      <c r="THW24" s="154"/>
      <c r="THX24" s="146"/>
      <c r="THY24" s="147"/>
      <c r="THZ24" s="148"/>
      <c r="TIA24" s="149"/>
      <c r="TIB24" s="150"/>
      <c r="TIC24" s="151"/>
      <c r="TID24" s="152"/>
      <c r="TIE24" s="153"/>
      <c r="TIF24" s="154"/>
      <c r="TIG24" s="146"/>
      <c r="TIH24" s="147"/>
      <c r="TII24" s="148"/>
      <c r="TIJ24" s="149"/>
      <c r="TIK24" s="150"/>
      <c r="TIL24" s="151"/>
      <c r="TIM24" s="152"/>
      <c r="TIN24" s="153"/>
      <c r="TIO24" s="154"/>
      <c r="TIP24" s="146"/>
      <c r="TIQ24" s="147"/>
      <c r="TIR24" s="148"/>
      <c r="TIS24" s="149"/>
      <c r="TIT24" s="150"/>
      <c r="TIU24" s="151"/>
      <c r="TIV24" s="152"/>
      <c r="TIW24" s="153"/>
      <c r="TIX24" s="154"/>
      <c r="TIY24" s="146"/>
      <c r="TIZ24" s="147"/>
      <c r="TJA24" s="148"/>
      <c r="TJB24" s="149"/>
      <c r="TJC24" s="150"/>
      <c r="TJD24" s="151"/>
      <c r="TJE24" s="152"/>
      <c r="TJF24" s="153"/>
      <c r="TJG24" s="154"/>
      <c r="TJH24" s="146"/>
      <c r="TJI24" s="147"/>
      <c r="TJJ24" s="148"/>
      <c r="TJK24" s="149"/>
      <c r="TJL24" s="150"/>
      <c r="TJM24" s="151"/>
      <c r="TJN24" s="152"/>
      <c r="TJO24" s="153"/>
      <c r="TJP24" s="154"/>
      <c r="TJQ24" s="146"/>
      <c r="TJR24" s="147"/>
      <c r="TJS24" s="148"/>
      <c r="TJT24" s="149"/>
      <c r="TJU24" s="150"/>
      <c r="TJV24" s="151"/>
      <c r="TJW24" s="152"/>
      <c r="TJX24" s="153"/>
      <c r="TJY24" s="154"/>
      <c r="TJZ24" s="146"/>
      <c r="TKA24" s="147"/>
      <c r="TKB24" s="148"/>
      <c r="TKC24" s="149"/>
      <c r="TKD24" s="150"/>
      <c r="TKE24" s="151"/>
      <c r="TKF24" s="152"/>
      <c r="TKG24" s="153"/>
      <c r="TKH24" s="154"/>
      <c r="TKI24" s="146"/>
      <c r="TKJ24" s="147"/>
      <c r="TKK24" s="148"/>
      <c r="TKL24" s="149"/>
      <c r="TKM24" s="150"/>
      <c r="TKN24" s="151"/>
      <c r="TKO24" s="152"/>
      <c r="TKP24" s="153"/>
      <c r="TKQ24" s="154"/>
      <c r="TKR24" s="146"/>
      <c r="TKS24" s="147"/>
      <c r="TKT24" s="148"/>
      <c r="TKU24" s="149"/>
      <c r="TKV24" s="150"/>
      <c r="TKW24" s="151"/>
      <c r="TKX24" s="152"/>
      <c r="TKY24" s="153"/>
      <c r="TKZ24" s="154"/>
      <c r="TLA24" s="146"/>
      <c r="TLB24" s="147"/>
      <c r="TLC24" s="148"/>
      <c r="TLD24" s="149"/>
      <c r="TLE24" s="150"/>
      <c r="TLF24" s="151"/>
      <c r="TLG24" s="152"/>
      <c r="TLH24" s="153"/>
      <c r="TLI24" s="154"/>
      <c r="TLJ24" s="146"/>
      <c r="TLK24" s="147"/>
      <c r="TLL24" s="148"/>
      <c r="TLM24" s="149"/>
      <c r="TLN24" s="150"/>
      <c r="TLO24" s="151"/>
      <c r="TLP24" s="152"/>
      <c r="TLQ24" s="153"/>
      <c r="TLR24" s="154"/>
      <c r="TLS24" s="146"/>
      <c r="TLT24" s="147"/>
      <c r="TLU24" s="148"/>
      <c r="TLV24" s="149"/>
      <c r="TLW24" s="150"/>
      <c r="TLX24" s="151"/>
      <c r="TLY24" s="152"/>
      <c r="TLZ24" s="153"/>
      <c r="TMA24" s="154"/>
      <c r="TMB24" s="146"/>
      <c r="TMC24" s="147"/>
      <c r="TMD24" s="148"/>
      <c r="TME24" s="149"/>
      <c r="TMF24" s="150"/>
      <c r="TMG24" s="151"/>
      <c r="TMH24" s="152"/>
      <c r="TMI24" s="153"/>
      <c r="TMJ24" s="154"/>
      <c r="TMK24" s="146"/>
      <c r="TML24" s="147"/>
      <c r="TMM24" s="148"/>
      <c r="TMN24" s="149"/>
      <c r="TMO24" s="150"/>
      <c r="TMP24" s="151"/>
      <c r="TMQ24" s="152"/>
      <c r="TMR24" s="153"/>
      <c r="TMS24" s="154"/>
      <c r="TMT24" s="146"/>
      <c r="TMU24" s="147"/>
      <c r="TMV24" s="148"/>
      <c r="TMW24" s="149"/>
      <c r="TMX24" s="150"/>
      <c r="TMY24" s="151"/>
      <c r="TMZ24" s="152"/>
      <c r="TNA24" s="153"/>
      <c r="TNB24" s="154"/>
      <c r="TNC24" s="146"/>
      <c r="TND24" s="147"/>
      <c r="TNE24" s="148"/>
      <c r="TNF24" s="149"/>
      <c r="TNG24" s="150"/>
      <c r="TNH24" s="151"/>
      <c r="TNI24" s="152"/>
      <c r="TNJ24" s="153"/>
      <c r="TNK24" s="154"/>
      <c r="TNL24" s="146"/>
      <c r="TNM24" s="147"/>
      <c r="TNN24" s="148"/>
      <c r="TNO24" s="149"/>
      <c r="TNP24" s="150"/>
      <c r="TNQ24" s="151"/>
      <c r="TNR24" s="152"/>
      <c r="TNS24" s="153"/>
      <c r="TNT24" s="154"/>
      <c r="TNU24" s="146"/>
      <c r="TNV24" s="147"/>
      <c r="TNW24" s="148"/>
      <c r="TNX24" s="149"/>
      <c r="TNY24" s="150"/>
      <c r="TNZ24" s="151"/>
      <c r="TOA24" s="152"/>
      <c r="TOB24" s="153"/>
      <c r="TOC24" s="154"/>
      <c r="TOD24" s="146"/>
      <c r="TOE24" s="147"/>
      <c r="TOF24" s="148"/>
      <c r="TOG24" s="149"/>
      <c r="TOH24" s="150"/>
      <c r="TOI24" s="151"/>
      <c r="TOJ24" s="152"/>
      <c r="TOK24" s="153"/>
      <c r="TOL24" s="154"/>
      <c r="TOM24" s="146"/>
      <c r="TON24" s="147"/>
      <c r="TOO24" s="148"/>
      <c r="TOP24" s="149"/>
      <c r="TOQ24" s="150"/>
      <c r="TOR24" s="151"/>
      <c r="TOS24" s="152"/>
      <c r="TOT24" s="153"/>
      <c r="TOU24" s="154"/>
      <c r="TOV24" s="146"/>
      <c r="TOW24" s="147"/>
      <c r="TOX24" s="148"/>
      <c r="TOY24" s="149"/>
      <c r="TOZ24" s="150"/>
      <c r="TPA24" s="151"/>
      <c r="TPB24" s="152"/>
      <c r="TPC24" s="153"/>
      <c r="TPD24" s="154"/>
      <c r="TPE24" s="146"/>
      <c r="TPF24" s="147"/>
      <c r="TPG24" s="148"/>
      <c r="TPH24" s="149"/>
      <c r="TPI24" s="150"/>
      <c r="TPJ24" s="151"/>
      <c r="TPK24" s="152"/>
      <c r="TPL24" s="153"/>
      <c r="TPM24" s="154"/>
      <c r="TPN24" s="146"/>
      <c r="TPO24" s="147"/>
      <c r="TPP24" s="148"/>
      <c r="TPQ24" s="149"/>
      <c r="TPR24" s="150"/>
      <c r="TPS24" s="151"/>
      <c r="TPT24" s="152"/>
      <c r="TPU24" s="153"/>
      <c r="TPV24" s="154"/>
      <c r="TPW24" s="146"/>
      <c r="TPX24" s="147"/>
      <c r="TPY24" s="148"/>
      <c r="TPZ24" s="149"/>
      <c r="TQA24" s="150"/>
      <c r="TQB24" s="151"/>
      <c r="TQC24" s="152"/>
      <c r="TQD24" s="153"/>
      <c r="TQE24" s="154"/>
      <c r="TQF24" s="146"/>
      <c r="TQG24" s="147"/>
      <c r="TQH24" s="148"/>
      <c r="TQI24" s="149"/>
      <c r="TQJ24" s="150"/>
      <c r="TQK24" s="151"/>
      <c r="TQL24" s="152"/>
      <c r="TQM24" s="153"/>
      <c r="TQN24" s="154"/>
      <c r="TQO24" s="146"/>
      <c r="TQP24" s="147"/>
      <c r="TQQ24" s="148"/>
      <c r="TQR24" s="149"/>
      <c r="TQS24" s="150"/>
      <c r="TQT24" s="151"/>
      <c r="TQU24" s="152"/>
      <c r="TQV24" s="153"/>
      <c r="TQW24" s="154"/>
      <c r="TQX24" s="146"/>
      <c r="TQY24" s="147"/>
      <c r="TQZ24" s="148"/>
      <c r="TRA24" s="149"/>
      <c r="TRB24" s="150"/>
      <c r="TRC24" s="151"/>
      <c r="TRD24" s="152"/>
      <c r="TRE24" s="153"/>
      <c r="TRF24" s="154"/>
      <c r="TRG24" s="146"/>
      <c r="TRH24" s="147"/>
      <c r="TRI24" s="148"/>
      <c r="TRJ24" s="149"/>
      <c r="TRK24" s="150"/>
      <c r="TRL24" s="151"/>
      <c r="TRM24" s="152"/>
      <c r="TRN24" s="153"/>
      <c r="TRO24" s="154"/>
      <c r="TRP24" s="146"/>
      <c r="TRQ24" s="147"/>
      <c r="TRR24" s="148"/>
      <c r="TRS24" s="149"/>
      <c r="TRT24" s="150"/>
      <c r="TRU24" s="151"/>
      <c r="TRV24" s="152"/>
      <c r="TRW24" s="153"/>
      <c r="TRX24" s="154"/>
      <c r="TRY24" s="146"/>
      <c r="TRZ24" s="147"/>
      <c r="TSA24" s="148"/>
      <c r="TSB24" s="149"/>
      <c r="TSC24" s="150"/>
      <c r="TSD24" s="151"/>
      <c r="TSE24" s="152"/>
      <c r="TSF24" s="153"/>
      <c r="TSG24" s="154"/>
      <c r="TSH24" s="146"/>
      <c r="TSI24" s="147"/>
      <c r="TSJ24" s="148"/>
      <c r="TSK24" s="149"/>
      <c r="TSL24" s="150"/>
      <c r="TSM24" s="151"/>
      <c r="TSN24" s="152"/>
      <c r="TSO24" s="153"/>
      <c r="TSP24" s="154"/>
      <c r="TSQ24" s="146"/>
      <c r="TSR24" s="147"/>
      <c r="TSS24" s="148"/>
      <c r="TST24" s="149"/>
      <c r="TSU24" s="150"/>
      <c r="TSV24" s="151"/>
      <c r="TSW24" s="152"/>
      <c r="TSX24" s="153"/>
      <c r="TSY24" s="154"/>
      <c r="TSZ24" s="146"/>
      <c r="TTA24" s="147"/>
      <c r="TTB24" s="148"/>
      <c r="TTC24" s="149"/>
      <c r="TTD24" s="150"/>
      <c r="TTE24" s="151"/>
      <c r="TTF24" s="152"/>
      <c r="TTG24" s="153"/>
      <c r="TTH24" s="154"/>
      <c r="TTI24" s="146"/>
      <c r="TTJ24" s="147"/>
      <c r="TTK24" s="148"/>
      <c r="TTL24" s="149"/>
      <c r="TTM24" s="150"/>
      <c r="TTN24" s="151"/>
      <c r="TTO24" s="152"/>
      <c r="TTP24" s="153"/>
      <c r="TTQ24" s="154"/>
      <c r="TTR24" s="146"/>
      <c r="TTS24" s="147"/>
      <c r="TTT24" s="148"/>
      <c r="TTU24" s="149"/>
      <c r="TTV24" s="150"/>
      <c r="TTW24" s="151"/>
      <c r="TTX24" s="152"/>
      <c r="TTY24" s="153"/>
      <c r="TTZ24" s="154"/>
      <c r="TUA24" s="146"/>
      <c r="TUB24" s="147"/>
      <c r="TUC24" s="148"/>
      <c r="TUD24" s="149"/>
      <c r="TUE24" s="150"/>
      <c r="TUF24" s="151"/>
      <c r="TUG24" s="152"/>
      <c r="TUH24" s="153"/>
      <c r="TUI24" s="154"/>
      <c r="TUJ24" s="146"/>
      <c r="TUK24" s="147"/>
      <c r="TUL24" s="148"/>
      <c r="TUM24" s="149"/>
      <c r="TUN24" s="150"/>
      <c r="TUO24" s="151"/>
      <c r="TUP24" s="152"/>
      <c r="TUQ24" s="153"/>
      <c r="TUR24" s="154"/>
      <c r="TUS24" s="146"/>
      <c r="TUT24" s="147"/>
      <c r="TUU24" s="148"/>
      <c r="TUV24" s="149"/>
      <c r="TUW24" s="150"/>
      <c r="TUX24" s="151"/>
      <c r="TUY24" s="152"/>
      <c r="TUZ24" s="153"/>
      <c r="TVA24" s="154"/>
      <c r="TVB24" s="146"/>
      <c r="TVC24" s="147"/>
      <c r="TVD24" s="148"/>
      <c r="TVE24" s="149"/>
      <c r="TVF24" s="150"/>
      <c r="TVG24" s="151"/>
      <c r="TVH24" s="152"/>
      <c r="TVI24" s="153"/>
      <c r="TVJ24" s="154"/>
      <c r="TVK24" s="146"/>
      <c r="TVL24" s="147"/>
      <c r="TVM24" s="148"/>
      <c r="TVN24" s="149"/>
      <c r="TVO24" s="150"/>
      <c r="TVP24" s="151"/>
      <c r="TVQ24" s="152"/>
      <c r="TVR24" s="153"/>
      <c r="TVS24" s="154"/>
      <c r="TVT24" s="146"/>
      <c r="TVU24" s="147"/>
      <c r="TVV24" s="148"/>
      <c r="TVW24" s="149"/>
      <c r="TVX24" s="150"/>
      <c r="TVY24" s="151"/>
      <c r="TVZ24" s="152"/>
      <c r="TWA24" s="153"/>
      <c r="TWB24" s="154"/>
      <c r="TWC24" s="146"/>
      <c r="TWD24" s="147"/>
      <c r="TWE24" s="148"/>
      <c r="TWF24" s="149"/>
      <c r="TWG24" s="150"/>
      <c r="TWH24" s="151"/>
      <c r="TWI24" s="152"/>
      <c r="TWJ24" s="153"/>
      <c r="TWK24" s="154"/>
      <c r="TWL24" s="146"/>
      <c r="TWM24" s="147"/>
      <c r="TWN24" s="148"/>
      <c r="TWO24" s="149"/>
      <c r="TWP24" s="150"/>
      <c r="TWQ24" s="151"/>
      <c r="TWR24" s="152"/>
      <c r="TWS24" s="153"/>
      <c r="TWT24" s="154"/>
      <c r="TWU24" s="146"/>
      <c r="TWV24" s="147"/>
      <c r="TWW24" s="148"/>
      <c r="TWX24" s="149"/>
      <c r="TWY24" s="150"/>
      <c r="TWZ24" s="151"/>
      <c r="TXA24" s="152"/>
      <c r="TXB24" s="153"/>
      <c r="TXC24" s="154"/>
      <c r="TXD24" s="146"/>
      <c r="TXE24" s="147"/>
      <c r="TXF24" s="148"/>
      <c r="TXG24" s="149"/>
      <c r="TXH24" s="150"/>
      <c r="TXI24" s="151"/>
      <c r="TXJ24" s="152"/>
      <c r="TXK24" s="153"/>
      <c r="TXL24" s="154"/>
      <c r="TXM24" s="146"/>
      <c r="TXN24" s="147"/>
      <c r="TXO24" s="148"/>
      <c r="TXP24" s="149"/>
      <c r="TXQ24" s="150"/>
      <c r="TXR24" s="151"/>
      <c r="TXS24" s="152"/>
      <c r="TXT24" s="153"/>
      <c r="TXU24" s="154"/>
      <c r="TXV24" s="146"/>
      <c r="TXW24" s="147"/>
      <c r="TXX24" s="148"/>
      <c r="TXY24" s="149"/>
      <c r="TXZ24" s="150"/>
      <c r="TYA24" s="151"/>
      <c r="TYB24" s="152"/>
      <c r="TYC24" s="153"/>
      <c r="TYD24" s="154"/>
      <c r="TYE24" s="146"/>
      <c r="TYF24" s="147"/>
      <c r="TYG24" s="148"/>
      <c r="TYH24" s="149"/>
      <c r="TYI24" s="150"/>
      <c r="TYJ24" s="151"/>
      <c r="TYK24" s="152"/>
      <c r="TYL24" s="153"/>
      <c r="TYM24" s="154"/>
      <c r="TYN24" s="146"/>
      <c r="TYO24" s="147"/>
      <c r="TYP24" s="148"/>
      <c r="TYQ24" s="149"/>
      <c r="TYR24" s="150"/>
      <c r="TYS24" s="151"/>
      <c r="TYT24" s="152"/>
      <c r="TYU24" s="153"/>
      <c r="TYV24" s="154"/>
      <c r="TYW24" s="146"/>
      <c r="TYX24" s="147"/>
      <c r="TYY24" s="148"/>
      <c r="TYZ24" s="149"/>
      <c r="TZA24" s="150"/>
      <c r="TZB24" s="151"/>
      <c r="TZC24" s="152"/>
      <c r="TZD24" s="153"/>
      <c r="TZE24" s="154"/>
      <c r="TZF24" s="146"/>
      <c r="TZG24" s="147"/>
      <c r="TZH24" s="148"/>
      <c r="TZI24" s="149"/>
      <c r="TZJ24" s="150"/>
      <c r="TZK24" s="151"/>
      <c r="TZL24" s="152"/>
      <c r="TZM24" s="153"/>
      <c r="TZN24" s="154"/>
      <c r="TZO24" s="146"/>
      <c r="TZP24" s="147"/>
      <c r="TZQ24" s="148"/>
      <c r="TZR24" s="149"/>
      <c r="TZS24" s="150"/>
      <c r="TZT24" s="151"/>
      <c r="TZU24" s="152"/>
      <c r="TZV24" s="153"/>
      <c r="TZW24" s="154"/>
      <c r="TZX24" s="146"/>
      <c r="TZY24" s="147"/>
      <c r="TZZ24" s="148"/>
      <c r="UAA24" s="149"/>
      <c r="UAB24" s="150"/>
      <c r="UAC24" s="151"/>
      <c r="UAD24" s="152"/>
      <c r="UAE24" s="153"/>
      <c r="UAF24" s="154"/>
      <c r="UAG24" s="146"/>
      <c r="UAH24" s="147"/>
      <c r="UAI24" s="148"/>
      <c r="UAJ24" s="149"/>
      <c r="UAK24" s="150"/>
      <c r="UAL24" s="151"/>
      <c r="UAM24" s="152"/>
      <c r="UAN24" s="153"/>
      <c r="UAO24" s="154"/>
      <c r="UAP24" s="146"/>
      <c r="UAQ24" s="147"/>
      <c r="UAR24" s="148"/>
      <c r="UAS24" s="149"/>
      <c r="UAT24" s="150"/>
      <c r="UAU24" s="151"/>
      <c r="UAV24" s="152"/>
      <c r="UAW24" s="153"/>
      <c r="UAX24" s="154"/>
      <c r="UAY24" s="146"/>
      <c r="UAZ24" s="147"/>
      <c r="UBA24" s="148"/>
      <c r="UBB24" s="149"/>
      <c r="UBC24" s="150"/>
      <c r="UBD24" s="151"/>
      <c r="UBE24" s="152"/>
      <c r="UBF24" s="153"/>
      <c r="UBG24" s="154"/>
      <c r="UBH24" s="146"/>
      <c r="UBI24" s="147"/>
      <c r="UBJ24" s="148"/>
      <c r="UBK24" s="149"/>
      <c r="UBL24" s="150"/>
      <c r="UBM24" s="151"/>
      <c r="UBN24" s="152"/>
      <c r="UBO24" s="153"/>
      <c r="UBP24" s="154"/>
      <c r="UBQ24" s="146"/>
      <c r="UBR24" s="147"/>
      <c r="UBS24" s="148"/>
      <c r="UBT24" s="149"/>
      <c r="UBU24" s="150"/>
      <c r="UBV24" s="151"/>
      <c r="UBW24" s="152"/>
      <c r="UBX24" s="153"/>
      <c r="UBY24" s="154"/>
      <c r="UBZ24" s="146"/>
      <c r="UCA24" s="147"/>
      <c r="UCB24" s="148"/>
      <c r="UCC24" s="149"/>
      <c r="UCD24" s="150"/>
      <c r="UCE24" s="151"/>
      <c r="UCF24" s="152"/>
      <c r="UCG24" s="153"/>
      <c r="UCH24" s="154"/>
      <c r="UCI24" s="146"/>
      <c r="UCJ24" s="147"/>
      <c r="UCK24" s="148"/>
      <c r="UCL24" s="149"/>
      <c r="UCM24" s="150"/>
      <c r="UCN24" s="151"/>
      <c r="UCO24" s="152"/>
      <c r="UCP24" s="153"/>
      <c r="UCQ24" s="154"/>
      <c r="UCR24" s="146"/>
      <c r="UCS24" s="147"/>
      <c r="UCT24" s="148"/>
      <c r="UCU24" s="149"/>
      <c r="UCV24" s="150"/>
      <c r="UCW24" s="151"/>
      <c r="UCX24" s="152"/>
      <c r="UCY24" s="153"/>
      <c r="UCZ24" s="154"/>
      <c r="UDA24" s="146"/>
      <c r="UDB24" s="147"/>
      <c r="UDC24" s="148"/>
      <c r="UDD24" s="149"/>
      <c r="UDE24" s="150"/>
      <c r="UDF24" s="151"/>
      <c r="UDG24" s="152"/>
      <c r="UDH24" s="153"/>
      <c r="UDI24" s="154"/>
      <c r="UDJ24" s="146"/>
      <c r="UDK24" s="147"/>
      <c r="UDL24" s="148"/>
      <c r="UDM24" s="149"/>
      <c r="UDN24" s="150"/>
      <c r="UDO24" s="151"/>
      <c r="UDP24" s="152"/>
      <c r="UDQ24" s="153"/>
      <c r="UDR24" s="154"/>
      <c r="UDS24" s="146"/>
      <c r="UDT24" s="147"/>
      <c r="UDU24" s="148"/>
      <c r="UDV24" s="149"/>
      <c r="UDW24" s="150"/>
      <c r="UDX24" s="151"/>
      <c r="UDY24" s="152"/>
      <c r="UDZ24" s="153"/>
      <c r="UEA24" s="154"/>
      <c r="UEB24" s="146"/>
      <c r="UEC24" s="147"/>
      <c r="UED24" s="148"/>
      <c r="UEE24" s="149"/>
      <c r="UEF24" s="150"/>
      <c r="UEG24" s="151"/>
      <c r="UEH24" s="152"/>
      <c r="UEI24" s="153"/>
      <c r="UEJ24" s="154"/>
      <c r="UEK24" s="146"/>
      <c r="UEL24" s="147"/>
      <c r="UEM24" s="148"/>
      <c r="UEN24" s="149"/>
      <c r="UEO24" s="150"/>
      <c r="UEP24" s="151"/>
      <c r="UEQ24" s="152"/>
      <c r="UER24" s="153"/>
      <c r="UES24" s="154"/>
      <c r="UET24" s="146"/>
      <c r="UEU24" s="147"/>
      <c r="UEV24" s="148"/>
      <c r="UEW24" s="149"/>
      <c r="UEX24" s="150"/>
      <c r="UEY24" s="151"/>
      <c r="UEZ24" s="152"/>
      <c r="UFA24" s="153"/>
      <c r="UFB24" s="154"/>
      <c r="UFC24" s="146"/>
      <c r="UFD24" s="147"/>
      <c r="UFE24" s="148"/>
      <c r="UFF24" s="149"/>
      <c r="UFG24" s="150"/>
      <c r="UFH24" s="151"/>
      <c r="UFI24" s="152"/>
      <c r="UFJ24" s="153"/>
      <c r="UFK24" s="154"/>
      <c r="UFL24" s="146"/>
      <c r="UFM24" s="147"/>
      <c r="UFN24" s="148"/>
      <c r="UFO24" s="149"/>
      <c r="UFP24" s="150"/>
      <c r="UFQ24" s="151"/>
      <c r="UFR24" s="152"/>
      <c r="UFS24" s="153"/>
      <c r="UFT24" s="154"/>
      <c r="UFU24" s="146"/>
      <c r="UFV24" s="147"/>
      <c r="UFW24" s="148"/>
      <c r="UFX24" s="149"/>
      <c r="UFY24" s="150"/>
      <c r="UFZ24" s="151"/>
      <c r="UGA24" s="152"/>
      <c r="UGB24" s="153"/>
      <c r="UGC24" s="154"/>
      <c r="UGD24" s="146"/>
      <c r="UGE24" s="147"/>
      <c r="UGF24" s="148"/>
      <c r="UGG24" s="149"/>
      <c r="UGH24" s="150"/>
      <c r="UGI24" s="151"/>
      <c r="UGJ24" s="152"/>
      <c r="UGK24" s="153"/>
      <c r="UGL24" s="154"/>
      <c r="UGM24" s="146"/>
      <c r="UGN24" s="147"/>
      <c r="UGO24" s="148"/>
      <c r="UGP24" s="149"/>
      <c r="UGQ24" s="150"/>
      <c r="UGR24" s="151"/>
      <c r="UGS24" s="152"/>
      <c r="UGT24" s="153"/>
      <c r="UGU24" s="154"/>
      <c r="UGV24" s="146"/>
      <c r="UGW24" s="147"/>
      <c r="UGX24" s="148"/>
      <c r="UGY24" s="149"/>
      <c r="UGZ24" s="150"/>
      <c r="UHA24" s="151"/>
      <c r="UHB24" s="152"/>
      <c r="UHC24" s="153"/>
      <c r="UHD24" s="154"/>
      <c r="UHE24" s="146"/>
      <c r="UHF24" s="147"/>
      <c r="UHG24" s="148"/>
      <c r="UHH24" s="149"/>
      <c r="UHI24" s="150"/>
      <c r="UHJ24" s="151"/>
      <c r="UHK24" s="152"/>
      <c r="UHL24" s="153"/>
      <c r="UHM24" s="154"/>
      <c r="UHN24" s="146"/>
      <c r="UHO24" s="147"/>
      <c r="UHP24" s="148"/>
      <c r="UHQ24" s="149"/>
      <c r="UHR24" s="150"/>
      <c r="UHS24" s="151"/>
      <c r="UHT24" s="152"/>
      <c r="UHU24" s="153"/>
      <c r="UHV24" s="154"/>
      <c r="UHW24" s="146"/>
      <c r="UHX24" s="147"/>
      <c r="UHY24" s="148"/>
      <c r="UHZ24" s="149"/>
      <c r="UIA24" s="150"/>
      <c r="UIB24" s="151"/>
      <c r="UIC24" s="152"/>
      <c r="UID24" s="153"/>
      <c r="UIE24" s="154"/>
      <c r="UIF24" s="146"/>
      <c r="UIG24" s="147"/>
      <c r="UIH24" s="148"/>
      <c r="UII24" s="149"/>
      <c r="UIJ24" s="150"/>
      <c r="UIK24" s="151"/>
      <c r="UIL24" s="152"/>
      <c r="UIM24" s="153"/>
      <c r="UIN24" s="154"/>
      <c r="UIO24" s="146"/>
      <c r="UIP24" s="147"/>
      <c r="UIQ24" s="148"/>
      <c r="UIR24" s="149"/>
      <c r="UIS24" s="150"/>
      <c r="UIT24" s="151"/>
      <c r="UIU24" s="152"/>
      <c r="UIV24" s="153"/>
      <c r="UIW24" s="154"/>
      <c r="UIX24" s="146"/>
      <c r="UIY24" s="147"/>
      <c r="UIZ24" s="148"/>
      <c r="UJA24" s="149"/>
      <c r="UJB24" s="150"/>
      <c r="UJC24" s="151"/>
      <c r="UJD24" s="152"/>
      <c r="UJE24" s="153"/>
      <c r="UJF24" s="154"/>
      <c r="UJG24" s="146"/>
      <c r="UJH24" s="147"/>
      <c r="UJI24" s="148"/>
      <c r="UJJ24" s="149"/>
      <c r="UJK24" s="150"/>
      <c r="UJL24" s="151"/>
      <c r="UJM24" s="152"/>
      <c r="UJN24" s="153"/>
      <c r="UJO24" s="154"/>
      <c r="UJP24" s="146"/>
      <c r="UJQ24" s="147"/>
      <c r="UJR24" s="148"/>
      <c r="UJS24" s="149"/>
      <c r="UJT24" s="150"/>
      <c r="UJU24" s="151"/>
      <c r="UJV24" s="152"/>
      <c r="UJW24" s="153"/>
      <c r="UJX24" s="154"/>
      <c r="UJY24" s="146"/>
      <c r="UJZ24" s="147"/>
      <c r="UKA24" s="148"/>
      <c r="UKB24" s="149"/>
      <c r="UKC24" s="150"/>
      <c r="UKD24" s="151"/>
      <c r="UKE24" s="152"/>
      <c r="UKF24" s="153"/>
      <c r="UKG24" s="154"/>
      <c r="UKH24" s="146"/>
      <c r="UKI24" s="147"/>
      <c r="UKJ24" s="148"/>
      <c r="UKK24" s="149"/>
      <c r="UKL24" s="150"/>
      <c r="UKM24" s="151"/>
      <c r="UKN24" s="152"/>
      <c r="UKO24" s="153"/>
      <c r="UKP24" s="154"/>
      <c r="UKQ24" s="146"/>
      <c r="UKR24" s="147"/>
      <c r="UKS24" s="148"/>
      <c r="UKT24" s="149"/>
      <c r="UKU24" s="150"/>
      <c r="UKV24" s="151"/>
      <c r="UKW24" s="152"/>
      <c r="UKX24" s="153"/>
      <c r="UKY24" s="154"/>
      <c r="UKZ24" s="146"/>
      <c r="ULA24" s="147"/>
      <c r="ULB24" s="148"/>
      <c r="ULC24" s="149"/>
      <c r="ULD24" s="150"/>
      <c r="ULE24" s="151"/>
      <c r="ULF24" s="152"/>
      <c r="ULG24" s="153"/>
      <c r="ULH24" s="154"/>
      <c r="ULI24" s="146"/>
      <c r="ULJ24" s="147"/>
      <c r="ULK24" s="148"/>
      <c r="ULL24" s="149"/>
      <c r="ULM24" s="150"/>
      <c r="ULN24" s="151"/>
      <c r="ULO24" s="152"/>
      <c r="ULP24" s="153"/>
      <c r="ULQ24" s="154"/>
      <c r="ULR24" s="146"/>
      <c r="ULS24" s="147"/>
      <c r="ULT24" s="148"/>
      <c r="ULU24" s="149"/>
      <c r="ULV24" s="150"/>
      <c r="ULW24" s="151"/>
      <c r="ULX24" s="152"/>
      <c r="ULY24" s="153"/>
      <c r="ULZ24" s="154"/>
      <c r="UMA24" s="146"/>
      <c r="UMB24" s="147"/>
      <c r="UMC24" s="148"/>
      <c r="UMD24" s="149"/>
      <c r="UME24" s="150"/>
      <c r="UMF24" s="151"/>
      <c r="UMG24" s="152"/>
      <c r="UMH24" s="153"/>
      <c r="UMI24" s="154"/>
      <c r="UMJ24" s="146"/>
      <c r="UMK24" s="147"/>
      <c r="UML24" s="148"/>
      <c r="UMM24" s="149"/>
      <c r="UMN24" s="150"/>
      <c r="UMO24" s="151"/>
      <c r="UMP24" s="152"/>
      <c r="UMQ24" s="153"/>
      <c r="UMR24" s="154"/>
      <c r="UMS24" s="146"/>
      <c r="UMT24" s="147"/>
      <c r="UMU24" s="148"/>
      <c r="UMV24" s="149"/>
      <c r="UMW24" s="150"/>
      <c r="UMX24" s="151"/>
      <c r="UMY24" s="152"/>
      <c r="UMZ24" s="153"/>
      <c r="UNA24" s="154"/>
      <c r="UNB24" s="146"/>
      <c r="UNC24" s="147"/>
      <c r="UND24" s="148"/>
      <c r="UNE24" s="149"/>
      <c r="UNF24" s="150"/>
      <c r="UNG24" s="151"/>
      <c r="UNH24" s="152"/>
      <c r="UNI24" s="153"/>
      <c r="UNJ24" s="154"/>
      <c r="UNK24" s="146"/>
      <c r="UNL24" s="147"/>
      <c r="UNM24" s="148"/>
      <c r="UNN24" s="149"/>
      <c r="UNO24" s="150"/>
      <c r="UNP24" s="151"/>
      <c r="UNQ24" s="152"/>
      <c r="UNR24" s="153"/>
      <c r="UNS24" s="154"/>
      <c r="UNT24" s="146"/>
      <c r="UNU24" s="147"/>
      <c r="UNV24" s="148"/>
      <c r="UNW24" s="149"/>
      <c r="UNX24" s="150"/>
      <c r="UNY24" s="151"/>
      <c r="UNZ24" s="152"/>
      <c r="UOA24" s="153"/>
      <c r="UOB24" s="154"/>
      <c r="UOC24" s="146"/>
      <c r="UOD24" s="147"/>
      <c r="UOE24" s="148"/>
      <c r="UOF24" s="149"/>
      <c r="UOG24" s="150"/>
      <c r="UOH24" s="151"/>
      <c r="UOI24" s="152"/>
      <c r="UOJ24" s="153"/>
      <c r="UOK24" s="154"/>
      <c r="UOL24" s="146"/>
      <c r="UOM24" s="147"/>
      <c r="UON24" s="148"/>
      <c r="UOO24" s="149"/>
      <c r="UOP24" s="150"/>
      <c r="UOQ24" s="151"/>
      <c r="UOR24" s="152"/>
      <c r="UOS24" s="153"/>
      <c r="UOT24" s="154"/>
      <c r="UOU24" s="146"/>
      <c r="UOV24" s="147"/>
      <c r="UOW24" s="148"/>
      <c r="UOX24" s="149"/>
      <c r="UOY24" s="150"/>
      <c r="UOZ24" s="151"/>
      <c r="UPA24" s="152"/>
      <c r="UPB24" s="153"/>
      <c r="UPC24" s="154"/>
      <c r="UPD24" s="146"/>
      <c r="UPE24" s="147"/>
      <c r="UPF24" s="148"/>
      <c r="UPG24" s="149"/>
      <c r="UPH24" s="150"/>
      <c r="UPI24" s="151"/>
      <c r="UPJ24" s="152"/>
      <c r="UPK24" s="153"/>
      <c r="UPL24" s="154"/>
      <c r="UPM24" s="146"/>
      <c r="UPN24" s="147"/>
      <c r="UPO24" s="148"/>
      <c r="UPP24" s="149"/>
      <c r="UPQ24" s="150"/>
      <c r="UPR24" s="151"/>
      <c r="UPS24" s="152"/>
      <c r="UPT24" s="153"/>
      <c r="UPU24" s="154"/>
      <c r="UPV24" s="146"/>
      <c r="UPW24" s="147"/>
      <c r="UPX24" s="148"/>
      <c r="UPY24" s="149"/>
      <c r="UPZ24" s="150"/>
      <c r="UQA24" s="151"/>
      <c r="UQB24" s="152"/>
      <c r="UQC24" s="153"/>
      <c r="UQD24" s="154"/>
      <c r="UQE24" s="146"/>
      <c r="UQF24" s="147"/>
      <c r="UQG24" s="148"/>
      <c r="UQH24" s="149"/>
      <c r="UQI24" s="150"/>
      <c r="UQJ24" s="151"/>
      <c r="UQK24" s="152"/>
      <c r="UQL24" s="153"/>
      <c r="UQM24" s="154"/>
      <c r="UQN24" s="146"/>
      <c r="UQO24" s="147"/>
      <c r="UQP24" s="148"/>
      <c r="UQQ24" s="149"/>
      <c r="UQR24" s="150"/>
      <c r="UQS24" s="151"/>
      <c r="UQT24" s="152"/>
      <c r="UQU24" s="153"/>
      <c r="UQV24" s="154"/>
      <c r="UQW24" s="146"/>
      <c r="UQX24" s="147"/>
      <c r="UQY24" s="148"/>
      <c r="UQZ24" s="149"/>
      <c r="URA24" s="150"/>
      <c r="URB24" s="151"/>
      <c r="URC24" s="152"/>
      <c r="URD24" s="153"/>
      <c r="URE24" s="154"/>
      <c r="URF24" s="146"/>
      <c r="URG24" s="147"/>
      <c r="URH24" s="148"/>
      <c r="URI24" s="149"/>
      <c r="URJ24" s="150"/>
      <c r="URK24" s="151"/>
      <c r="URL24" s="152"/>
      <c r="URM24" s="153"/>
      <c r="URN24" s="154"/>
      <c r="URO24" s="146"/>
      <c r="URP24" s="147"/>
      <c r="URQ24" s="148"/>
      <c r="URR24" s="149"/>
      <c r="URS24" s="150"/>
      <c r="URT24" s="151"/>
      <c r="URU24" s="152"/>
      <c r="URV24" s="153"/>
      <c r="URW24" s="154"/>
      <c r="URX24" s="146"/>
      <c r="URY24" s="147"/>
      <c r="URZ24" s="148"/>
      <c r="USA24" s="149"/>
      <c r="USB24" s="150"/>
      <c r="USC24" s="151"/>
      <c r="USD24" s="152"/>
      <c r="USE24" s="153"/>
      <c r="USF24" s="154"/>
      <c r="USG24" s="146"/>
      <c r="USH24" s="147"/>
      <c r="USI24" s="148"/>
      <c r="USJ24" s="149"/>
      <c r="USK24" s="150"/>
      <c r="USL24" s="151"/>
      <c r="USM24" s="152"/>
      <c r="USN24" s="153"/>
      <c r="USO24" s="154"/>
      <c r="USP24" s="146"/>
      <c r="USQ24" s="147"/>
      <c r="USR24" s="148"/>
      <c r="USS24" s="149"/>
      <c r="UST24" s="150"/>
      <c r="USU24" s="151"/>
      <c r="USV24" s="152"/>
      <c r="USW24" s="153"/>
      <c r="USX24" s="154"/>
      <c r="USY24" s="146"/>
      <c r="USZ24" s="147"/>
      <c r="UTA24" s="148"/>
      <c r="UTB24" s="149"/>
      <c r="UTC24" s="150"/>
      <c r="UTD24" s="151"/>
      <c r="UTE24" s="152"/>
      <c r="UTF24" s="153"/>
      <c r="UTG24" s="154"/>
      <c r="UTH24" s="146"/>
      <c r="UTI24" s="147"/>
      <c r="UTJ24" s="148"/>
      <c r="UTK24" s="149"/>
      <c r="UTL24" s="150"/>
      <c r="UTM24" s="151"/>
      <c r="UTN24" s="152"/>
      <c r="UTO24" s="153"/>
      <c r="UTP24" s="154"/>
      <c r="UTQ24" s="146"/>
      <c r="UTR24" s="147"/>
      <c r="UTS24" s="148"/>
      <c r="UTT24" s="149"/>
      <c r="UTU24" s="150"/>
      <c r="UTV24" s="151"/>
      <c r="UTW24" s="152"/>
      <c r="UTX24" s="153"/>
      <c r="UTY24" s="154"/>
      <c r="UTZ24" s="146"/>
      <c r="UUA24" s="147"/>
      <c r="UUB24" s="148"/>
      <c r="UUC24" s="149"/>
      <c r="UUD24" s="150"/>
      <c r="UUE24" s="151"/>
      <c r="UUF24" s="152"/>
      <c r="UUG24" s="153"/>
      <c r="UUH24" s="154"/>
      <c r="UUI24" s="146"/>
      <c r="UUJ24" s="147"/>
      <c r="UUK24" s="148"/>
      <c r="UUL24" s="149"/>
      <c r="UUM24" s="150"/>
      <c r="UUN24" s="151"/>
      <c r="UUO24" s="152"/>
      <c r="UUP24" s="153"/>
      <c r="UUQ24" s="154"/>
      <c r="UUR24" s="146"/>
      <c r="UUS24" s="147"/>
      <c r="UUT24" s="148"/>
      <c r="UUU24" s="149"/>
      <c r="UUV24" s="150"/>
      <c r="UUW24" s="151"/>
      <c r="UUX24" s="152"/>
      <c r="UUY24" s="153"/>
      <c r="UUZ24" s="154"/>
      <c r="UVA24" s="146"/>
      <c r="UVB24" s="147"/>
      <c r="UVC24" s="148"/>
      <c r="UVD24" s="149"/>
      <c r="UVE24" s="150"/>
      <c r="UVF24" s="151"/>
      <c r="UVG24" s="152"/>
      <c r="UVH24" s="153"/>
      <c r="UVI24" s="154"/>
      <c r="UVJ24" s="146"/>
      <c r="UVK24" s="147"/>
      <c r="UVL24" s="148"/>
      <c r="UVM24" s="149"/>
      <c r="UVN24" s="150"/>
      <c r="UVO24" s="151"/>
      <c r="UVP24" s="152"/>
      <c r="UVQ24" s="153"/>
      <c r="UVR24" s="154"/>
      <c r="UVS24" s="146"/>
      <c r="UVT24" s="147"/>
      <c r="UVU24" s="148"/>
      <c r="UVV24" s="149"/>
      <c r="UVW24" s="150"/>
      <c r="UVX24" s="151"/>
      <c r="UVY24" s="152"/>
      <c r="UVZ24" s="153"/>
      <c r="UWA24" s="154"/>
      <c r="UWB24" s="146"/>
      <c r="UWC24" s="147"/>
      <c r="UWD24" s="148"/>
      <c r="UWE24" s="149"/>
      <c r="UWF24" s="150"/>
      <c r="UWG24" s="151"/>
      <c r="UWH24" s="152"/>
      <c r="UWI24" s="153"/>
      <c r="UWJ24" s="154"/>
      <c r="UWK24" s="146"/>
      <c r="UWL24" s="147"/>
      <c r="UWM24" s="148"/>
      <c r="UWN24" s="149"/>
      <c r="UWO24" s="150"/>
      <c r="UWP24" s="151"/>
      <c r="UWQ24" s="152"/>
      <c r="UWR24" s="153"/>
      <c r="UWS24" s="154"/>
      <c r="UWT24" s="146"/>
      <c r="UWU24" s="147"/>
      <c r="UWV24" s="148"/>
      <c r="UWW24" s="149"/>
      <c r="UWX24" s="150"/>
      <c r="UWY24" s="151"/>
      <c r="UWZ24" s="152"/>
      <c r="UXA24" s="153"/>
      <c r="UXB24" s="154"/>
      <c r="UXC24" s="146"/>
      <c r="UXD24" s="147"/>
      <c r="UXE24" s="148"/>
      <c r="UXF24" s="149"/>
      <c r="UXG24" s="150"/>
      <c r="UXH24" s="151"/>
      <c r="UXI24" s="152"/>
      <c r="UXJ24" s="153"/>
      <c r="UXK24" s="154"/>
      <c r="UXL24" s="146"/>
      <c r="UXM24" s="147"/>
      <c r="UXN24" s="148"/>
      <c r="UXO24" s="149"/>
      <c r="UXP24" s="150"/>
      <c r="UXQ24" s="151"/>
      <c r="UXR24" s="152"/>
      <c r="UXS24" s="153"/>
      <c r="UXT24" s="154"/>
      <c r="UXU24" s="146"/>
      <c r="UXV24" s="147"/>
      <c r="UXW24" s="148"/>
      <c r="UXX24" s="149"/>
      <c r="UXY24" s="150"/>
      <c r="UXZ24" s="151"/>
      <c r="UYA24" s="152"/>
      <c r="UYB24" s="153"/>
      <c r="UYC24" s="154"/>
      <c r="UYD24" s="146"/>
      <c r="UYE24" s="147"/>
      <c r="UYF24" s="148"/>
      <c r="UYG24" s="149"/>
      <c r="UYH24" s="150"/>
      <c r="UYI24" s="151"/>
      <c r="UYJ24" s="152"/>
      <c r="UYK24" s="153"/>
      <c r="UYL24" s="154"/>
      <c r="UYM24" s="146"/>
      <c r="UYN24" s="147"/>
      <c r="UYO24" s="148"/>
      <c r="UYP24" s="149"/>
      <c r="UYQ24" s="150"/>
      <c r="UYR24" s="151"/>
      <c r="UYS24" s="152"/>
      <c r="UYT24" s="153"/>
      <c r="UYU24" s="154"/>
      <c r="UYV24" s="146"/>
      <c r="UYW24" s="147"/>
      <c r="UYX24" s="148"/>
      <c r="UYY24" s="149"/>
      <c r="UYZ24" s="150"/>
      <c r="UZA24" s="151"/>
      <c r="UZB24" s="152"/>
      <c r="UZC24" s="153"/>
      <c r="UZD24" s="154"/>
      <c r="UZE24" s="146"/>
      <c r="UZF24" s="147"/>
      <c r="UZG24" s="148"/>
      <c r="UZH24" s="149"/>
      <c r="UZI24" s="150"/>
      <c r="UZJ24" s="151"/>
      <c r="UZK24" s="152"/>
      <c r="UZL24" s="153"/>
      <c r="UZM24" s="154"/>
      <c r="UZN24" s="146"/>
      <c r="UZO24" s="147"/>
      <c r="UZP24" s="148"/>
      <c r="UZQ24" s="149"/>
      <c r="UZR24" s="150"/>
      <c r="UZS24" s="151"/>
      <c r="UZT24" s="152"/>
      <c r="UZU24" s="153"/>
      <c r="UZV24" s="154"/>
      <c r="UZW24" s="146"/>
      <c r="UZX24" s="147"/>
      <c r="UZY24" s="148"/>
      <c r="UZZ24" s="149"/>
      <c r="VAA24" s="150"/>
      <c r="VAB24" s="151"/>
      <c r="VAC24" s="152"/>
      <c r="VAD24" s="153"/>
      <c r="VAE24" s="154"/>
      <c r="VAF24" s="146"/>
      <c r="VAG24" s="147"/>
      <c r="VAH24" s="148"/>
      <c r="VAI24" s="149"/>
      <c r="VAJ24" s="150"/>
      <c r="VAK24" s="151"/>
      <c r="VAL24" s="152"/>
      <c r="VAM24" s="153"/>
      <c r="VAN24" s="154"/>
      <c r="VAO24" s="146"/>
      <c r="VAP24" s="147"/>
      <c r="VAQ24" s="148"/>
      <c r="VAR24" s="149"/>
      <c r="VAS24" s="150"/>
      <c r="VAT24" s="151"/>
      <c r="VAU24" s="152"/>
      <c r="VAV24" s="153"/>
      <c r="VAW24" s="154"/>
      <c r="VAX24" s="146"/>
      <c r="VAY24" s="147"/>
      <c r="VAZ24" s="148"/>
      <c r="VBA24" s="149"/>
      <c r="VBB24" s="150"/>
      <c r="VBC24" s="151"/>
      <c r="VBD24" s="152"/>
      <c r="VBE24" s="153"/>
      <c r="VBF24" s="154"/>
      <c r="VBG24" s="146"/>
      <c r="VBH24" s="147"/>
      <c r="VBI24" s="148"/>
      <c r="VBJ24" s="149"/>
      <c r="VBK24" s="150"/>
      <c r="VBL24" s="151"/>
      <c r="VBM24" s="152"/>
      <c r="VBN24" s="153"/>
      <c r="VBO24" s="154"/>
      <c r="VBP24" s="146"/>
      <c r="VBQ24" s="147"/>
      <c r="VBR24" s="148"/>
      <c r="VBS24" s="149"/>
      <c r="VBT24" s="150"/>
      <c r="VBU24" s="151"/>
      <c r="VBV24" s="152"/>
      <c r="VBW24" s="153"/>
      <c r="VBX24" s="154"/>
      <c r="VBY24" s="146"/>
      <c r="VBZ24" s="147"/>
      <c r="VCA24" s="148"/>
      <c r="VCB24" s="149"/>
      <c r="VCC24" s="150"/>
      <c r="VCD24" s="151"/>
      <c r="VCE24" s="152"/>
      <c r="VCF24" s="153"/>
      <c r="VCG24" s="154"/>
      <c r="VCH24" s="146"/>
      <c r="VCI24" s="147"/>
      <c r="VCJ24" s="148"/>
      <c r="VCK24" s="149"/>
      <c r="VCL24" s="150"/>
      <c r="VCM24" s="151"/>
      <c r="VCN24" s="152"/>
      <c r="VCO24" s="153"/>
      <c r="VCP24" s="154"/>
      <c r="VCQ24" s="146"/>
      <c r="VCR24" s="147"/>
      <c r="VCS24" s="148"/>
      <c r="VCT24" s="149"/>
      <c r="VCU24" s="150"/>
      <c r="VCV24" s="151"/>
      <c r="VCW24" s="152"/>
      <c r="VCX24" s="153"/>
      <c r="VCY24" s="154"/>
      <c r="VCZ24" s="146"/>
      <c r="VDA24" s="147"/>
      <c r="VDB24" s="148"/>
      <c r="VDC24" s="149"/>
      <c r="VDD24" s="150"/>
      <c r="VDE24" s="151"/>
      <c r="VDF24" s="152"/>
      <c r="VDG24" s="153"/>
      <c r="VDH24" s="154"/>
      <c r="VDI24" s="146"/>
      <c r="VDJ24" s="147"/>
      <c r="VDK24" s="148"/>
      <c r="VDL24" s="149"/>
      <c r="VDM24" s="150"/>
      <c r="VDN24" s="151"/>
      <c r="VDO24" s="152"/>
      <c r="VDP24" s="153"/>
      <c r="VDQ24" s="154"/>
      <c r="VDR24" s="146"/>
      <c r="VDS24" s="147"/>
      <c r="VDT24" s="148"/>
      <c r="VDU24" s="149"/>
      <c r="VDV24" s="150"/>
      <c r="VDW24" s="151"/>
      <c r="VDX24" s="152"/>
      <c r="VDY24" s="153"/>
      <c r="VDZ24" s="154"/>
      <c r="VEA24" s="146"/>
      <c r="VEB24" s="147"/>
      <c r="VEC24" s="148"/>
      <c r="VED24" s="149"/>
      <c r="VEE24" s="150"/>
      <c r="VEF24" s="151"/>
      <c r="VEG24" s="152"/>
      <c r="VEH24" s="153"/>
      <c r="VEI24" s="154"/>
      <c r="VEJ24" s="146"/>
      <c r="VEK24" s="147"/>
      <c r="VEL24" s="148"/>
      <c r="VEM24" s="149"/>
      <c r="VEN24" s="150"/>
      <c r="VEO24" s="151"/>
      <c r="VEP24" s="152"/>
      <c r="VEQ24" s="153"/>
      <c r="VER24" s="154"/>
      <c r="VES24" s="146"/>
      <c r="VET24" s="147"/>
      <c r="VEU24" s="148"/>
      <c r="VEV24" s="149"/>
      <c r="VEW24" s="150"/>
      <c r="VEX24" s="151"/>
      <c r="VEY24" s="152"/>
      <c r="VEZ24" s="153"/>
      <c r="VFA24" s="154"/>
      <c r="VFB24" s="146"/>
      <c r="VFC24" s="147"/>
      <c r="VFD24" s="148"/>
      <c r="VFE24" s="149"/>
      <c r="VFF24" s="150"/>
      <c r="VFG24" s="151"/>
      <c r="VFH24" s="152"/>
      <c r="VFI24" s="153"/>
      <c r="VFJ24" s="154"/>
      <c r="VFK24" s="146"/>
      <c r="VFL24" s="147"/>
      <c r="VFM24" s="148"/>
      <c r="VFN24" s="149"/>
      <c r="VFO24" s="150"/>
      <c r="VFP24" s="151"/>
      <c r="VFQ24" s="152"/>
      <c r="VFR24" s="153"/>
      <c r="VFS24" s="154"/>
      <c r="VFT24" s="146"/>
      <c r="VFU24" s="147"/>
      <c r="VFV24" s="148"/>
      <c r="VFW24" s="149"/>
      <c r="VFX24" s="150"/>
      <c r="VFY24" s="151"/>
      <c r="VFZ24" s="152"/>
      <c r="VGA24" s="153"/>
      <c r="VGB24" s="154"/>
      <c r="VGC24" s="146"/>
      <c r="VGD24" s="147"/>
      <c r="VGE24" s="148"/>
      <c r="VGF24" s="149"/>
      <c r="VGG24" s="150"/>
      <c r="VGH24" s="151"/>
      <c r="VGI24" s="152"/>
      <c r="VGJ24" s="153"/>
      <c r="VGK24" s="154"/>
      <c r="VGL24" s="146"/>
      <c r="VGM24" s="147"/>
      <c r="VGN24" s="148"/>
      <c r="VGO24" s="149"/>
      <c r="VGP24" s="150"/>
      <c r="VGQ24" s="151"/>
      <c r="VGR24" s="152"/>
      <c r="VGS24" s="153"/>
      <c r="VGT24" s="154"/>
      <c r="VGU24" s="146"/>
      <c r="VGV24" s="147"/>
      <c r="VGW24" s="148"/>
      <c r="VGX24" s="149"/>
      <c r="VGY24" s="150"/>
      <c r="VGZ24" s="151"/>
      <c r="VHA24" s="152"/>
      <c r="VHB24" s="153"/>
      <c r="VHC24" s="154"/>
      <c r="VHD24" s="146"/>
      <c r="VHE24" s="147"/>
      <c r="VHF24" s="148"/>
      <c r="VHG24" s="149"/>
      <c r="VHH24" s="150"/>
      <c r="VHI24" s="151"/>
      <c r="VHJ24" s="152"/>
      <c r="VHK24" s="153"/>
      <c r="VHL24" s="154"/>
      <c r="VHM24" s="146"/>
      <c r="VHN24" s="147"/>
      <c r="VHO24" s="148"/>
      <c r="VHP24" s="149"/>
      <c r="VHQ24" s="150"/>
      <c r="VHR24" s="151"/>
      <c r="VHS24" s="152"/>
      <c r="VHT24" s="153"/>
      <c r="VHU24" s="154"/>
      <c r="VHV24" s="146"/>
      <c r="VHW24" s="147"/>
      <c r="VHX24" s="148"/>
      <c r="VHY24" s="149"/>
      <c r="VHZ24" s="150"/>
      <c r="VIA24" s="151"/>
      <c r="VIB24" s="152"/>
      <c r="VIC24" s="153"/>
      <c r="VID24" s="154"/>
      <c r="VIE24" s="146"/>
      <c r="VIF24" s="147"/>
      <c r="VIG24" s="148"/>
      <c r="VIH24" s="149"/>
      <c r="VII24" s="150"/>
      <c r="VIJ24" s="151"/>
      <c r="VIK24" s="152"/>
      <c r="VIL24" s="153"/>
      <c r="VIM24" s="154"/>
      <c r="VIN24" s="146"/>
      <c r="VIO24" s="147"/>
      <c r="VIP24" s="148"/>
      <c r="VIQ24" s="149"/>
      <c r="VIR24" s="150"/>
      <c r="VIS24" s="151"/>
      <c r="VIT24" s="152"/>
      <c r="VIU24" s="153"/>
      <c r="VIV24" s="154"/>
      <c r="VIW24" s="146"/>
      <c r="VIX24" s="147"/>
      <c r="VIY24" s="148"/>
      <c r="VIZ24" s="149"/>
      <c r="VJA24" s="150"/>
      <c r="VJB24" s="151"/>
      <c r="VJC24" s="152"/>
      <c r="VJD24" s="153"/>
      <c r="VJE24" s="154"/>
      <c r="VJF24" s="146"/>
      <c r="VJG24" s="147"/>
      <c r="VJH24" s="148"/>
      <c r="VJI24" s="149"/>
      <c r="VJJ24" s="150"/>
      <c r="VJK24" s="151"/>
      <c r="VJL24" s="152"/>
      <c r="VJM24" s="153"/>
      <c r="VJN24" s="154"/>
      <c r="VJO24" s="146"/>
      <c r="VJP24" s="147"/>
      <c r="VJQ24" s="148"/>
      <c r="VJR24" s="149"/>
      <c r="VJS24" s="150"/>
      <c r="VJT24" s="151"/>
      <c r="VJU24" s="152"/>
      <c r="VJV24" s="153"/>
      <c r="VJW24" s="154"/>
      <c r="VJX24" s="146"/>
      <c r="VJY24" s="147"/>
      <c r="VJZ24" s="148"/>
      <c r="VKA24" s="149"/>
      <c r="VKB24" s="150"/>
      <c r="VKC24" s="151"/>
      <c r="VKD24" s="152"/>
      <c r="VKE24" s="153"/>
      <c r="VKF24" s="154"/>
      <c r="VKG24" s="146"/>
      <c r="VKH24" s="147"/>
      <c r="VKI24" s="148"/>
      <c r="VKJ24" s="149"/>
      <c r="VKK24" s="150"/>
      <c r="VKL24" s="151"/>
      <c r="VKM24" s="152"/>
      <c r="VKN24" s="153"/>
      <c r="VKO24" s="154"/>
      <c r="VKP24" s="146"/>
      <c r="VKQ24" s="147"/>
      <c r="VKR24" s="148"/>
      <c r="VKS24" s="149"/>
      <c r="VKT24" s="150"/>
      <c r="VKU24" s="151"/>
      <c r="VKV24" s="152"/>
      <c r="VKW24" s="153"/>
      <c r="VKX24" s="154"/>
      <c r="VKY24" s="146"/>
      <c r="VKZ24" s="147"/>
      <c r="VLA24" s="148"/>
      <c r="VLB24" s="149"/>
      <c r="VLC24" s="150"/>
      <c r="VLD24" s="151"/>
      <c r="VLE24" s="152"/>
      <c r="VLF24" s="153"/>
      <c r="VLG24" s="154"/>
      <c r="VLH24" s="146"/>
      <c r="VLI24" s="147"/>
      <c r="VLJ24" s="148"/>
      <c r="VLK24" s="149"/>
      <c r="VLL24" s="150"/>
      <c r="VLM24" s="151"/>
      <c r="VLN24" s="152"/>
      <c r="VLO24" s="153"/>
      <c r="VLP24" s="154"/>
      <c r="VLQ24" s="146"/>
      <c r="VLR24" s="147"/>
      <c r="VLS24" s="148"/>
      <c r="VLT24" s="149"/>
      <c r="VLU24" s="150"/>
      <c r="VLV24" s="151"/>
      <c r="VLW24" s="152"/>
      <c r="VLX24" s="153"/>
      <c r="VLY24" s="154"/>
      <c r="VLZ24" s="146"/>
      <c r="VMA24" s="147"/>
      <c r="VMB24" s="148"/>
      <c r="VMC24" s="149"/>
      <c r="VMD24" s="150"/>
      <c r="VME24" s="151"/>
      <c r="VMF24" s="152"/>
      <c r="VMG24" s="153"/>
      <c r="VMH24" s="154"/>
      <c r="VMI24" s="146"/>
      <c r="VMJ24" s="147"/>
      <c r="VMK24" s="148"/>
      <c r="VML24" s="149"/>
      <c r="VMM24" s="150"/>
      <c r="VMN24" s="151"/>
      <c r="VMO24" s="152"/>
      <c r="VMP24" s="153"/>
      <c r="VMQ24" s="154"/>
      <c r="VMR24" s="146"/>
      <c r="VMS24" s="147"/>
      <c r="VMT24" s="148"/>
      <c r="VMU24" s="149"/>
      <c r="VMV24" s="150"/>
      <c r="VMW24" s="151"/>
      <c r="VMX24" s="152"/>
      <c r="VMY24" s="153"/>
      <c r="VMZ24" s="154"/>
      <c r="VNA24" s="146"/>
      <c r="VNB24" s="147"/>
      <c r="VNC24" s="148"/>
      <c r="VND24" s="149"/>
      <c r="VNE24" s="150"/>
      <c r="VNF24" s="151"/>
      <c r="VNG24" s="152"/>
      <c r="VNH24" s="153"/>
      <c r="VNI24" s="154"/>
      <c r="VNJ24" s="146"/>
      <c r="VNK24" s="147"/>
      <c r="VNL24" s="148"/>
      <c r="VNM24" s="149"/>
      <c r="VNN24" s="150"/>
      <c r="VNO24" s="151"/>
      <c r="VNP24" s="152"/>
      <c r="VNQ24" s="153"/>
      <c r="VNR24" s="154"/>
      <c r="VNS24" s="146"/>
      <c r="VNT24" s="147"/>
      <c r="VNU24" s="148"/>
      <c r="VNV24" s="149"/>
      <c r="VNW24" s="150"/>
      <c r="VNX24" s="151"/>
      <c r="VNY24" s="152"/>
      <c r="VNZ24" s="153"/>
      <c r="VOA24" s="154"/>
      <c r="VOB24" s="146"/>
      <c r="VOC24" s="147"/>
      <c r="VOD24" s="148"/>
      <c r="VOE24" s="149"/>
      <c r="VOF24" s="150"/>
      <c r="VOG24" s="151"/>
      <c r="VOH24" s="152"/>
      <c r="VOI24" s="153"/>
      <c r="VOJ24" s="154"/>
      <c r="VOK24" s="146"/>
      <c r="VOL24" s="147"/>
      <c r="VOM24" s="148"/>
      <c r="VON24" s="149"/>
      <c r="VOO24" s="150"/>
      <c r="VOP24" s="151"/>
      <c r="VOQ24" s="152"/>
      <c r="VOR24" s="153"/>
      <c r="VOS24" s="154"/>
      <c r="VOT24" s="146"/>
      <c r="VOU24" s="147"/>
      <c r="VOV24" s="148"/>
      <c r="VOW24" s="149"/>
      <c r="VOX24" s="150"/>
      <c r="VOY24" s="151"/>
      <c r="VOZ24" s="152"/>
      <c r="VPA24" s="153"/>
      <c r="VPB24" s="154"/>
      <c r="VPC24" s="146"/>
      <c r="VPD24" s="147"/>
      <c r="VPE24" s="148"/>
      <c r="VPF24" s="149"/>
      <c r="VPG24" s="150"/>
      <c r="VPH24" s="151"/>
      <c r="VPI24" s="152"/>
      <c r="VPJ24" s="153"/>
      <c r="VPK24" s="154"/>
      <c r="VPL24" s="146"/>
      <c r="VPM24" s="147"/>
      <c r="VPN24" s="148"/>
      <c r="VPO24" s="149"/>
      <c r="VPP24" s="150"/>
      <c r="VPQ24" s="151"/>
      <c r="VPR24" s="152"/>
      <c r="VPS24" s="153"/>
      <c r="VPT24" s="154"/>
      <c r="VPU24" s="146"/>
      <c r="VPV24" s="147"/>
      <c r="VPW24" s="148"/>
      <c r="VPX24" s="149"/>
      <c r="VPY24" s="150"/>
      <c r="VPZ24" s="151"/>
      <c r="VQA24" s="152"/>
      <c r="VQB24" s="153"/>
      <c r="VQC24" s="154"/>
      <c r="VQD24" s="146"/>
      <c r="VQE24" s="147"/>
      <c r="VQF24" s="148"/>
      <c r="VQG24" s="149"/>
      <c r="VQH24" s="150"/>
      <c r="VQI24" s="151"/>
      <c r="VQJ24" s="152"/>
      <c r="VQK24" s="153"/>
      <c r="VQL24" s="154"/>
      <c r="VQM24" s="146"/>
      <c r="VQN24" s="147"/>
      <c r="VQO24" s="148"/>
      <c r="VQP24" s="149"/>
      <c r="VQQ24" s="150"/>
      <c r="VQR24" s="151"/>
      <c r="VQS24" s="152"/>
      <c r="VQT24" s="153"/>
      <c r="VQU24" s="154"/>
      <c r="VQV24" s="146"/>
      <c r="VQW24" s="147"/>
      <c r="VQX24" s="148"/>
      <c r="VQY24" s="149"/>
      <c r="VQZ24" s="150"/>
      <c r="VRA24" s="151"/>
      <c r="VRB24" s="152"/>
      <c r="VRC24" s="153"/>
      <c r="VRD24" s="154"/>
      <c r="VRE24" s="146"/>
      <c r="VRF24" s="147"/>
      <c r="VRG24" s="148"/>
      <c r="VRH24" s="149"/>
      <c r="VRI24" s="150"/>
      <c r="VRJ24" s="151"/>
      <c r="VRK24" s="152"/>
      <c r="VRL24" s="153"/>
      <c r="VRM24" s="154"/>
      <c r="VRN24" s="146"/>
      <c r="VRO24" s="147"/>
      <c r="VRP24" s="148"/>
      <c r="VRQ24" s="149"/>
      <c r="VRR24" s="150"/>
      <c r="VRS24" s="151"/>
      <c r="VRT24" s="152"/>
      <c r="VRU24" s="153"/>
      <c r="VRV24" s="154"/>
      <c r="VRW24" s="146"/>
      <c r="VRX24" s="147"/>
      <c r="VRY24" s="148"/>
      <c r="VRZ24" s="149"/>
      <c r="VSA24" s="150"/>
      <c r="VSB24" s="151"/>
      <c r="VSC24" s="152"/>
      <c r="VSD24" s="153"/>
      <c r="VSE24" s="154"/>
      <c r="VSF24" s="146"/>
      <c r="VSG24" s="147"/>
      <c r="VSH24" s="148"/>
      <c r="VSI24" s="149"/>
      <c r="VSJ24" s="150"/>
      <c r="VSK24" s="151"/>
      <c r="VSL24" s="152"/>
      <c r="VSM24" s="153"/>
      <c r="VSN24" s="154"/>
      <c r="VSO24" s="146"/>
      <c r="VSP24" s="147"/>
      <c r="VSQ24" s="148"/>
      <c r="VSR24" s="149"/>
      <c r="VSS24" s="150"/>
      <c r="VST24" s="151"/>
      <c r="VSU24" s="152"/>
      <c r="VSV24" s="153"/>
      <c r="VSW24" s="154"/>
      <c r="VSX24" s="146"/>
      <c r="VSY24" s="147"/>
      <c r="VSZ24" s="148"/>
      <c r="VTA24" s="149"/>
      <c r="VTB24" s="150"/>
      <c r="VTC24" s="151"/>
      <c r="VTD24" s="152"/>
      <c r="VTE24" s="153"/>
      <c r="VTF24" s="154"/>
      <c r="VTG24" s="146"/>
      <c r="VTH24" s="147"/>
      <c r="VTI24" s="148"/>
      <c r="VTJ24" s="149"/>
      <c r="VTK24" s="150"/>
      <c r="VTL24" s="151"/>
      <c r="VTM24" s="152"/>
      <c r="VTN24" s="153"/>
      <c r="VTO24" s="154"/>
      <c r="VTP24" s="146"/>
      <c r="VTQ24" s="147"/>
      <c r="VTR24" s="148"/>
      <c r="VTS24" s="149"/>
      <c r="VTT24" s="150"/>
      <c r="VTU24" s="151"/>
      <c r="VTV24" s="152"/>
      <c r="VTW24" s="153"/>
      <c r="VTX24" s="154"/>
      <c r="VTY24" s="146"/>
      <c r="VTZ24" s="147"/>
      <c r="VUA24" s="148"/>
      <c r="VUB24" s="149"/>
      <c r="VUC24" s="150"/>
      <c r="VUD24" s="151"/>
      <c r="VUE24" s="152"/>
      <c r="VUF24" s="153"/>
      <c r="VUG24" s="154"/>
      <c r="VUH24" s="146"/>
      <c r="VUI24" s="147"/>
      <c r="VUJ24" s="148"/>
      <c r="VUK24" s="149"/>
      <c r="VUL24" s="150"/>
      <c r="VUM24" s="151"/>
      <c r="VUN24" s="152"/>
      <c r="VUO24" s="153"/>
      <c r="VUP24" s="154"/>
      <c r="VUQ24" s="146"/>
      <c r="VUR24" s="147"/>
      <c r="VUS24" s="148"/>
      <c r="VUT24" s="149"/>
      <c r="VUU24" s="150"/>
      <c r="VUV24" s="151"/>
      <c r="VUW24" s="152"/>
      <c r="VUX24" s="153"/>
      <c r="VUY24" s="154"/>
      <c r="VUZ24" s="146"/>
      <c r="VVA24" s="147"/>
      <c r="VVB24" s="148"/>
      <c r="VVC24" s="149"/>
      <c r="VVD24" s="150"/>
      <c r="VVE24" s="151"/>
      <c r="VVF24" s="152"/>
      <c r="VVG24" s="153"/>
      <c r="VVH24" s="154"/>
      <c r="VVI24" s="146"/>
      <c r="VVJ24" s="147"/>
      <c r="VVK24" s="148"/>
      <c r="VVL24" s="149"/>
      <c r="VVM24" s="150"/>
      <c r="VVN24" s="151"/>
      <c r="VVO24" s="152"/>
      <c r="VVP24" s="153"/>
      <c r="VVQ24" s="154"/>
      <c r="VVR24" s="146"/>
      <c r="VVS24" s="147"/>
      <c r="VVT24" s="148"/>
      <c r="VVU24" s="149"/>
      <c r="VVV24" s="150"/>
      <c r="VVW24" s="151"/>
      <c r="VVX24" s="152"/>
      <c r="VVY24" s="153"/>
      <c r="VVZ24" s="154"/>
      <c r="VWA24" s="146"/>
      <c r="VWB24" s="147"/>
      <c r="VWC24" s="148"/>
      <c r="VWD24" s="149"/>
      <c r="VWE24" s="150"/>
      <c r="VWF24" s="151"/>
      <c r="VWG24" s="152"/>
      <c r="VWH24" s="153"/>
      <c r="VWI24" s="154"/>
      <c r="VWJ24" s="146"/>
      <c r="VWK24" s="147"/>
      <c r="VWL24" s="148"/>
      <c r="VWM24" s="149"/>
      <c r="VWN24" s="150"/>
      <c r="VWO24" s="151"/>
      <c r="VWP24" s="152"/>
      <c r="VWQ24" s="153"/>
      <c r="VWR24" s="154"/>
      <c r="VWS24" s="146"/>
      <c r="VWT24" s="147"/>
      <c r="VWU24" s="148"/>
      <c r="VWV24" s="149"/>
      <c r="VWW24" s="150"/>
      <c r="VWX24" s="151"/>
      <c r="VWY24" s="152"/>
      <c r="VWZ24" s="153"/>
      <c r="VXA24" s="154"/>
      <c r="VXB24" s="146"/>
      <c r="VXC24" s="147"/>
      <c r="VXD24" s="148"/>
      <c r="VXE24" s="149"/>
      <c r="VXF24" s="150"/>
      <c r="VXG24" s="151"/>
      <c r="VXH24" s="152"/>
      <c r="VXI24" s="153"/>
      <c r="VXJ24" s="154"/>
      <c r="VXK24" s="146"/>
      <c r="VXL24" s="147"/>
      <c r="VXM24" s="148"/>
      <c r="VXN24" s="149"/>
      <c r="VXO24" s="150"/>
      <c r="VXP24" s="151"/>
      <c r="VXQ24" s="152"/>
      <c r="VXR24" s="153"/>
      <c r="VXS24" s="154"/>
      <c r="VXT24" s="146"/>
      <c r="VXU24" s="147"/>
      <c r="VXV24" s="148"/>
      <c r="VXW24" s="149"/>
      <c r="VXX24" s="150"/>
      <c r="VXY24" s="151"/>
      <c r="VXZ24" s="152"/>
      <c r="VYA24" s="153"/>
      <c r="VYB24" s="154"/>
      <c r="VYC24" s="146"/>
      <c r="VYD24" s="147"/>
      <c r="VYE24" s="148"/>
      <c r="VYF24" s="149"/>
      <c r="VYG24" s="150"/>
      <c r="VYH24" s="151"/>
      <c r="VYI24" s="152"/>
      <c r="VYJ24" s="153"/>
      <c r="VYK24" s="154"/>
      <c r="VYL24" s="146"/>
      <c r="VYM24" s="147"/>
      <c r="VYN24" s="148"/>
      <c r="VYO24" s="149"/>
      <c r="VYP24" s="150"/>
      <c r="VYQ24" s="151"/>
      <c r="VYR24" s="152"/>
      <c r="VYS24" s="153"/>
      <c r="VYT24" s="154"/>
      <c r="VYU24" s="146"/>
      <c r="VYV24" s="147"/>
      <c r="VYW24" s="148"/>
      <c r="VYX24" s="149"/>
      <c r="VYY24" s="150"/>
      <c r="VYZ24" s="151"/>
      <c r="VZA24" s="152"/>
      <c r="VZB24" s="153"/>
      <c r="VZC24" s="154"/>
      <c r="VZD24" s="146"/>
      <c r="VZE24" s="147"/>
      <c r="VZF24" s="148"/>
      <c r="VZG24" s="149"/>
      <c r="VZH24" s="150"/>
      <c r="VZI24" s="151"/>
      <c r="VZJ24" s="152"/>
      <c r="VZK24" s="153"/>
      <c r="VZL24" s="154"/>
      <c r="VZM24" s="146"/>
      <c r="VZN24" s="147"/>
      <c r="VZO24" s="148"/>
      <c r="VZP24" s="149"/>
      <c r="VZQ24" s="150"/>
      <c r="VZR24" s="151"/>
      <c r="VZS24" s="152"/>
      <c r="VZT24" s="153"/>
      <c r="VZU24" s="154"/>
      <c r="VZV24" s="146"/>
      <c r="VZW24" s="147"/>
      <c r="VZX24" s="148"/>
      <c r="VZY24" s="149"/>
      <c r="VZZ24" s="150"/>
      <c r="WAA24" s="151"/>
      <c r="WAB24" s="152"/>
      <c r="WAC24" s="153"/>
      <c r="WAD24" s="154"/>
      <c r="WAE24" s="146"/>
      <c r="WAF24" s="147"/>
      <c r="WAG24" s="148"/>
      <c r="WAH24" s="149"/>
      <c r="WAI24" s="150"/>
      <c r="WAJ24" s="151"/>
      <c r="WAK24" s="152"/>
      <c r="WAL24" s="153"/>
      <c r="WAM24" s="154"/>
      <c r="WAN24" s="146"/>
      <c r="WAO24" s="147"/>
      <c r="WAP24" s="148"/>
      <c r="WAQ24" s="149"/>
      <c r="WAR24" s="150"/>
      <c r="WAS24" s="151"/>
      <c r="WAT24" s="152"/>
      <c r="WAU24" s="153"/>
      <c r="WAV24" s="154"/>
      <c r="WAW24" s="146"/>
      <c r="WAX24" s="147"/>
      <c r="WAY24" s="148"/>
      <c r="WAZ24" s="149"/>
      <c r="WBA24" s="150"/>
      <c r="WBB24" s="151"/>
      <c r="WBC24" s="152"/>
      <c r="WBD24" s="153"/>
      <c r="WBE24" s="154"/>
      <c r="WBF24" s="146"/>
      <c r="WBG24" s="147"/>
      <c r="WBH24" s="148"/>
      <c r="WBI24" s="149"/>
      <c r="WBJ24" s="150"/>
      <c r="WBK24" s="151"/>
      <c r="WBL24" s="152"/>
      <c r="WBM24" s="153"/>
      <c r="WBN24" s="154"/>
      <c r="WBO24" s="146"/>
      <c r="WBP24" s="147"/>
      <c r="WBQ24" s="148"/>
      <c r="WBR24" s="149"/>
      <c r="WBS24" s="150"/>
      <c r="WBT24" s="151"/>
      <c r="WBU24" s="152"/>
      <c r="WBV24" s="153"/>
      <c r="WBW24" s="154"/>
      <c r="WBX24" s="146"/>
      <c r="WBY24" s="147"/>
      <c r="WBZ24" s="148"/>
      <c r="WCA24" s="149"/>
      <c r="WCB24" s="150"/>
      <c r="WCC24" s="151"/>
      <c r="WCD24" s="152"/>
      <c r="WCE24" s="153"/>
      <c r="WCF24" s="154"/>
      <c r="WCG24" s="146"/>
      <c r="WCH24" s="147"/>
      <c r="WCI24" s="148"/>
      <c r="WCJ24" s="149"/>
      <c r="WCK24" s="150"/>
      <c r="WCL24" s="151"/>
      <c r="WCM24" s="152"/>
      <c r="WCN24" s="153"/>
      <c r="WCO24" s="154"/>
      <c r="WCP24" s="146"/>
      <c r="WCQ24" s="147"/>
      <c r="WCR24" s="148"/>
      <c r="WCS24" s="149"/>
      <c r="WCT24" s="150"/>
      <c r="WCU24" s="151"/>
      <c r="WCV24" s="152"/>
      <c r="WCW24" s="153"/>
      <c r="WCX24" s="154"/>
      <c r="WCY24" s="146"/>
      <c r="WCZ24" s="147"/>
      <c r="WDA24" s="148"/>
      <c r="WDB24" s="149"/>
      <c r="WDC24" s="150"/>
      <c r="WDD24" s="151"/>
      <c r="WDE24" s="152"/>
      <c r="WDF24" s="153"/>
      <c r="WDG24" s="154"/>
      <c r="WDH24" s="146"/>
      <c r="WDI24" s="147"/>
      <c r="WDJ24" s="148"/>
      <c r="WDK24" s="149"/>
      <c r="WDL24" s="150"/>
      <c r="WDM24" s="151"/>
      <c r="WDN24" s="152"/>
      <c r="WDO24" s="153"/>
      <c r="WDP24" s="154"/>
      <c r="WDQ24" s="146"/>
      <c r="WDR24" s="147"/>
      <c r="WDS24" s="148"/>
      <c r="WDT24" s="149"/>
      <c r="WDU24" s="150"/>
      <c r="WDV24" s="151"/>
      <c r="WDW24" s="152"/>
      <c r="WDX24" s="153"/>
      <c r="WDY24" s="154"/>
      <c r="WDZ24" s="146"/>
      <c r="WEA24" s="147"/>
      <c r="WEB24" s="148"/>
      <c r="WEC24" s="149"/>
      <c r="WED24" s="150"/>
      <c r="WEE24" s="151"/>
      <c r="WEF24" s="152"/>
      <c r="WEG24" s="153"/>
      <c r="WEH24" s="154"/>
      <c r="WEI24" s="146"/>
      <c r="WEJ24" s="147"/>
      <c r="WEK24" s="148"/>
      <c r="WEL24" s="149"/>
      <c r="WEM24" s="150"/>
      <c r="WEN24" s="151"/>
      <c r="WEO24" s="152"/>
      <c r="WEP24" s="153"/>
      <c r="WEQ24" s="154"/>
      <c r="WER24" s="146"/>
      <c r="WES24" s="147"/>
      <c r="WET24" s="148"/>
      <c r="WEU24" s="149"/>
      <c r="WEV24" s="150"/>
      <c r="WEW24" s="151"/>
      <c r="WEX24" s="152"/>
      <c r="WEY24" s="153"/>
      <c r="WEZ24" s="154"/>
      <c r="WFA24" s="146"/>
      <c r="WFB24" s="147"/>
      <c r="WFC24" s="148"/>
      <c r="WFD24" s="149"/>
      <c r="WFE24" s="150"/>
      <c r="WFF24" s="151"/>
      <c r="WFG24" s="152"/>
      <c r="WFH24" s="153"/>
      <c r="WFI24" s="154"/>
      <c r="WFJ24" s="146"/>
      <c r="WFK24" s="147"/>
      <c r="WFL24" s="148"/>
      <c r="WFM24" s="149"/>
      <c r="WFN24" s="150"/>
      <c r="WFO24" s="151"/>
      <c r="WFP24" s="152"/>
      <c r="WFQ24" s="153"/>
      <c r="WFR24" s="154"/>
      <c r="WFS24" s="146"/>
      <c r="WFT24" s="147"/>
      <c r="WFU24" s="148"/>
      <c r="WFV24" s="149"/>
      <c r="WFW24" s="150"/>
      <c r="WFX24" s="151"/>
      <c r="WFY24" s="152"/>
      <c r="WFZ24" s="153"/>
      <c r="WGA24" s="154"/>
      <c r="WGB24" s="146"/>
      <c r="WGC24" s="147"/>
      <c r="WGD24" s="148"/>
      <c r="WGE24" s="149"/>
      <c r="WGF24" s="150"/>
      <c r="WGG24" s="151"/>
      <c r="WGH24" s="152"/>
      <c r="WGI24" s="153"/>
      <c r="WGJ24" s="154"/>
      <c r="WGK24" s="146"/>
      <c r="WGL24" s="147"/>
      <c r="WGM24" s="148"/>
      <c r="WGN24" s="149"/>
      <c r="WGO24" s="150"/>
      <c r="WGP24" s="151"/>
      <c r="WGQ24" s="152"/>
      <c r="WGR24" s="153"/>
      <c r="WGS24" s="154"/>
      <c r="WGT24" s="146"/>
      <c r="WGU24" s="147"/>
      <c r="WGV24" s="148"/>
      <c r="WGW24" s="149"/>
      <c r="WGX24" s="150"/>
      <c r="WGY24" s="151"/>
      <c r="WGZ24" s="152"/>
      <c r="WHA24" s="153"/>
      <c r="WHB24" s="154"/>
      <c r="WHC24" s="146"/>
      <c r="WHD24" s="147"/>
      <c r="WHE24" s="148"/>
      <c r="WHF24" s="149"/>
      <c r="WHG24" s="150"/>
      <c r="WHH24" s="151"/>
      <c r="WHI24" s="152"/>
      <c r="WHJ24" s="153"/>
      <c r="WHK24" s="154"/>
      <c r="WHL24" s="146"/>
      <c r="WHM24" s="147"/>
      <c r="WHN24" s="148"/>
      <c r="WHO24" s="149"/>
      <c r="WHP24" s="150"/>
      <c r="WHQ24" s="151"/>
      <c r="WHR24" s="152"/>
      <c r="WHS24" s="153"/>
      <c r="WHT24" s="154"/>
      <c r="WHU24" s="146"/>
      <c r="WHV24" s="147"/>
      <c r="WHW24" s="148"/>
      <c r="WHX24" s="149"/>
      <c r="WHY24" s="150"/>
      <c r="WHZ24" s="151"/>
      <c r="WIA24" s="152"/>
      <c r="WIB24" s="153"/>
      <c r="WIC24" s="154"/>
      <c r="WID24" s="146"/>
      <c r="WIE24" s="147"/>
      <c r="WIF24" s="148"/>
      <c r="WIG24" s="149"/>
      <c r="WIH24" s="150"/>
      <c r="WII24" s="151"/>
      <c r="WIJ24" s="152"/>
      <c r="WIK24" s="153"/>
      <c r="WIL24" s="154"/>
      <c r="WIM24" s="146"/>
      <c r="WIN24" s="147"/>
      <c r="WIO24" s="148"/>
      <c r="WIP24" s="149"/>
      <c r="WIQ24" s="150"/>
      <c r="WIR24" s="151"/>
      <c r="WIS24" s="152"/>
      <c r="WIT24" s="153"/>
      <c r="WIU24" s="154"/>
      <c r="WIV24" s="146"/>
      <c r="WIW24" s="147"/>
      <c r="WIX24" s="148"/>
      <c r="WIY24" s="149"/>
      <c r="WIZ24" s="150"/>
      <c r="WJA24" s="151"/>
      <c r="WJB24" s="152"/>
      <c r="WJC24" s="153"/>
      <c r="WJD24" s="154"/>
      <c r="WJE24" s="146"/>
      <c r="WJF24" s="147"/>
      <c r="WJG24" s="148"/>
      <c r="WJH24" s="149"/>
      <c r="WJI24" s="150"/>
      <c r="WJJ24" s="151"/>
      <c r="WJK24" s="152"/>
      <c r="WJL24" s="153"/>
      <c r="WJM24" s="154"/>
      <c r="WJN24" s="146"/>
      <c r="WJO24" s="147"/>
      <c r="WJP24" s="148"/>
      <c r="WJQ24" s="149"/>
      <c r="WJR24" s="150"/>
      <c r="WJS24" s="151"/>
      <c r="WJT24" s="152"/>
      <c r="WJU24" s="153"/>
      <c r="WJV24" s="154"/>
      <c r="WJW24" s="146"/>
      <c r="WJX24" s="147"/>
      <c r="WJY24" s="148"/>
      <c r="WJZ24" s="149"/>
      <c r="WKA24" s="150"/>
      <c r="WKB24" s="151"/>
      <c r="WKC24" s="152"/>
      <c r="WKD24" s="153"/>
      <c r="WKE24" s="154"/>
      <c r="WKF24" s="146"/>
      <c r="WKG24" s="147"/>
      <c r="WKH24" s="148"/>
      <c r="WKI24" s="149"/>
      <c r="WKJ24" s="150"/>
      <c r="WKK24" s="151"/>
      <c r="WKL24" s="152"/>
      <c r="WKM24" s="153"/>
      <c r="WKN24" s="154"/>
      <c r="WKO24" s="146"/>
      <c r="WKP24" s="147"/>
      <c r="WKQ24" s="148"/>
      <c r="WKR24" s="149"/>
      <c r="WKS24" s="150"/>
      <c r="WKT24" s="151"/>
      <c r="WKU24" s="152"/>
      <c r="WKV24" s="153"/>
      <c r="WKW24" s="154"/>
      <c r="WKX24" s="146"/>
      <c r="WKY24" s="147"/>
      <c r="WKZ24" s="148"/>
      <c r="WLA24" s="149"/>
      <c r="WLB24" s="150"/>
      <c r="WLC24" s="151"/>
      <c r="WLD24" s="152"/>
      <c r="WLE24" s="153"/>
      <c r="WLF24" s="154"/>
      <c r="WLG24" s="146"/>
      <c r="WLH24" s="147"/>
      <c r="WLI24" s="148"/>
      <c r="WLJ24" s="149"/>
      <c r="WLK24" s="150"/>
      <c r="WLL24" s="151"/>
      <c r="WLM24" s="152"/>
      <c r="WLN24" s="153"/>
      <c r="WLO24" s="154"/>
      <c r="WLP24" s="146"/>
      <c r="WLQ24" s="147"/>
      <c r="WLR24" s="148"/>
      <c r="WLS24" s="149"/>
      <c r="WLT24" s="150"/>
      <c r="WLU24" s="151"/>
      <c r="WLV24" s="152"/>
      <c r="WLW24" s="153"/>
      <c r="WLX24" s="154"/>
      <c r="WLY24" s="146"/>
      <c r="WLZ24" s="147"/>
      <c r="WMA24" s="148"/>
      <c r="WMB24" s="149"/>
      <c r="WMC24" s="150"/>
      <c r="WMD24" s="151"/>
      <c r="WME24" s="152"/>
      <c r="WMF24" s="153"/>
      <c r="WMG24" s="154"/>
      <c r="WMH24" s="146"/>
      <c r="WMI24" s="147"/>
      <c r="WMJ24" s="148"/>
      <c r="WMK24" s="149"/>
      <c r="WML24" s="150"/>
      <c r="WMM24" s="151"/>
      <c r="WMN24" s="152"/>
      <c r="WMO24" s="153"/>
      <c r="WMP24" s="154"/>
      <c r="WMQ24" s="146"/>
      <c r="WMR24" s="147"/>
      <c r="WMS24" s="148"/>
      <c r="WMT24" s="149"/>
      <c r="WMU24" s="150"/>
      <c r="WMV24" s="151"/>
      <c r="WMW24" s="152"/>
      <c r="WMX24" s="153"/>
      <c r="WMY24" s="154"/>
      <c r="WMZ24" s="146"/>
      <c r="WNA24" s="147"/>
      <c r="WNB24" s="148"/>
      <c r="WNC24" s="149"/>
      <c r="WND24" s="150"/>
      <c r="WNE24" s="151"/>
      <c r="WNF24" s="152"/>
      <c r="WNG24" s="153"/>
      <c r="WNH24" s="154"/>
      <c r="WNI24" s="146"/>
      <c r="WNJ24" s="147"/>
      <c r="WNK24" s="148"/>
      <c r="WNL24" s="149"/>
      <c r="WNM24" s="150"/>
      <c r="WNN24" s="151"/>
      <c r="WNO24" s="152"/>
      <c r="WNP24" s="153"/>
      <c r="WNQ24" s="154"/>
      <c r="WNR24" s="146"/>
      <c r="WNS24" s="147"/>
      <c r="WNT24" s="148"/>
      <c r="WNU24" s="149"/>
      <c r="WNV24" s="150"/>
      <c r="WNW24" s="151"/>
      <c r="WNX24" s="152"/>
      <c r="WNY24" s="153"/>
      <c r="WNZ24" s="154"/>
      <c r="WOA24" s="146"/>
      <c r="WOB24" s="147"/>
      <c r="WOC24" s="148"/>
      <c r="WOD24" s="149"/>
      <c r="WOE24" s="150"/>
      <c r="WOF24" s="151"/>
      <c r="WOG24" s="152"/>
      <c r="WOH24" s="153"/>
      <c r="WOI24" s="154"/>
      <c r="WOJ24" s="146"/>
      <c r="WOK24" s="147"/>
      <c r="WOL24" s="148"/>
      <c r="WOM24" s="149"/>
      <c r="WON24" s="150"/>
      <c r="WOO24" s="151"/>
      <c r="WOP24" s="152"/>
      <c r="WOQ24" s="153"/>
      <c r="WOR24" s="154"/>
      <c r="WOS24" s="146"/>
      <c r="WOT24" s="147"/>
      <c r="WOU24" s="148"/>
      <c r="WOV24" s="149"/>
      <c r="WOW24" s="150"/>
      <c r="WOX24" s="151"/>
      <c r="WOY24" s="152"/>
      <c r="WOZ24" s="153"/>
      <c r="WPA24" s="154"/>
      <c r="WPB24" s="146"/>
      <c r="WPC24" s="147"/>
      <c r="WPD24" s="148"/>
      <c r="WPE24" s="149"/>
      <c r="WPF24" s="150"/>
      <c r="WPG24" s="151"/>
      <c r="WPH24" s="152"/>
      <c r="WPI24" s="153"/>
      <c r="WPJ24" s="154"/>
      <c r="WPK24" s="146"/>
      <c r="WPL24" s="147"/>
      <c r="WPM24" s="148"/>
      <c r="WPN24" s="149"/>
      <c r="WPO24" s="150"/>
      <c r="WPP24" s="151"/>
      <c r="WPQ24" s="152"/>
      <c r="WPR24" s="153"/>
      <c r="WPS24" s="154"/>
      <c r="WPT24" s="146"/>
      <c r="WPU24" s="147"/>
      <c r="WPV24" s="148"/>
      <c r="WPW24" s="149"/>
      <c r="WPX24" s="150"/>
      <c r="WPY24" s="151"/>
      <c r="WPZ24" s="152"/>
      <c r="WQA24" s="153"/>
      <c r="WQB24" s="154"/>
      <c r="WQC24" s="146"/>
      <c r="WQD24" s="147"/>
      <c r="WQE24" s="148"/>
      <c r="WQF24" s="149"/>
      <c r="WQG24" s="150"/>
      <c r="WQH24" s="151"/>
      <c r="WQI24" s="152"/>
      <c r="WQJ24" s="153"/>
      <c r="WQK24" s="154"/>
      <c r="WQL24" s="146"/>
      <c r="WQM24" s="147"/>
      <c r="WQN24" s="148"/>
      <c r="WQO24" s="149"/>
      <c r="WQP24" s="150"/>
      <c r="WQQ24" s="151"/>
      <c r="WQR24" s="152"/>
      <c r="WQS24" s="153"/>
      <c r="WQT24" s="154"/>
      <c r="WQU24" s="146"/>
      <c r="WQV24" s="147"/>
      <c r="WQW24" s="148"/>
      <c r="WQX24" s="149"/>
      <c r="WQY24" s="150"/>
      <c r="WQZ24" s="151"/>
      <c r="WRA24" s="152"/>
      <c r="WRB24" s="153"/>
      <c r="WRC24" s="154"/>
      <c r="WRD24" s="146"/>
      <c r="WRE24" s="147"/>
      <c r="WRF24" s="148"/>
      <c r="WRG24" s="149"/>
      <c r="WRH24" s="150"/>
      <c r="WRI24" s="151"/>
      <c r="WRJ24" s="152"/>
      <c r="WRK24" s="153"/>
      <c r="WRL24" s="154"/>
      <c r="WRM24" s="146"/>
      <c r="WRN24" s="147"/>
      <c r="WRO24" s="148"/>
      <c r="WRP24" s="149"/>
      <c r="WRQ24" s="150"/>
      <c r="WRR24" s="151"/>
      <c r="WRS24" s="152"/>
      <c r="WRT24" s="153"/>
      <c r="WRU24" s="154"/>
      <c r="WRV24" s="146"/>
      <c r="WRW24" s="147"/>
      <c r="WRX24" s="148"/>
      <c r="WRY24" s="149"/>
      <c r="WRZ24" s="150"/>
      <c r="WSA24" s="151"/>
      <c r="WSB24" s="152"/>
      <c r="WSC24" s="153"/>
      <c r="WSD24" s="154"/>
      <c r="WSE24" s="146"/>
      <c r="WSF24" s="147"/>
      <c r="WSG24" s="148"/>
      <c r="WSH24" s="149"/>
      <c r="WSI24" s="150"/>
      <c r="WSJ24" s="151"/>
      <c r="WSK24" s="152"/>
      <c r="WSL24" s="153"/>
      <c r="WSM24" s="154"/>
      <c r="WSN24" s="146"/>
      <c r="WSO24" s="147"/>
      <c r="WSP24" s="148"/>
      <c r="WSQ24" s="149"/>
      <c r="WSR24" s="150"/>
      <c r="WSS24" s="151"/>
      <c r="WST24" s="152"/>
      <c r="WSU24" s="153"/>
      <c r="WSV24" s="154"/>
      <c r="WSW24" s="146"/>
      <c r="WSX24" s="147"/>
      <c r="WSY24" s="148"/>
      <c r="WSZ24" s="149"/>
      <c r="WTA24" s="150"/>
      <c r="WTB24" s="151"/>
      <c r="WTC24" s="152"/>
      <c r="WTD24" s="153"/>
      <c r="WTE24" s="154"/>
      <c r="WTF24" s="146"/>
      <c r="WTG24" s="147"/>
      <c r="WTH24" s="148"/>
      <c r="WTI24" s="149"/>
      <c r="WTJ24" s="150"/>
      <c r="WTK24" s="151"/>
      <c r="WTL24" s="152"/>
      <c r="WTM24" s="153"/>
      <c r="WTN24" s="154"/>
      <c r="WTO24" s="146"/>
      <c r="WTP24" s="147"/>
      <c r="WTQ24" s="148"/>
      <c r="WTR24" s="149"/>
      <c r="WTS24" s="150"/>
      <c r="WTT24" s="151"/>
      <c r="WTU24" s="152"/>
      <c r="WTV24" s="153"/>
      <c r="WTW24" s="154"/>
      <c r="WTX24" s="146"/>
      <c r="WTY24" s="147"/>
      <c r="WTZ24" s="148"/>
      <c r="WUA24" s="149"/>
      <c r="WUB24" s="150"/>
      <c r="WUC24" s="151"/>
      <c r="WUD24" s="152"/>
      <c r="WUE24" s="153"/>
      <c r="WUF24" s="154"/>
      <c r="WUG24" s="146"/>
      <c r="WUH24" s="147"/>
      <c r="WUI24" s="148"/>
      <c r="WUJ24" s="149"/>
      <c r="WUK24" s="150"/>
      <c r="WUL24" s="151"/>
      <c r="WUM24" s="152"/>
      <c r="WUN24" s="153"/>
      <c r="WUO24" s="154"/>
      <c r="WUP24" s="146"/>
      <c r="WUQ24" s="147"/>
      <c r="WUR24" s="148"/>
      <c r="WUS24" s="149"/>
      <c r="WUT24" s="150"/>
      <c r="WUU24" s="151"/>
      <c r="WUV24" s="152"/>
      <c r="WUW24" s="153"/>
      <c r="WUX24" s="154"/>
      <c r="WUY24" s="146"/>
      <c r="WUZ24" s="147"/>
      <c r="WVA24" s="148"/>
      <c r="WVB24" s="149"/>
      <c r="WVC24" s="150"/>
      <c r="WVD24" s="151"/>
      <c r="WVE24" s="152"/>
      <c r="WVF24" s="153"/>
      <c r="WVG24" s="154"/>
      <c r="WVH24" s="146"/>
      <c r="WVI24" s="147"/>
      <c r="WVJ24" s="148"/>
      <c r="WVK24" s="149"/>
      <c r="WVL24" s="150"/>
      <c r="WVM24" s="151"/>
      <c r="WVN24" s="152"/>
      <c r="WVO24" s="153"/>
      <c r="WVP24" s="154"/>
      <c r="WVQ24" s="146"/>
      <c r="WVR24" s="147"/>
      <c r="WVS24" s="148"/>
      <c r="WVT24" s="149"/>
      <c r="WVU24" s="150"/>
      <c r="WVV24" s="151"/>
      <c r="WVW24" s="152"/>
      <c r="WVX24" s="153"/>
      <c r="WVY24" s="154"/>
      <c r="WVZ24" s="146"/>
      <c r="WWA24" s="147"/>
      <c r="WWB24" s="148"/>
      <c r="WWC24" s="149"/>
      <c r="WWD24" s="150"/>
      <c r="WWE24" s="151"/>
      <c r="WWF24" s="152"/>
      <c r="WWG24" s="153"/>
      <c r="WWH24" s="154"/>
      <c r="WWI24" s="146"/>
      <c r="WWJ24" s="147"/>
      <c r="WWK24" s="148"/>
      <c r="WWL24" s="149"/>
      <c r="WWM24" s="150"/>
      <c r="WWN24" s="151"/>
      <c r="WWO24" s="152"/>
      <c r="WWP24" s="153"/>
      <c r="WWQ24" s="154"/>
      <c r="WWR24" s="146"/>
      <c r="WWS24" s="147"/>
      <c r="WWT24" s="148"/>
      <c r="WWU24" s="149"/>
      <c r="WWV24" s="150"/>
      <c r="WWW24" s="151"/>
      <c r="WWX24" s="152"/>
      <c r="WWY24" s="153"/>
      <c r="WWZ24" s="154"/>
      <c r="WXA24" s="146"/>
      <c r="WXB24" s="147"/>
      <c r="WXC24" s="148"/>
      <c r="WXD24" s="149"/>
      <c r="WXE24" s="150"/>
      <c r="WXF24" s="151"/>
      <c r="WXG24" s="152"/>
      <c r="WXH24" s="153"/>
      <c r="WXI24" s="154"/>
      <c r="WXJ24" s="146"/>
      <c r="WXK24" s="147"/>
      <c r="WXL24" s="148"/>
      <c r="WXM24" s="149"/>
      <c r="WXN24" s="150"/>
      <c r="WXO24" s="151"/>
      <c r="WXP24" s="152"/>
      <c r="WXQ24" s="153"/>
      <c r="WXR24" s="154"/>
      <c r="WXS24" s="146"/>
      <c r="WXT24" s="147"/>
      <c r="WXU24" s="148"/>
      <c r="WXV24" s="149"/>
      <c r="WXW24" s="150"/>
      <c r="WXX24" s="151"/>
      <c r="WXY24" s="152"/>
      <c r="WXZ24" s="153"/>
      <c r="WYA24" s="154"/>
      <c r="WYB24" s="146"/>
      <c r="WYC24" s="147"/>
      <c r="WYD24" s="148"/>
      <c r="WYE24" s="149"/>
      <c r="WYF24" s="150"/>
      <c r="WYG24" s="151"/>
      <c r="WYH24" s="152"/>
      <c r="WYI24" s="153"/>
      <c r="WYJ24" s="154"/>
      <c r="WYK24" s="146"/>
      <c r="WYL24" s="147"/>
      <c r="WYM24" s="148"/>
      <c r="WYN24" s="149"/>
      <c r="WYO24" s="150"/>
      <c r="WYP24" s="151"/>
      <c r="WYQ24" s="152"/>
      <c r="WYR24" s="153"/>
      <c r="WYS24" s="154"/>
      <c r="WYT24" s="146"/>
      <c r="WYU24" s="147"/>
      <c r="WYV24" s="148"/>
      <c r="WYW24" s="149"/>
      <c r="WYX24" s="150"/>
      <c r="WYY24" s="151"/>
      <c r="WYZ24" s="152"/>
      <c r="WZA24" s="153"/>
      <c r="WZB24" s="154"/>
      <c r="WZC24" s="146"/>
      <c r="WZD24" s="147"/>
      <c r="WZE24" s="148"/>
      <c r="WZF24" s="149"/>
      <c r="WZG24" s="150"/>
      <c r="WZH24" s="151"/>
      <c r="WZI24" s="152"/>
      <c r="WZJ24" s="153"/>
      <c r="WZK24" s="154"/>
      <c r="WZL24" s="146"/>
      <c r="WZM24" s="147"/>
      <c r="WZN24" s="148"/>
      <c r="WZO24" s="149"/>
      <c r="WZP24" s="150"/>
      <c r="WZQ24" s="151"/>
      <c r="WZR24" s="152"/>
      <c r="WZS24" s="153"/>
      <c r="WZT24" s="154"/>
      <c r="WZU24" s="146"/>
      <c r="WZV24" s="147"/>
      <c r="WZW24" s="148"/>
      <c r="WZX24" s="149"/>
      <c r="WZY24" s="150"/>
      <c r="WZZ24" s="151"/>
      <c r="XAA24" s="152"/>
      <c r="XAB24" s="153"/>
      <c r="XAC24" s="154"/>
      <c r="XAD24" s="146"/>
      <c r="XAE24" s="147"/>
      <c r="XAF24" s="148"/>
      <c r="XAG24" s="149"/>
      <c r="XAH24" s="150"/>
      <c r="XAI24" s="151"/>
      <c r="XAJ24" s="152"/>
      <c r="XAK24" s="153"/>
      <c r="XAL24" s="154"/>
      <c r="XAM24" s="146"/>
      <c r="XAN24" s="147"/>
      <c r="XAO24" s="148"/>
      <c r="XAP24" s="149"/>
      <c r="XAQ24" s="150"/>
      <c r="XAR24" s="151"/>
      <c r="XAS24" s="152"/>
      <c r="XAT24" s="153"/>
      <c r="XAU24" s="154"/>
      <c r="XAV24" s="146"/>
      <c r="XAW24" s="147"/>
      <c r="XAX24" s="148"/>
      <c r="XAY24" s="149"/>
      <c r="XAZ24" s="150"/>
      <c r="XBA24" s="151"/>
      <c r="XBB24" s="152"/>
      <c r="XBC24" s="153"/>
      <c r="XBD24" s="154"/>
      <c r="XBE24" s="146"/>
      <c r="XBF24" s="147"/>
      <c r="XBG24" s="148"/>
      <c r="XBH24" s="149"/>
      <c r="XBI24" s="150"/>
      <c r="XBJ24" s="151"/>
      <c r="XBK24" s="152"/>
      <c r="XBL24" s="153"/>
      <c r="XBM24" s="154"/>
      <c r="XBN24" s="146"/>
      <c r="XBO24" s="147"/>
      <c r="XBP24" s="148"/>
      <c r="XBQ24" s="149"/>
      <c r="XBR24" s="150"/>
      <c r="XBS24" s="151"/>
      <c r="XBT24" s="152"/>
      <c r="XBU24" s="153"/>
      <c r="XBV24" s="154"/>
      <c r="XBW24" s="146"/>
      <c r="XBX24" s="147"/>
      <c r="XBY24" s="148"/>
      <c r="XBZ24" s="149"/>
      <c r="XCA24" s="150"/>
      <c r="XCB24" s="151"/>
      <c r="XCC24" s="152"/>
      <c r="XCD24" s="153"/>
      <c r="XCE24" s="154"/>
      <c r="XCF24" s="146"/>
      <c r="XCG24" s="147"/>
      <c r="XCH24" s="148"/>
      <c r="XCI24" s="149"/>
      <c r="XCJ24" s="150"/>
      <c r="XCK24" s="151"/>
      <c r="XCL24" s="152"/>
      <c r="XCM24" s="153"/>
      <c r="XCN24" s="154"/>
      <c r="XCO24" s="146"/>
      <c r="XCP24" s="147"/>
      <c r="XCQ24" s="148"/>
      <c r="XCR24" s="149"/>
      <c r="XCS24" s="150"/>
      <c r="XCT24" s="151"/>
      <c r="XCU24" s="152"/>
      <c r="XCV24" s="153"/>
      <c r="XCW24" s="154"/>
      <c r="XCX24" s="146"/>
      <c r="XCY24" s="147"/>
      <c r="XCZ24" s="148"/>
      <c r="XDA24" s="149"/>
      <c r="XDB24" s="150"/>
      <c r="XDC24" s="151"/>
      <c r="XDD24" s="152"/>
      <c r="XDE24" s="153"/>
      <c r="XDF24" s="154"/>
      <c r="XDG24" s="146"/>
      <c r="XDH24" s="147"/>
      <c r="XDI24" s="148"/>
      <c r="XDJ24" s="149"/>
      <c r="XDK24" s="150"/>
      <c r="XDL24" s="151"/>
      <c r="XDM24" s="152"/>
      <c r="XDN24" s="153"/>
      <c r="XDO24" s="154"/>
      <c r="XDP24" s="146"/>
      <c r="XDQ24" s="147"/>
      <c r="XDR24" s="148"/>
      <c r="XDS24" s="149"/>
      <c r="XDT24" s="150"/>
      <c r="XDU24" s="151"/>
      <c r="XDV24" s="152"/>
      <c r="XDW24" s="153"/>
      <c r="XDX24" s="154"/>
      <c r="XDY24" s="146"/>
      <c r="XDZ24" s="147"/>
      <c r="XEA24" s="148"/>
      <c r="XEB24" s="149"/>
      <c r="XEC24" s="150"/>
      <c r="XED24" s="151"/>
      <c r="XEE24" s="152"/>
      <c r="XEF24" s="153"/>
      <c r="XEG24" s="154"/>
      <c r="XEH24" s="146"/>
      <c r="XEI24" s="147"/>
      <c r="XEJ24" s="148"/>
      <c r="XEK24" s="149"/>
      <c r="XEL24" s="150"/>
      <c r="XEM24" s="151"/>
      <c r="XEN24" s="152"/>
      <c r="XEO24" s="153"/>
      <c r="XEP24" s="154"/>
      <c r="XEQ24" s="146"/>
      <c r="XER24" s="147"/>
      <c r="XES24" s="148"/>
      <c r="XET24" s="149"/>
      <c r="XEU24" s="150"/>
      <c r="XEV24" s="151"/>
      <c r="XEW24" s="152"/>
      <c r="XEX24" s="153"/>
      <c r="XEY24" s="154"/>
      <c r="XEZ24" s="146"/>
      <c r="XFA24" s="147"/>
      <c r="XFB24" s="148"/>
      <c r="XFC24" s="149"/>
    </row>
    <row r="25" spans="1:16383" ht="28.5" x14ac:dyDescent="0.2">
      <c r="A25" s="155" t="s">
        <v>28</v>
      </c>
      <c r="B25" s="156" t="s">
        <v>95</v>
      </c>
      <c r="C25" s="157" t="s">
        <v>30</v>
      </c>
      <c r="D25" s="158">
        <v>38</v>
      </c>
      <c r="E25" s="172"/>
      <c r="F25" s="160">
        <f t="shared" ref="F25:F34" si="13">ROUND(E25*D25,2)</f>
        <v>0</v>
      </c>
      <c r="G25" s="161">
        <f t="shared" ref="G25:G34" si="14">ROUND(F25*0.9,2)</f>
        <v>0</v>
      </c>
      <c r="H25" s="162">
        <f t="shared" ref="H25:H34" si="15">ROUND(F25-G25,2)</f>
        <v>0</v>
      </c>
      <c r="I25" s="131"/>
      <c r="J25" s="2"/>
    </row>
    <row r="26" spans="1:16383" ht="14.25" x14ac:dyDescent="0.2">
      <c r="A26" s="155" t="s">
        <v>103</v>
      </c>
      <c r="B26" s="156" t="s">
        <v>252</v>
      </c>
      <c r="C26" s="157" t="s">
        <v>30</v>
      </c>
      <c r="D26" s="158">
        <v>80</v>
      </c>
      <c r="E26" s="159"/>
      <c r="F26" s="160">
        <f t="shared" si="13"/>
        <v>0</v>
      </c>
      <c r="G26" s="161">
        <f t="shared" si="14"/>
        <v>0</v>
      </c>
      <c r="H26" s="162">
        <f t="shared" si="15"/>
        <v>0</v>
      </c>
      <c r="I26" s="131"/>
      <c r="J26" s="2"/>
    </row>
    <row r="27" spans="1:16383" ht="28.5" x14ac:dyDescent="0.2">
      <c r="A27" s="155" t="s">
        <v>104</v>
      </c>
      <c r="B27" s="156" t="s">
        <v>253</v>
      </c>
      <c r="C27" s="157" t="s">
        <v>30</v>
      </c>
      <c r="D27" s="158">
        <v>120</v>
      </c>
      <c r="E27" s="159"/>
      <c r="F27" s="160">
        <f t="shared" si="13"/>
        <v>0</v>
      </c>
      <c r="G27" s="161">
        <f t="shared" si="14"/>
        <v>0</v>
      </c>
      <c r="H27" s="162">
        <f t="shared" si="15"/>
        <v>0</v>
      </c>
      <c r="I27" s="131"/>
      <c r="J27" s="2"/>
    </row>
    <row r="28" spans="1:16383" ht="28.5" x14ac:dyDescent="0.2">
      <c r="A28" s="155" t="s">
        <v>29</v>
      </c>
      <c r="B28" s="156" t="s">
        <v>254</v>
      </c>
      <c r="C28" s="157" t="s">
        <v>255</v>
      </c>
      <c r="D28" s="158">
        <v>17</v>
      </c>
      <c r="E28" s="159"/>
      <c r="F28" s="160">
        <f t="shared" si="13"/>
        <v>0</v>
      </c>
      <c r="G28" s="161">
        <f t="shared" si="14"/>
        <v>0</v>
      </c>
      <c r="H28" s="162">
        <f t="shared" si="15"/>
        <v>0</v>
      </c>
      <c r="I28" s="131"/>
      <c r="J28" s="2"/>
    </row>
    <row r="29" spans="1:16383" ht="14.25" x14ac:dyDescent="0.2">
      <c r="A29" s="155" t="s">
        <v>105</v>
      </c>
      <c r="B29" s="156" t="s">
        <v>256</v>
      </c>
      <c r="C29" s="157" t="s">
        <v>13</v>
      </c>
      <c r="D29" s="158">
        <v>9</v>
      </c>
      <c r="E29" s="159"/>
      <c r="F29" s="160">
        <f t="shared" si="13"/>
        <v>0</v>
      </c>
      <c r="G29" s="161">
        <f t="shared" si="14"/>
        <v>0</v>
      </c>
      <c r="H29" s="162">
        <f t="shared" si="15"/>
        <v>0</v>
      </c>
      <c r="I29" s="131"/>
      <c r="J29" s="2"/>
    </row>
    <row r="30" spans="1:16383" ht="14.25" x14ac:dyDescent="0.2">
      <c r="A30" s="155" t="s">
        <v>257</v>
      </c>
      <c r="B30" s="156" t="s">
        <v>96</v>
      </c>
      <c r="C30" s="157" t="s">
        <v>91</v>
      </c>
      <c r="D30" s="158">
        <v>3</v>
      </c>
      <c r="E30" s="159"/>
      <c r="F30" s="160">
        <f t="shared" si="13"/>
        <v>0</v>
      </c>
      <c r="G30" s="161">
        <f t="shared" si="14"/>
        <v>0</v>
      </c>
      <c r="H30" s="162">
        <f t="shared" si="15"/>
        <v>0</v>
      </c>
      <c r="I30" s="131"/>
      <c r="J30" s="2"/>
    </row>
    <row r="31" spans="1:16383" ht="28.5" x14ac:dyDescent="0.2">
      <c r="A31" s="155" t="s">
        <v>258</v>
      </c>
      <c r="B31" s="156" t="s">
        <v>98</v>
      </c>
      <c r="C31" s="157" t="s">
        <v>91</v>
      </c>
      <c r="D31" s="158">
        <v>1</v>
      </c>
      <c r="E31" s="159"/>
      <c r="F31" s="160">
        <f t="shared" si="13"/>
        <v>0</v>
      </c>
      <c r="G31" s="161">
        <v>2229.77</v>
      </c>
      <c r="H31" s="162">
        <f t="shared" si="15"/>
        <v>-2229.77</v>
      </c>
      <c r="I31" s="131"/>
      <c r="J31" s="2"/>
    </row>
    <row r="32" spans="1:16383" ht="28.5" x14ac:dyDescent="0.2">
      <c r="A32" s="155" t="s">
        <v>40</v>
      </c>
      <c r="B32" s="156" t="s">
        <v>99</v>
      </c>
      <c r="C32" s="157" t="s">
        <v>91</v>
      </c>
      <c r="D32" s="158">
        <v>2</v>
      </c>
      <c r="E32" s="159"/>
      <c r="F32" s="160">
        <f t="shared" si="13"/>
        <v>0</v>
      </c>
      <c r="G32" s="161">
        <v>3382.58</v>
      </c>
      <c r="H32" s="162">
        <f t="shared" si="15"/>
        <v>-3382.58</v>
      </c>
      <c r="I32" s="131"/>
      <c r="J32" s="2"/>
    </row>
    <row r="33" spans="1:16383" ht="28.5" x14ac:dyDescent="0.2">
      <c r="A33" s="155" t="s">
        <v>41</v>
      </c>
      <c r="B33" s="156" t="s">
        <v>100</v>
      </c>
      <c r="C33" s="157" t="s">
        <v>91</v>
      </c>
      <c r="D33" s="158">
        <v>2</v>
      </c>
      <c r="E33" s="159"/>
      <c r="F33" s="160">
        <f t="shared" si="13"/>
        <v>0</v>
      </c>
      <c r="G33" s="161">
        <v>2978.89</v>
      </c>
      <c r="H33" s="162">
        <f t="shared" si="15"/>
        <v>-2978.89</v>
      </c>
      <c r="I33" s="131"/>
      <c r="J33" s="2"/>
    </row>
    <row r="34" spans="1:16383" ht="28.5" x14ac:dyDescent="0.2">
      <c r="A34" s="155" t="s">
        <v>259</v>
      </c>
      <c r="B34" s="156" t="s">
        <v>101</v>
      </c>
      <c r="C34" s="157" t="s">
        <v>91</v>
      </c>
      <c r="D34" s="158">
        <v>1</v>
      </c>
      <c r="E34" s="159"/>
      <c r="F34" s="160">
        <f t="shared" si="13"/>
        <v>0</v>
      </c>
      <c r="G34" s="161">
        <f t="shared" si="14"/>
        <v>0</v>
      </c>
      <c r="H34" s="162">
        <f t="shared" si="15"/>
        <v>0</v>
      </c>
      <c r="I34" s="131"/>
      <c r="J34" s="2"/>
    </row>
    <row r="35" spans="1:16383" ht="28.5" x14ac:dyDescent="0.2">
      <c r="A35" s="155" t="s">
        <v>260</v>
      </c>
      <c r="B35" s="156" t="s">
        <v>244</v>
      </c>
      <c r="C35" s="157" t="s">
        <v>91</v>
      </c>
      <c r="D35" s="158">
        <v>1</v>
      </c>
      <c r="E35" s="159"/>
      <c r="F35" s="160">
        <f t="shared" ref="F35:F36" si="16">ROUND(E35*D35,2)</f>
        <v>0</v>
      </c>
      <c r="G35" s="161">
        <v>988.2</v>
      </c>
      <c r="H35" s="162">
        <f t="shared" ref="H35:H36" si="17">ROUND(F35-G35,2)</f>
        <v>-988.2</v>
      </c>
      <c r="I35" s="131"/>
      <c r="J35" s="2"/>
    </row>
    <row r="36" spans="1:16383" ht="85.5" x14ac:dyDescent="0.2">
      <c r="A36" s="155" t="s">
        <v>261</v>
      </c>
      <c r="B36" s="156" t="s">
        <v>264</v>
      </c>
      <c r="C36" s="157" t="s">
        <v>265</v>
      </c>
      <c r="D36" s="158">
        <v>40</v>
      </c>
      <c r="E36" s="159"/>
      <c r="F36" s="160">
        <f t="shared" si="16"/>
        <v>0</v>
      </c>
      <c r="G36" s="161">
        <v>684</v>
      </c>
      <c r="H36" s="162">
        <f t="shared" si="17"/>
        <v>-684</v>
      </c>
      <c r="I36" s="131"/>
      <c r="J36" s="2"/>
    </row>
    <row r="37" spans="1:16383" ht="18" customHeight="1" x14ac:dyDescent="0.2">
      <c r="A37" s="128"/>
      <c r="B37" s="78"/>
      <c r="C37" s="177" t="s">
        <v>44</v>
      </c>
      <c r="D37" s="178"/>
      <c r="E37" s="180"/>
      <c r="F37" s="82">
        <f>ROUND(SUM(F25:F36),2)</f>
        <v>0</v>
      </c>
      <c r="G37" s="82">
        <f>ROUND(SUM(G25:G36),2)</f>
        <v>10263.44</v>
      </c>
      <c r="H37" s="82">
        <f>ROUND(SUM(H25:H36),2)</f>
        <v>-10263.44</v>
      </c>
      <c r="I37" s="132"/>
      <c r="J37" s="2"/>
    </row>
    <row r="38" spans="1:16383" ht="25.5" customHeight="1" x14ac:dyDescent="0.2">
      <c r="A38" s="146" t="s">
        <v>45</v>
      </c>
      <c r="B38" s="147" t="s">
        <v>47</v>
      </c>
      <c r="C38" s="148"/>
      <c r="D38" s="149"/>
      <c r="E38" s="150"/>
      <c r="F38" s="151"/>
      <c r="G38" s="152"/>
      <c r="H38" s="153"/>
      <c r="I38" s="154"/>
      <c r="J38" s="146"/>
      <c r="K38" s="148"/>
      <c r="L38" s="149"/>
      <c r="M38" s="150"/>
      <c r="N38" s="151"/>
      <c r="O38" s="152"/>
      <c r="P38" s="153"/>
      <c r="Q38" s="154"/>
      <c r="R38" s="146"/>
      <c r="S38" s="147"/>
      <c r="T38" s="148"/>
      <c r="U38" s="149"/>
      <c r="V38" s="150"/>
      <c r="W38" s="151"/>
      <c r="X38" s="152"/>
      <c r="Y38" s="153"/>
      <c r="Z38" s="154"/>
      <c r="AA38" s="146"/>
      <c r="AB38" s="147"/>
      <c r="AC38" s="148"/>
      <c r="AD38" s="149"/>
      <c r="AE38" s="150"/>
      <c r="AF38" s="151"/>
      <c r="AG38" s="152"/>
      <c r="AH38" s="153"/>
      <c r="AI38" s="154"/>
      <c r="AJ38" s="146"/>
      <c r="AK38" s="147"/>
      <c r="AL38" s="148"/>
      <c r="AM38" s="149"/>
      <c r="AN38" s="150"/>
      <c r="AO38" s="151"/>
      <c r="AP38" s="152"/>
      <c r="AQ38" s="153"/>
      <c r="AR38" s="154"/>
      <c r="AS38" s="146"/>
      <c r="AT38" s="147"/>
      <c r="AU38" s="148"/>
      <c r="AV38" s="149"/>
      <c r="AW38" s="150"/>
      <c r="AX38" s="151"/>
      <c r="AY38" s="152"/>
      <c r="AZ38" s="153"/>
      <c r="BA38" s="154"/>
      <c r="BB38" s="146"/>
      <c r="BC38" s="147"/>
      <c r="BD38" s="148"/>
      <c r="BE38" s="149"/>
      <c r="BF38" s="150"/>
      <c r="BG38" s="151"/>
      <c r="BH38" s="152"/>
      <c r="BI38" s="153"/>
      <c r="BJ38" s="154"/>
      <c r="BK38" s="146"/>
      <c r="BL38" s="147"/>
      <c r="BM38" s="148"/>
      <c r="BN38" s="149"/>
      <c r="BO38" s="150"/>
      <c r="BP38" s="151"/>
      <c r="BQ38" s="152"/>
      <c r="BR38" s="153"/>
      <c r="BS38" s="154"/>
      <c r="BT38" s="146"/>
      <c r="BU38" s="147"/>
      <c r="BV38" s="148"/>
      <c r="BW38" s="149"/>
      <c r="BX38" s="150"/>
      <c r="BY38" s="151"/>
      <c r="BZ38" s="152"/>
      <c r="CA38" s="153"/>
      <c r="CB38" s="154"/>
      <c r="CC38" s="146"/>
      <c r="CD38" s="147"/>
      <c r="CE38" s="148"/>
      <c r="CF38" s="149"/>
      <c r="CG38" s="150"/>
      <c r="CH38" s="151"/>
      <c r="CI38" s="152"/>
      <c r="CJ38" s="153"/>
      <c r="CK38" s="154"/>
      <c r="CL38" s="146"/>
      <c r="CM38" s="147"/>
      <c r="CN38" s="148"/>
      <c r="CO38" s="149"/>
      <c r="CP38" s="150"/>
      <c r="CQ38" s="151"/>
      <c r="CR38" s="152"/>
      <c r="CS38" s="153"/>
      <c r="CT38" s="154"/>
      <c r="CU38" s="146"/>
      <c r="CV38" s="147"/>
      <c r="CW38" s="148"/>
      <c r="CX38" s="149"/>
      <c r="CY38" s="150"/>
      <c r="CZ38" s="151"/>
      <c r="DA38" s="152"/>
      <c r="DB38" s="153"/>
      <c r="DC38" s="154"/>
      <c r="DD38" s="146"/>
      <c r="DE38" s="147"/>
      <c r="DF38" s="148"/>
      <c r="DG38" s="149"/>
      <c r="DH38" s="150"/>
      <c r="DI38" s="151"/>
      <c r="DJ38" s="152"/>
      <c r="DK38" s="153"/>
      <c r="DL38" s="154"/>
      <c r="DM38" s="146"/>
      <c r="DN38" s="147"/>
      <c r="DO38" s="148"/>
      <c r="DP38" s="149"/>
      <c r="DQ38" s="150"/>
      <c r="DR38" s="151"/>
      <c r="DS38" s="152"/>
      <c r="DT38" s="153"/>
      <c r="DU38" s="154"/>
      <c r="DV38" s="146"/>
      <c r="DW38" s="147"/>
      <c r="DX38" s="148"/>
      <c r="DY38" s="149"/>
      <c r="DZ38" s="150"/>
      <c r="EA38" s="151"/>
      <c r="EB38" s="152"/>
      <c r="EC38" s="153"/>
      <c r="ED38" s="154"/>
      <c r="EE38" s="146"/>
      <c r="EF38" s="147"/>
      <c r="EG38" s="148"/>
      <c r="EH38" s="149"/>
      <c r="EI38" s="150"/>
      <c r="EJ38" s="151"/>
      <c r="EK38" s="152"/>
      <c r="EL38" s="153"/>
      <c r="EM38" s="154"/>
      <c r="EN38" s="146"/>
      <c r="EO38" s="147"/>
      <c r="EP38" s="148"/>
      <c r="EQ38" s="149"/>
      <c r="ER38" s="150"/>
      <c r="ES38" s="151"/>
      <c r="ET38" s="152"/>
      <c r="EU38" s="153"/>
      <c r="EV38" s="154"/>
      <c r="EW38" s="146"/>
      <c r="EX38" s="147"/>
      <c r="EY38" s="148"/>
      <c r="EZ38" s="149"/>
      <c r="FA38" s="150"/>
      <c r="FB38" s="151"/>
      <c r="FC38" s="152"/>
      <c r="FD38" s="153"/>
      <c r="FE38" s="154"/>
      <c r="FF38" s="146"/>
      <c r="FG38" s="147"/>
      <c r="FH38" s="148"/>
      <c r="FI38" s="149"/>
      <c r="FJ38" s="150"/>
      <c r="FK38" s="151"/>
      <c r="FL38" s="152"/>
      <c r="FM38" s="153"/>
      <c r="FN38" s="154"/>
      <c r="FO38" s="146"/>
      <c r="FP38" s="147"/>
      <c r="FQ38" s="148"/>
      <c r="FR38" s="149"/>
      <c r="FS38" s="150"/>
      <c r="FT38" s="151"/>
      <c r="FU38" s="152"/>
      <c r="FV38" s="153"/>
      <c r="FW38" s="154"/>
      <c r="FX38" s="146"/>
      <c r="FY38" s="147"/>
      <c r="FZ38" s="148"/>
      <c r="GA38" s="149"/>
      <c r="GB38" s="150"/>
      <c r="GC38" s="151"/>
      <c r="GD38" s="152"/>
      <c r="GE38" s="153"/>
      <c r="GF38" s="154"/>
      <c r="GG38" s="146"/>
      <c r="GH38" s="147"/>
      <c r="GI38" s="148"/>
      <c r="GJ38" s="149"/>
      <c r="GK38" s="150"/>
      <c r="GL38" s="151"/>
      <c r="GM38" s="152"/>
      <c r="GN38" s="153"/>
      <c r="GO38" s="154"/>
      <c r="GP38" s="146"/>
      <c r="GQ38" s="147"/>
      <c r="GR38" s="148"/>
      <c r="GS38" s="149"/>
      <c r="GT38" s="150"/>
      <c r="GU38" s="151"/>
      <c r="GV38" s="152"/>
      <c r="GW38" s="153"/>
      <c r="GX38" s="154"/>
      <c r="GY38" s="146"/>
      <c r="GZ38" s="147"/>
      <c r="HA38" s="148"/>
      <c r="HB38" s="149"/>
      <c r="HC38" s="150"/>
      <c r="HD38" s="151"/>
      <c r="HE38" s="152"/>
      <c r="HF38" s="153"/>
      <c r="HG38" s="154"/>
      <c r="HH38" s="146"/>
      <c r="HI38" s="147"/>
      <c r="HJ38" s="148"/>
      <c r="HK38" s="149"/>
      <c r="HL38" s="150"/>
      <c r="HM38" s="151"/>
      <c r="HN38" s="152"/>
      <c r="HO38" s="153"/>
      <c r="HP38" s="154"/>
      <c r="HQ38" s="146"/>
      <c r="HR38" s="147"/>
      <c r="HS38" s="148"/>
      <c r="HT38" s="149"/>
      <c r="HU38" s="150"/>
      <c r="HV38" s="151"/>
      <c r="HW38" s="152"/>
      <c r="HX38" s="153"/>
      <c r="HY38" s="154"/>
      <c r="HZ38" s="146"/>
      <c r="IA38" s="147"/>
      <c r="IB38" s="148"/>
      <c r="IC38" s="149"/>
      <c r="ID38" s="150"/>
      <c r="IE38" s="151"/>
      <c r="IF38" s="152"/>
      <c r="IG38" s="153"/>
      <c r="IH38" s="154"/>
      <c r="II38" s="146"/>
      <c r="IJ38" s="147"/>
      <c r="IK38" s="148"/>
      <c r="IL38" s="149"/>
      <c r="IM38" s="150"/>
      <c r="IN38" s="151"/>
      <c r="IO38" s="152"/>
      <c r="IP38" s="153"/>
      <c r="IQ38" s="154"/>
      <c r="IR38" s="146"/>
      <c r="IS38" s="147"/>
      <c r="IT38" s="148"/>
      <c r="IU38" s="149"/>
      <c r="IV38" s="150"/>
      <c r="IW38" s="151"/>
      <c r="IX38" s="152"/>
      <c r="IY38" s="153"/>
      <c r="IZ38" s="154"/>
      <c r="JA38" s="146"/>
      <c r="JB38" s="147"/>
      <c r="JC38" s="148"/>
      <c r="JD38" s="149"/>
      <c r="JE38" s="150"/>
      <c r="JF38" s="151"/>
      <c r="JG38" s="152"/>
      <c r="JH38" s="153"/>
      <c r="JI38" s="154"/>
      <c r="JJ38" s="146"/>
      <c r="JK38" s="147"/>
      <c r="JL38" s="148"/>
      <c r="JM38" s="149"/>
      <c r="JN38" s="150"/>
      <c r="JO38" s="151"/>
      <c r="JP38" s="152"/>
      <c r="JQ38" s="153"/>
      <c r="JR38" s="154"/>
      <c r="JS38" s="146"/>
      <c r="JT38" s="147"/>
      <c r="JU38" s="148"/>
      <c r="JV38" s="149"/>
      <c r="JW38" s="150"/>
      <c r="JX38" s="151"/>
      <c r="JY38" s="152"/>
      <c r="JZ38" s="153"/>
      <c r="KA38" s="154"/>
      <c r="KB38" s="146"/>
      <c r="KC38" s="147"/>
      <c r="KD38" s="148"/>
      <c r="KE38" s="149"/>
      <c r="KF38" s="150"/>
      <c r="KG38" s="151"/>
      <c r="KH38" s="152"/>
      <c r="KI38" s="153"/>
      <c r="KJ38" s="154"/>
      <c r="KK38" s="146"/>
      <c r="KL38" s="147"/>
      <c r="KM38" s="148"/>
      <c r="KN38" s="149"/>
      <c r="KO38" s="150"/>
      <c r="KP38" s="151"/>
      <c r="KQ38" s="152"/>
      <c r="KR38" s="153"/>
      <c r="KS38" s="154"/>
      <c r="KT38" s="146"/>
      <c r="KU38" s="147"/>
      <c r="KV38" s="148"/>
      <c r="KW38" s="149"/>
      <c r="KX38" s="150"/>
      <c r="KY38" s="151"/>
      <c r="KZ38" s="152"/>
      <c r="LA38" s="153"/>
      <c r="LB38" s="154"/>
      <c r="LC38" s="146"/>
      <c r="LD38" s="147"/>
      <c r="LE38" s="148"/>
      <c r="LF38" s="149"/>
      <c r="LG38" s="150"/>
      <c r="LH38" s="151"/>
      <c r="LI38" s="152"/>
      <c r="LJ38" s="153"/>
      <c r="LK38" s="154"/>
      <c r="LL38" s="146"/>
      <c r="LM38" s="147"/>
      <c r="LN38" s="148"/>
      <c r="LO38" s="149"/>
      <c r="LP38" s="150"/>
      <c r="LQ38" s="151"/>
      <c r="LR38" s="152"/>
      <c r="LS38" s="153"/>
      <c r="LT38" s="154"/>
      <c r="LU38" s="146"/>
      <c r="LV38" s="147"/>
      <c r="LW38" s="148"/>
      <c r="LX38" s="149"/>
      <c r="LY38" s="150"/>
      <c r="LZ38" s="151"/>
      <c r="MA38" s="152"/>
      <c r="MB38" s="153"/>
      <c r="MC38" s="154"/>
      <c r="MD38" s="146"/>
      <c r="ME38" s="147"/>
      <c r="MF38" s="148"/>
      <c r="MG38" s="149"/>
      <c r="MH38" s="150"/>
      <c r="MI38" s="151"/>
      <c r="MJ38" s="152"/>
      <c r="MK38" s="153"/>
      <c r="ML38" s="154"/>
      <c r="MM38" s="146"/>
      <c r="MN38" s="147"/>
      <c r="MO38" s="148"/>
      <c r="MP38" s="149"/>
      <c r="MQ38" s="150"/>
      <c r="MR38" s="151"/>
      <c r="MS38" s="152"/>
      <c r="MT38" s="153"/>
      <c r="MU38" s="154"/>
      <c r="MV38" s="146"/>
      <c r="MW38" s="147"/>
      <c r="MX38" s="148"/>
      <c r="MY38" s="149"/>
      <c r="MZ38" s="150"/>
      <c r="NA38" s="151"/>
      <c r="NB38" s="152"/>
      <c r="NC38" s="153"/>
      <c r="ND38" s="154"/>
      <c r="NE38" s="146"/>
      <c r="NF38" s="147"/>
      <c r="NG38" s="148"/>
      <c r="NH38" s="149"/>
      <c r="NI38" s="150"/>
      <c r="NJ38" s="151"/>
      <c r="NK38" s="152"/>
      <c r="NL38" s="153"/>
      <c r="NM38" s="154"/>
      <c r="NN38" s="146"/>
      <c r="NO38" s="147"/>
      <c r="NP38" s="148"/>
      <c r="NQ38" s="149"/>
      <c r="NR38" s="150"/>
      <c r="NS38" s="151"/>
      <c r="NT38" s="152"/>
      <c r="NU38" s="153"/>
      <c r="NV38" s="154"/>
      <c r="NW38" s="146"/>
      <c r="NX38" s="147"/>
      <c r="NY38" s="148"/>
      <c r="NZ38" s="149"/>
      <c r="OA38" s="150"/>
      <c r="OB38" s="151"/>
      <c r="OC38" s="152"/>
      <c r="OD38" s="153"/>
      <c r="OE38" s="154"/>
      <c r="OF38" s="146"/>
      <c r="OG38" s="147"/>
      <c r="OH38" s="148"/>
      <c r="OI38" s="149"/>
      <c r="OJ38" s="150"/>
      <c r="OK38" s="151"/>
      <c r="OL38" s="152"/>
      <c r="OM38" s="153"/>
      <c r="ON38" s="154"/>
      <c r="OO38" s="146"/>
      <c r="OP38" s="147"/>
      <c r="OQ38" s="148"/>
      <c r="OR38" s="149"/>
      <c r="OS38" s="150"/>
      <c r="OT38" s="151"/>
      <c r="OU38" s="152"/>
      <c r="OV38" s="153"/>
      <c r="OW38" s="154"/>
      <c r="OX38" s="146"/>
      <c r="OY38" s="147"/>
      <c r="OZ38" s="148"/>
      <c r="PA38" s="149"/>
      <c r="PB38" s="150"/>
      <c r="PC38" s="151"/>
      <c r="PD38" s="152"/>
      <c r="PE38" s="153"/>
      <c r="PF38" s="154"/>
      <c r="PG38" s="146"/>
      <c r="PH38" s="147"/>
      <c r="PI38" s="148"/>
      <c r="PJ38" s="149"/>
      <c r="PK38" s="150"/>
      <c r="PL38" s="151"/>
      <c r="PM38" s="152"/>
      <c r="PN38" s="153"/>
      <c r="PO38" s="154"/>
      <c r="PP38" s="146"/>
      <c r="PQ38" s="147"/>
      <c r="PR38" s="148"/>
      <c r="PS38" s="149"/>
      <c r="PT38" s="150"/>
      <c r="PU38" s="151"/>
      <c r="PV38" s="152"/>
      <c r="PW38" s="153"/>
      <c r="PX38" s="154"/>
      <c r="PY38" s="146"/>
      <c r="PZ38" s="147"/>
      <c r="QA38" s="148"/>
      <c r="QB38" s="149"/>
      <c r="QC38" s="150"/>
      <c r="QD38" s="151"/>
      <c r="QE38" s="152"/>
      <c r="QF38" s="153"/>
      <c r="QG38" s="154"/>
      <c r="QH38" s="146"/>
      <c r="QI38" s="147"/>
      <c r="QJ38" s="148"/>
      <c r="QK38" s="149"/>
      <c r="QL38" s="150"/>
      <c r="QM38" s="151"/>
      <c r="QN38" s="152"/>
      <c r="QO38" s="153"/>
      <c r="QP38" s="154"/>
      <c r="QQ38" s="146"/>
      <c r="QR38" s="147"/>
      <c r="QS38" s="148"/>
      <c r="QT38" s="149"/>
      <c r="QU38" s="150"/>
      <c r="QV38" s="151"/>
      <c r="QW38" s="152"/>
      <c r="QX38" s="153"/>
      <c r="QY38" s="154"/>
      <c r="QZ38" s="146"/>
      <c r="RA38" s="147"/>
      <c r="RB38" s="148"/>
      <c r="RC38" s="149"/>
      <c r="RD38" s="150"/>
      <c r="RE38" s="151"/>
      <c r="RF38" s="152"/>
      <c r="RG38" s="153"/>
      <c r="RH38" s="154"/>
      <c r="RI38" s="146"/>
      <c r="RJ38" s="147"/>
      <c r="RK38" s="148"/>
      <c r="RL38" s="149"/>
      <c r="RM38" s="150"/>
      <c r="RN38" s="151"/>
      <c r="RO38" s="152"/>
      <c r="RP38" s="153"/>
      <c r="RQ38" s="154"/>
      <c r="RR38" s="146"/>
      <c r="RS38" s="147"/>
      <c r="RT38" s="148"/>
      <c r="RU38" s="149"/>
      <c r="RV38" s="150"/>
      <c r="RW38" s="151"/>
      <c r="RX38" s="152"/>
      <c r="RY38" s="153"/>
      <c r="RZ38" s="154"/>
      <c r="SA38" s="146"/>
      <c r="SB38" s="147"/>
      <c r="SC38" s="148"/>
      <c r="SD38" s="149"/>
      <c r="SE38" s="150"/>
      <c r="SF38" s="151"/>
      <c r="SG38" s="152"/>
      <c r="SH38" s="153"/>
      <c r="SI38" s="154"/>
      <c r="SJ38" s="146"/>
      <c r="SK38" s="147"/>
      <c r="SL38" s="148"/>
      <c r="SM38" s="149"/>
      <c r="SN38" s="150"/>
      <c r="SO38" s="151"/>
      <c r="SP38" s="152"/>
      <c r="SQ38" s="153"/>
      <c r="SR38" s="154"/>
      <c r="SS38" s="146"/>
      <c r="ST38" s="147"/>
      <c r="SU38" s="148"/>
      <c r="SV38" s="149"/>
      <c r="SW38" s="150"/>
      <c r="SX38" s="151"/>
      <c r="SY38" s="152"/>
      <c r="SZ38" s="153"/>
      <c r="TA38" s="154"/>
      <c r="TB38" s="146"/>
      <c r="TC38" s="147"/>
      <c r="TD38" s="148"/>
      <c r="TE38" s="149"/>
      <c r="TF38" s="150"/>
      <c r="TG38" s="151"/>
      <c r="TH38" s="152"/>
      <c r="TI38" s="153"/>
      <c r="TJ38" s="154"/>
      <c r="TK38" s="146"/>
      <c r="TL38" s="147"/>
      <c r="TM38" s="148"/>
      <c r="TN38" s="149"/>
      <c r="TO38" s="150"/>
      <c r="TP38" s="151"/>
      <c r="TQ38" s="152"/>
      <c r="TR38" s="153"/>
      <c r="TS38" s="154"/>
      <c r="TT38" s="146"/>
      <c r="TU38" s="147"/>
      <c r="TV38" s="148"/>
      <c r="TW38" s="149"/>
      <c r="TX38" s="150"/>
      <c r="TY38" s="151"/>
      <c r="TZ38" s="152"/>
      <c r="UA38" s="153"/>
      <c r="UB38" s="154"/>
      <c r="UC38" s="146"/>
      <c r="UD38" s="147"/>
      <c r="UE38" s="148"/>
      <c r="UF38" s="149"/>
      <c r="UG38" s="150"/>
      <c r="UH38" s="151"/>
      <c r="UI38" s="152"/>
      <c r="UJ38" s="153"/>
      <c r="UK38" s="154"/>
      <c r="UL38" s="146"/>
      <c r="UM38" s="147"/>
      <c r="UN38" s="148"/>
      <c r="UO38" s="149"/>
      <c r="UP38" s="150"/>
      <c r="UQ38" s="151"/>
      <c r="UR38" s="152"/>
      <c r="US38" s="153"/>
      <c r="UT38" s="154"/>
      <c r="UU38" s="146"/>
      <c r="UV38" s="147"/>
      <c r="UW38" s="148"/>
      <c r="UX38" s="149"/>
      <c r="UY38" s="150"/>
      <c r="UZ38" s="151"/>
      <c r="VA38" s="152"/>
      <c r="VB38" s="153"/>
      <c r="VC38" s="154"/>
      <c r="VD38" s="146"/>
      <c r="VE38" s="147"/>
      <c r="VF38" s="148"/>
      <c r="VG38" s="149"/>
      <c r="VH38" s="150"/>
      <c r="VI38" s="151"/>
      <c r="VJ38" s="152"/>
      <c r="VK38" s="153"/>
      <c r="VL38" s="154"/>
      <c r="VM38" s="146"/>
      <c r="VN38" s="147"/>
      <c r="VO38" s="148"/>
      <c r="VP38" s="149"/>
      <c r="VQ38" s="150"/>
      <c r="VR38" s="151"/>
      <c r="VS38" s="152"/>
      <c r="VT38" s="153"/>
      <c r="VU38" s="154"/>
      <c r="VV38" s="146"/>
      <c r="VW38" s="147"/>
      <c r="VX38" s="148"/>
      <c r="VY38" s="149"/>
      <c r="VZ38" s="150"/>
      <c r="WA38" s="151"/>
      <c r="WB38" s="152"/>
      <c r="WC38" s="153"/>
      <c r="WD38" s="154"/>
      <c r="WE38" s="146"/>
      <c r="WF38" s="147"/>
      <c r="WG38" s="148"/>
      <c r="WH38" s="149"/>
      <c r="WI38" s="150"/>
      <c r="WJ38" s="151"/>
      <c r="WK38" s="152"/>
      <c r="WL38" s="153"/>
      <c r="WM38" s="154"/>
      <c r="WN38" s="146"/>
      <c r="WO38" s="147"/>
      <c r="WP38" s="148"/>
      <c r="WQ38" s="149"/>
      <c r="WR38" s="150"/>
      <c r="WS38" s="151"/>
      <c r="WT38" s="152"/>
      <c r="WU38" s="153"/>
      <c r="WV38" s="154"/>
      <c r="WW38" s="146"/>
      <c r="WX38" s="147"/>
      <c r="WY38" s="148"/>
      <c r="WZ38" s="149"/>
      <c r="XA38" s="150"/>
      <c r="XB38" s="151"/>
      <c r="XC38" s="152"/>
      <c r="XD38" s="153"/>
      <c r="XE38" s="154"/>
      <c r="XF38" s="146"/>
      <c r="XG38" s="147"/>
      <c r="XH38" s="148"/>
      <c r="XI38" s="149"/>
      <c r="XJ38" s="150"/>
      <c r="XK38" s="151"/>
      <c r="XL38" s="152"/>
      <c r="XM38" s="153"/>
      <c r="XN38" s="154"/>
      <c r="XO38" s="146"/>
      <c r="XP38" s="147"/>
      <c r="XQ38" s="148"/>
      <c r="XR38" s="149"/>
      <c r="XS38" s="150"/>
      <c r="XT38" s="151"/>
      <c r="XU38" s="152"/>
      <c r="XV38" s="153"/>
      <c r="XW38" s="154"/>
      <c r="XX38" s="146"/>
      <c r="XY38" s="147"/>
      <c r="XZ38" s="148"/>
      <c r="YA38" s="149"/>
      <c r="YB38" s="150"/>
      <c r="YC38" s="151"/>
      <c r="YD38" s="152"/>
      <c r="YE38" s="153"/>
      <c r="YF38" s="154"/>
      <c r="YG38" s="146"/>
      <c r="YH38" s="147"/>
      <c r="YI38" s="148"/>
      <c r="YJ38" s="149"/>
      <c r="YK38" s="150"/>
      <c r="YL38" s="151"/>
      <c r="YM38" s="152"/>
      <c r="YN38" s="153"/>
      <c r="YO38" s="154"/>
      <c r="YP38" s="146"/>
      <c r="YQ38" s="147"/>
      <c r="YR38" s="148"/>
      <c r="YS38" s="149"/>
      <c r="YT38" s="150"/>
      <c r="YU38" s="151"/>
      <c r="YV38" s="152"/>
      <c r="YW38" s="153"/>
      <c r="YX38" s="154"/>
      <c r="YY38" s="146"/>
      <c r="YZ38" s="147"/>
      <c r="ZA38" s="148"/>
      <c r="ZB38" s="149"/>
      <c r="ZC38" s="150"/>
      <c r="ZD38" s="151"/>
      <c r="ZE38" s="152"/>
      <c r="ZF38" s="153"/>
      <c r="ZG38" s="154"/>
      <c r="ZH38" s="146"/>
      <c r="ZI38" s="147"/>
      <c r="ZJ38" s="148"/>
      <c r="ZK38" s="149"/>
      <c r="ZL38" s="150"/>
      <c r="ZM38" s="151"/>
      <c r="ZN38" s="152"/>
      <c r="ZO38" s="153"/>
      <c r="ZP38" s="154"/>
      <c r="ZQ38" s="146"/>
      <c r="ZR38" s="147"/>
      <c r="ZS38" s="148"/>
      <c r="ZT38" s="149"/>
      <c r="ZU38" s="150"/>
      <c r="ZV38" s="151"/>
      <c r="ZW38" s="152"/>
      <c r="ZX38" s="153"/>
      <c r="ZY38" s="154"/>
      <c r="ZZ38" s="146"/>
      <c r="AAA38" s="147"/>
      <c r="AAB38" s="148"/>
      <c r="AAC38" s="149"/>
      <c r="AAD38" s="150"/>
      <c r="AAE38" s="151"/>
      <c r="AAF38" s="152"/>
      <c r="AAG38" s="153"/>
      <c r="AAH38" s="154"/>
      <c r="AAI38" s="146"/>
      <c r="AAJ38" s="147"/>
      <c r="AAK38" s="148"/>
      <c r="AAL38" s="149"/>
      <c r="AAM38" s="150"/>
      <c r="AAN38" s="151"/>
      <c r="AAO38" s="152"/>
      <c r="AAP38" s="153"/>
      <c r="AAQ38" s="154"/>
      <c r="AAR38" s="146"/>
      <c r="AAS38" s="147"/>
      <c r="AAT38" s="148"/>
      <c r="AAU38" s="149"/>
      <c r="AAV38" s="150"/>
      <c r="AAW38" s="151"/>
      <c r="AAX38" s="152"/>
      <c r="AAY38" s="153"/>
      <c r="AAZ38" s="154"/>
      <c r="ABA38" s="146"/>
      <c r="ABB38" s="147"/>
      <c r="ABC38" s="148"/>
      <c r="ABD38" s="149"/>
      <c r="ABE38" s="150"/>
      <c r="ABF38" s="151"/>
      <c r="ABG38" s="152"/>
      <c r="ABH38" s="153"/>
      <c r="ABI38" s="154"/>
      <c r="ABJ38" s="146"/>
      <c r="ABK38" s="147"/>
      <c r="ABL38" s="148"/>
      <c r="ABM38" s="149"/>
      <c r="ABN38" s="150"/>
      <c r="ABO38" s="151"/>
      <c r="ABP38" s="152"/>
      <c r="ABQ38" s="153"/>
      <c r="ABR38" s="154"/>
      <c r="ABS38" s="146"/>
      <c r="ABT38" s="147"/>
      <c r="ABU38" s="148"/>
      <c r="ABV38" s="149"/>
      <c r="ABW38" s="150"/>
      <c r="ABX38" s="151"/>
      <c r="ABY38" s="152"/>
      <c r="ABZ38" s="153"/>
      <c r="ACA38" s="154"/>
      <c r="ACB38" s="146"/>
      <c r="ACC38" s="147"/>
      <c r="ACD38" s="148"/>
      <c r="ACE38" s="149"/>
      <c r="ACF38" s="150"/>
      <c r="ACG38" s="151"/>
      <c r="ACH38" s="152"/>
      <c r="ACI38" s="153"/>
      <c r="ACJ38" s="154"/>
      <c r="ACK38" s="146"/>
      <c r="ACL38" s="147"/>
      <c r="ACM38" s="148"/>
      <c r="ACN38" s="149"/>
      <c r="ACO38" s="150"/>
      <c r="ACP38" s="151"/>
      <c r="ACQ38" s="152"/>
      <c r="ACR38" s="153"/>
      <c r="ACS38" s="154"/>
      <c r="ACT38" s="146"/>
      <c r="ACU38" s="147"/>
      <c r="ACV38" s="148"/>
      <c r="ACW38" s="149"/>
      <c r="ACX38" s="150"/>
      <c r="ACY38" s="151"/>
      <c r="ACZ38" s="152"/>
      <c r="ADA38" s="153"/>
      <c r="ADB38" s="154"/>
      <c r="ADC38" s="146"/>
      <c r="ADD38" s="147"/>
      <c r="ADE38" s="148"/>
      <c r="ADF38" s="149"/>
      <c r="ADG38" s="150"/>
      <c r="ADH38" s="151"/>
      <c r="ADI38" s="152"/>
      <c r="ADJ38" s="153"/>
      <c r="ADK38" s="154"/>
      <c r="ADL38" s="146"/>
      <c r="ADM38" s="147"/>
      <c r="ADN38" s="148"/>
      <c r="ADO38" s="149"/>
      <c r="ADP38" s="150"/>
      <c r="ADQ38" s="151"/>
      <c r="ADR38" s="152"/>
      <c r="ADS38" s="153"/>
      <c r="ADT38" s="154"/>
      <c r="ADU38" s="146"/>
      <c r="ADV38" s="147"/>
      <c r="ADW38" s="148"/>
      <c r="ADX38" s="149"/>
      <c r="ADY38" s="150"/>
      <c r="ADZ38" s="151"/>
      <c r="AEA38" s="152"/>
      <c r="AEB38" s="153"/>
      <c r="AEC38" s="154"/>
      <c r="AED38" s="146"/>
      <c r="AEE38" s="147"/>
      <c r="AEF38" s="148"/>
      <c r="AEG38" s="149"/>
      <c r="AEH38" s="150"/>
      <c r="AEI38" s="151"/>
      <c r="AEJ38" s="152"/>
      <c r="AEK38" s="153"/>
      <c r="AEL38" s="154"/>
      <c r="AEM38" s="146"/>
      <c r="AEN38" s="147"/>
      <c r="AEO38" s="148"/>
      <c r="AEP38" s="149"/>
      <c r="AEQ38" s="150"/>
      <c r="AER38" s="151"/>
      <c r="AES38" s="152"/>
      <c r="AET38" s="153"/>
      <c r="AEU38" s="154"/>
      <c r="AEV38" s="146"/>
      <c r="AEW38" s="147"/>
      <c r="AEX38" s="148"/>
      <c r="AEY38" s="149"/>
      <c r="AEZ38" s="150"/>
      <c r="AFA38" s="151"/>
      <c r="AFB38" s="152"/>
      <c r="AFC38" s="153"/>
      <c r="AFD38" s="154"/>
      <c r="AFE38" s="146"/>
      <c r="AFF38" s="147"/>
      <c r="AFG38" s="148"/>
      <c r="AFH38" s="149"/>
      <c r="AFI38" s="150"/>
      <c r="AFJ38" s="151"/>
      <c r="AFK38" s="152"/>
      <c r="AFL38" s="153"/>
      <c r="AFM38" s="154"/>
      <c r="AFN38" s="146"/>
      <c r="AFO38" s="147"/>
      <c r="AFP38" s="148"/>
      <c r="AFQ38" s="149"/>
      <c r="AFR38" s="150"/>
      <c r="AFS38" s="151"/>
      <c r="AFT38" s="152"/>
      <c r="AFU38" s="153"/>
      <c r="AFV38" s="154"/>
      <c r="AFW38" s="146"/>
      <c r="AFX38" s="147"/>
      <c r="AFY38" s="148"/>
      <c r="AFZ38" s="149"/>
      <c r="AGA38" s="150"/>
      <c r="AGB38" s="151"/>
      <c r="AGC38" s="152"/>
      <c r="AGD38" s="153"/>
      <c r="AGE38" s="154"/>
      <c r="AGF38" s="146"/>
      <c r="AGG38" s="147"/>
      <c r="AGH38" s="148"/>
      <c r="AGI38" s="149"/>
      <c r="AGJ38" s="150"/>
      <c r="AGK38" s="151"/>
      <c r="AGL38" s="152"/>
      <c r="AGM38" s="153"/>
      <c r="AGN38" s="154"/>
      <c r="AGO38" s="146"/>
      <c r="AGP38" s="147"/>
      <c r="AGQ38" s="148"/>
      <c r="AGR38" s="149"/>
      <c r="AGS38" s="150"/>
      <c r="AGT38" s="151"/>
      <c r="AGU38" s="152"/>
      <c r="AGV38" s="153"/>
      <c r="AGW38" s="154"/>
      <c r="AGX38" s="146"/>
      <c r="AGY38" s="147"/>
      <c r="AGZ38" s="148"/>
      <c r="AHA38" s="149"/>
      <c r="AHB38" s="150"/>
      <c r="AHC38" s="151"/>
      <c r="AHD38" s="152"/>
      <c r="AHE38" s="153"/>
      <c r="AHF38" s="154"/>
      <c r="AHG38" s="146"/>
      <c r="AHH38" s="147"/>
      <c r="AHI38" s="148"/>
      <c r="AHJ38" s="149"/>
      <c r="AHK38" s="150"/>
      <c r="AHL38" s="151"/>
      <c r="AHM38" s="152"/>
      <c r="AHN38" s="153"/>
      <c r="AHO38" s="154"/>
      <c r="AHP38" s="146"/>
      <c r="AHQ38" s="147"/>
      <c r="AHR38" s="148"/>
      <c r="AHS38" s="149"/>
      <c r="AHT38" s="150"/>
      <c r="AHU38" s="151"/>
      <c r="AHV38" s="152"/>
      <c r="AHW38" s="153"/>
      <c r="AHX38" s="154"/>
      <c r="AHY38" s="146"/>
      <c r="AHZ38" s="147"/>
      <c r="AIA38" s="148"/>
      <c r="AIB38" s="149"/>
      <c r="AIC38" s="150"/>
      <c r="AID38" s="151"/>
      <c r="AIE38" s="152"/>
      <c r="AIF38" s="153"/>
      <c r="AIG38" s="154"/>
      <c r="AIH38" s="146"/>
      <c r="AII38" s="147"/>
      <c r="AIJ38" s="148"/>
      <c r="AIK38" s="149"/>
      <c r="AIL38" s="150"/>
      <c r="AIM38" s="151"/>
      <c r="AIN38" s="152"/>
      <c r="AIO38" s="153"/>
      <c r="AIP38" s="154"/>
      <c r="AIQ38" s="146"/>
      <c r="AIR38" s="147"/>
      <c r="AIS38" s="148"/>
      <c r="AIT38" s="149"/>
      <c r="AIU38" s="150"/>
      <c r="AIV38" s="151"/>
      <c r="AIW38" s="152"/>
      <c r="AIX38" s="153"/>
      <c r="AIY38" s="154"/>
      <c r="AIZ38" s="146"/>
      <c r="AJA38" s="147"/>
      <c r="AJB38" s="148"/>
      <c r="AJC38" s="149"/>
      <c r="AJD38" s="150"/>
      <c r="AJE38" s="151"/>
      <c r="AJF38" s="152"/>
      <c r="AJG38" s="153"/>
      <c r="AJH38" s="154"/>
      <c r="AJI38" s="146"/>
      <c r="AJJ38" s="147"/>
      <c r="AJK38" s="148"/>
      <c r="AJL38" s="149"/>
      <c r="AJM38" s="150"/>
      <c r="AJN38" s="151"/>
      <c r="AJO38" s="152"/>
      <c r="AJP38" s="153"/>
      <c r="AJQ38" s="154"/>
      <c r="AJR38" s="146"/>
      <c r="AJS38" s="147"/>
      <c r="AJT38" s="148"/>
      <c r="AJU38" s="149"/>
      <c r="AJV38" s="150"/>
      <c r="AJW38" s="151"/>
      <c r="AJX38" s="152"/>
      <c r="AJY38" s="153"/>
      <c r="AJZ38" s="154"/>
      <c r="AKA38" s="146"/>
      <c r="AKB38" s="147"/>
      <c r="AKC38" s="148"/>
      <c r="AKD38" s="149"/>
      <c r="AKE38" s="150"/>
      <c r="AKF38" s="151"/>
      <c r="AKG38" s="152"/>
      <c r="AKH38" s="153"/>
      <c r="AKI38" s="154"/>
      <c r="AKJ38" s="146"/>
      <c r="AKK38" s="147"/>
      <c r="AKL38" s="148"/>
      <c r="AKM38" s="149"/>
      <c r="AKN38" s="150"/>
      <c r="AKO38" s="151"/>
      <c r="AKP38" s="152"/>
      <c r="AKQ38" s="153"/>
      <c r="AKR38" s="154"/>
      <c r="AKS38" s="146"/>
      <c r="AKT38" s="147"/>
      <c r="AKU38" s="148"/>
      <c r="AKV38" s="149"/>
      <c r="AKW38" s="150"/>
      <c r="AKX38" s="151"/>
      <c r="AKY38" s="152"/>
      <c r="AKZ38" s="153"/>
      <c r="ALA38" s="154"/>
      <c r="ALB38" s="146"/>
      <c r="ALC38" s="147"/>
      <c r="ALD38" s="148"/>
      <c r="ALE38" s="149"/>
      <c r="ALF38" s="150"/>
      <c r="ALG38" s="151"/>
      <c r="ALH38" s="152"/>
      <c r="ALI38" s="153"/>
      <c r="ALJ38" s="154"/>
      <c r="ALK38" s="146"/>
      <c r="ALL38" s="147"/>
      <c r="ALM38" s="148"/>
      <c r="ALN38" s="149"/>
      <c r="ALO38" s="150"/>
      <c r="ALP38" s="151"/>
      <c r="ALQ38" s="152"/>
      <c r="ALR38" s="153"/>
      <c r="ALS38" s="154"/>
      <c r="ALT38" s="146"/>
      <c r="ALU38" s="147"/>
      <c r="ALV38" s="148"/>
      <c r="ALW38" s="149"/>
      <c r="ALX38" s="150"/>
      <c r="ALY38" s="151"/>
      <c r="ALZ38" s="152"/>
      <c r="AMA38" s="153"/>
      <c r="AMB38" s="154"/>
      <c r="AMC38" s="146"/>
      <c r="AMD38" s="147"/>
      <c r="AME38" s="148"/>
      <c r="AMF38" s="149"/>
      <c r="AMG38" s="150"/>
      <c r="AMH38" s="151"/>
      <c r="AMI38" s="152"/>
      <c r="AMJ38" s="153"/>
      <c r="AMK38" s="154"/>
      <c r="AML38" s="146"/>
      <c r="AMM38" s="147"/>
      <c r="AMN38" s="148"/>
      <c r="AMO38" s="149"/>
      <c r="AMP38" s="150"/>
      <c r="AMQ38" s="151"/>
      <c r="AMR38" s="152"/>
      <c r="AMS38" s="153"/>
      <c r="AMT38" s="154"/>
      <c r="AMU38" s="146"/>
      <c r="AMV38" s="147"/>
      <c r="AMW38" s="148"/>
      <c r="AMX38" s="149"/>
      <c r="AMY38" s="150"/>
      <c r="AMZ38" s="151"/>
      <c r="ANA38" s="152"/>
      <c r="ANB38" s="153"/>
      <c r="ANC38" s="154"/>
      <c r="AND38" s="146"/>
      <c r="ANE38" s="147"/>
      <c r="ANF38" s="148"/>
      <c r="ANG38" s="149"/>
      <c r="ANH38" s="150"/>
      <c r="ANI38" s="151"/>
      <c r="ANJ38" s="152"/>
      <c r="ANK38" s="153"/>
      <c r="ANL38" s="154"/>
      <c r="ANM38" s="146"/>
      <c r="ANN38" s="147"/>
      <c r="ANO38" s="148"/>
      <c r="ANP38" s="149"/>
      <c r="ANQ38" s="150"/>
      <c r="ANR38" s="151"/>
      <c r="ANS38" s="152"/>
      <c r="ANT38" s="153"/>
      <c r="ANU38" s="154"/>
      <c r="ANV38" s="146"/>
      <c r="ANW38" s="147"/>
      <c r="ANX38" s="148"/>
      <c r="ANY38" s="149"/>
      <c r="ANZ38" s="150"/>
      <c r="AOA38" s="151"/>
      <c r="AOB38" s="152"/>
      <c r="AOC38" s="153"/>
      <c r="AOD38" s="154"/>
      <c r="AOE38" s="146"/>
      <c r="AOF38" s="147"/>
      <c r="AOG38" s="148"/>
      <c r="AOH38" s="149"/>
      <c r="AOI38" s="150"/>
      <c r="AOJ38" s="151"/>
      <c r="AOK38" s="152"/>
      <c r="AOL38" s="153"/>
      <c r="AOM38" s="154"/>
      <c r="AON38" s="146"/>
      <c r="AOO38" s="147"/>
      <c r="AOP38" s="148"/>
      <c r="AOQ38" s="149"/>
      <c r="AOR38" s="150"/>
      <c r="AOS38" s="151"/>
      <c r="AOT38" s="152"/>
      <c r="AOU38" s="153"/>
      <c r="AOV38" s="154"/>
      <c r="AOW38" s="146"/>
      <c r="AOX38" s="147"/>
      <c r="AOY38" s="148"/>
      <c r="AOZ38" s="149"/>
      <c r="APA38" s="150"/>
      <c r="APB38" s="151"/>
      <c r="APC38" s="152"/>
      <c r="APD38" s="153"/>
      <c r="APE38" s="154"/>
      <c r="APF38" s="146"/>
      <c r="APG38" s="147"/>
      <c r="APH38" s="148"/>
      <c r="API38" s="149"/>
      <c r="APJ38" s="150"/>
      <c r="APK38" s="151"/>
      <c r="APL38" s="152"/>
      <c r="APM38" s="153"/>
      <c r="APN38" s="154"/>
      <c r="APO38" s="146"/>
      <c r="APP38" s="147"/>
      <c r="APQ38" s="148"/>
      <c r="APR38" s="149"/>
      <c r="APS38" s="150"/>
      <c r="APT38" s="151"/>
      <c r="APU38" s="152"/>
      <c r="APV38" s="153"/>
      <c r="APW38" s="154"/>
      <c r="APX38" s="146"/>
      <c r="APY38" s="147"/>
      <c r="APZ38" s="148"/>
      <c r="AQA38" s="149"/>
      <c r="AQB38" s="150"/>
      <c r="AQC38" s="151"/>
      <c r="AQD38" s="152"/>
      <c r="AQE38" s="153"/>
      <c r="AQF38" s="154"/>
      <c r="AQG38" s="146"/>
      <c r="AQH38" s="147"/>
      <c r="AQI38" s="148"/>
      <c r="AQJ38" s="149"/>
      <c r="AQK38" s="150"/>
      <c r="AQL38" s="151"/>
      <c r="AQM38" s="152"/>
      <c r="AQN38" s="153"/>
      <c r="AQO38" s="154"/>
      <c r="AQP38" s="146"/>
      <c r="AQQ38" s="147"/>
      <c r="AQR38" s="148"/>
      <c r="AQS38" s="149"/>
      <c r="AQT38" s="150"/>
      <c r="AQU38" s="151"/>
      <c r="AQV38" s="152"/>
      <c r="AQW38" s="153"/>
      <c r="AQX38" s="154"/>
      <c r="AQY38" s="146"/>
      <c r="AQZ38" s="147"/>
      <c r="ARA38" s="148"/>
      <c r="ARB38" s="149"/>
      <c r="ARC38" s="150"/>
      <c r="ARD38" s="151"/>
      <c r="ARE38" s="152"/>
      <c r="ARF38" s="153"/>
      <c r="ARG38" s="154"/>
      <c r="ARH38" s="146"/>
      <c r="ARI38" s="147"/>
      <c r="ARJ38" s="148"/>
      <c r="ARK38" s="149"/>
      <c r="ARL38" s="150"/>
      <c r="ARM38" s="151"/>
      <c r="ARN38" s="152"/>
      <c r="ARO38" s="153"/>
      <c r="ARP38" s="154"/>
      <c r="ARQ38" s="146"/>
      <c r="ARR38" s="147"/>
      <c r="ARS38" s="148"/>
      <c r="ART38" s="149"/>
      <c r="ARU38" s="150"/>
      <c r="ARV38" s="151"/>
      <c r="ARW38" s="152"/>
      <c r="ARX38" s="153"/>
      <c r="ARY38" s="154"/>
      <c r="ARZ38" s="146"/>
      <c r="ASA38" s="147"/>
      <c r="ASB38" s="148"/>
      <c r="ASC38" s="149"/>
      <c r="ASD38" s="150"/>
      <c r="ASE38" s="151"/>
      <c r="ASF38" s="152"/>
      <c r="ASG38" s="153"/>
      <c r="ASH38" s="154"/>
      <c r="ASI38" s="146"/>
      <c r="ASJ38" s="147"/>
      <c r="ASK38" s="148"/>
      <c r="ASL38" s="149"/>
      <c r="ASM38" s="150"/>
      <c r="ASN38" s="151"/>
      <c r="ASO38" s="152"/>
      <c r="ASP38" s="153"/>
      <c r="ASQ38" s="154"/>
      <c r="ASR38" s="146"/>
      <c r="ASS38" s="147"/>
      <c r="AST38" s="148"/>
      <c r="ASU38" s="149"/>
      <c r="ASV38" s="150"/>
      <c r="ASW38" s="151"/>
      <c r="ASX38" s="152"/>
      <c r="ASY38" s="153"/>
      <c r="ASZ38" s="154"/>
      <c r="ATA38" s="146"/>
      <c r="ATB38" s="147"/>
      <c r="ATC38" s="148"/>
      <c r="ATD38" s="149"/>
      <c r="ATE38" s="150"/>
      <c r="ATF38" s="151"/>
      <c r="ATG38" s="152"/>
      <c r="ATH38" s="153"/>
      <c r="ATI38" s="154"/>
      <c r="ATJ38" s="146"/>
      <c r="ATK38" s="147"/>
      <c r="ATL38" s="148"/>
      <c r="ATM38" s="149"/>
      <c r="ATN38" s="150"/>
      <c r="ATO38" s="151"/>
      <c r="ATP38" s="152"/>
      <c r="ATQ38" s="153"/>
      <c r="ATR38" s="154"/>
      <c r="ATS38" s="146"/>
      <c r="ATT38" s="147"/>
      <c r="ATU38" s="148"/>
      <c r="ATV38" s="149"/>
      <c r="ATW38" s="150"/>
      <c r="ATX38" s="151"/>
      <c r="ATY38" s="152"/>
      <c r="ATZ38" s="153"/>
      <c r="AUA38" s="154"/>
      <c r="AUB38" s="146"/>
      <c r="AUC38" s="147"/>
      <c r="AUD38" s="148"/>
      <c r="AUE38" s="149"/>
      <c r="AUF38" s="150"/>
      <c r="AUG38" s="151"/>
      <c r="AUH38" s="152"/>
      <c r="AUI38" s="153"/>
      <c r="AUJ38" s="154"/>
      <c r="AUK38" s="146"/>
      <c r="AUL38" s="147"/>
      <c r="AUM38" s="148"/>
      <c r="AUN38" s="149"/>
      <c r="AUO38" s="150"/>
      <c r="AUP38" s="151"/>
      <c r="AUQ38" s="152"/>
      <c r="AUR38" s="153"/>
      <c r="AUS38" s="154"/>
      <c r="AUT38" s="146"/>
      <c r="AUU38" s="147"/>
      <c r="AUV38" s="148"/>
      <c r="AUW38" s="149"/>
      <c r="AUX38" s="150"/>
      <c r="AUY38" s="151"/>
      <c r="AUZ38" s="152"/>
      <c r="AVA38" s="153"/>
      <c r="AVB38" s="154"/>
      <c r="AVC38" s="146"/>
      <c r="AVD38" s="147"/>
      <c r="AVE38" s="148"/>
      <c r="AVF38" s="149"/>
      <c r="AVG38" s="150"/>
      <c r="AVH38" s="151"/>
      <c r="AVI38" s="152"/>
      <c r="AVJ38" s="153"/>
      <c r="AVK38" s="154"/>
      <c r="AVL38" s="146"/>
      <c r="AVM38" s="147"/>
      <c r="AVN38" s="148"/>
      <c r="AVO38" s="149"/>
      <c r="AVP38" s="150"/>
      <c r="AVQ38" s="151"/>
      <c r="AVR38" s="152"/>
      <c r="AVS38" s="153"/>
      <c r="AVT38" s="154"/>
      <c r="AVU38" s="146"/>
      <c r="AVV38" s="147"/>
      <c r="AVW38" s="148"/>
      <c r="AVX38" s="149"/>
      <c r="AVY38" s="150"/>
      <c r="AVZ38" s="151"/>
      <c r="AWA38" s="152"/>
      <c r="AWB38" s="153"/>
      <c r="AWC38" s="154"/>
      <c r="AWD38" s="146"/>
      <c r="AWE38" s="147"/>
      <c r="AWF38" s="148"/>
      <c r="AWG38" s="149"/>
      <c r="AWH38" s="150"/>
      <c r="AWI38" s="151"/>
      <c r="AWJ38" s="152"/>
      <c r="AWK38" s="153"/>
      <c r="AWL38" s="154"/>
      <c r="AWM38" s="146"/>
      <c r="AWN38" s="147"/>
      <c r="AWO38" s="148"/>
      <c r="AWP38" s="149"/>
      <c r="AWQ38" s="150"/>
      <c r="AWR38" s="151"/>
      <c r="AWS38" s="152"/>
      <c r="AWT38" s="153"/>
      <c r="AWU38" s="154"/>
      <c r="AWV38" s="146"/>
      <c r="AWW38" s="147"/>
      <c r="AWX38" s="148"/>
      <c r="AWY38" s="149"/>
      <c r="AWZ38" s="150"/>
      <c r="AXA38" s="151"/>
      <c r="AXB38" s="152"/>
      <c r="AXC38" s="153"/>
      <c r="AXD38" s="154"/>
      <c r="AXE38" s="146"/>
      <c r="AXF38" s="147"/>
      <c r="AXG38" s="148"/>
      <c r="AXH38" s="149"/>
      <c r="AXI38" s="150"/>
      <c r="AXJ38" s="151"/>
      <c r="AXK38" s="152"/>
      <c r="AXL38" s="153"/>
      <c r="AXM38" s="154"/>
      <c r="AXN38" s="146"/>
      <c r="AXO38" s="147"/>
      <c r="AXP38" s="148"/>
      <c r="AXQ38" s="149"/>
      <c r="AXR38" s="150"/>
      <c r="AXS38" s="151"/>
      <c r="AXT38" s="152"/>
      <c r="AXU38" s="153"/>
      <c r="AXV38" s="154"/>
      <c r="AXW38" s="146"/>
      <c r="AXX38" s="147"/>
      <c r="AXY38" s="148"/>
      <c r="AXZ38" s="149"/>
      <c r="AYA38" s="150"/>
      <c r="AYB38" s="151"/>
      <c r="AYC38" s="152"/>
      <c r="AYD38" s="153"/>
      <c r="AYE38" s="154"/>
      <c r="AYF38" s="146"/>
      <c r="AYG38" s="147"/>
      <c r="AYH38" s="148"/>
      <c r="AYI38" s="149"/>
      <c r="AYJ38" s="150"/>
      <c r="AYK38" s="151"/>
      <c r="AYL38" s="152"/>
      <c r="AYM38" s="153"/>
      <c r="AYN38" s="154"/>
      <c r="AYO38" s="146"/>
      <c r="AYP38" s="147"/>
      <c r="AYQ38" s="148"/>
      <c r="AYR38" s="149"/>
      <c r="AYS38" s="150"/>
      <c r="AYT38" s="151"/>
      <c r="AYU38" s="152"/>
      <c r="AYV38" s="153"/>
      <c r="AYW38" s="154"/>
      <c r="AYX38" s="146"/>
      <c r="AYY38" s="147"/>
      <c r="AYZ38" s="148"/>
      <c r="AZA38" s="149"/>
      <c r="AZB38" s="150"/>
      <c r="AZC38" s="151"/>
      <c r="AZD38" s="152"/>
      <c r="AZE38" s="153"/>
      <c r="AZF38" s="154"/>
      <c r="AZG38" s="146"/>
      <c r="AZH38" s="147"/>
      <c r="AZI38" s="148"/>
      <c r="AZJ38" s="149"/>
      <c r="AZK38" s="150"/>
      <c r="AZL38" s="151"/>
      <c r="AZM38" s="152"/>
      <c r="AZN38" s="153"/>
      <c r="AZO38" s="154"/>
      <c r="AZP38" s="146"/>
      <c r="AZQ38" s="147"/>
      <c r="AZR38" s="148"/>
      <c r="AZS38" s="149"/>
      <c r="AZT38" s="150"/>
      <c r="AZU38" s="151"/>
      <c r="AZV38" s="152"/>
      <c r="AZW38" s="153"/>
      <c r="AZX38" s="154"/>
      <c r="AZY38" s="146"/>
      <c r="AZZ38" s="147"/>
      <c r="BAA38" s="148"/>
      <c r="BAB38" s="149"/>
      <c r="BAC38" s="150"/>
      <c r="BAD38" s="151"/>
      <c r="BAE38" s="152"/>
      <c r="BAF38" s="153"/>
      <c r="BAG38" s="154"/>
      <c r="BAH38" s="146"/>
      <c r="BAI38" s="147"/>
      <c r="BAJ38" s="148"/>
      <c r="BAK38" s="149"/>
      <c r="BAL38" s="150"/>
      <c r="BAM38" s="151"/>
      <c r="BAN38" s="152"/>
      <c r="BAO38" s="153"/>
      <c r="BAP38" s="154"/>
      <c r="BAQ38" s="146"/>
      <c r="BAR38" s="147"/>
      <c r="BAS38" s="148"/>
      <c r="BAT38" s="149"/>
      <c r="BAU38" s="150"/>
      <c r="BAV38" s="151"/>
      <c r="BAW38" s="152"/>
      <c r="BAX38" s="153"/>
      <c r="BAY38" s="154"/>
      <c r="BAZ38" s="146"/>
      <c r="BBA38" s="147"/>
      <c r="BBB38" s="148"/>
      <c r="BBC38" s="149"/>
      <c r="BBD38" s="150"/>
      <c r="BBE38" s="151"/>
      <c r="BBF38" s="152"/>
      <c r="BBG38" s="153"/>
      <c r="BBH38" s="154"/>
      <c r="BBI38" s="146"/>
      <c r="BBJ38" s="147"/>
      <c r="BBK38" s="148"/>
      <c r="BBL38" s="149"/>
      <c r="BBM38" s="150"/>
      <c r="BBN38" s="151"/>
      <c r="BBO38" s="152"/>
      <c r="BBP38" s="153"/>
      <c r="BBQ38" s="154"/>
      <c r="BBR38" s="146"/>
      <c r="BBS38" s="147"/>
      <c r="BBT38" s="148"/>
      <c r="BBU38" s="149"/>
      <c r="BBV38" s="150"/>
      <c r="BBW38" s="151"/>
      <c r="BBX38" s="152"/>
      <c r="BBY38" s="153"/>
      <c r="BBZ38" s="154"/>
      <c r="BCA38" s="146"/>
      <c r="BCB38" s="147"/>
      <c r="BCC38" s="148"/>
      <c r="BCD38" s="149"/>
      <c r="BCE38" s="150"/>
      <c r="BCF38" s="151"/>
      <c r="BCG38" s="152"/>
      <c r="BCH38" s="153"/>
      <c r="BCI38" s="154"/>
      <c r="BCJ38" s="146"/>
      <c r="BCK38" s="147"/>
      <c r="BCL38" s="148"/>
      <c r="BCM38" s="149"/>
      <c r="BCN38" s="150"/>
      <c r="BCO38" s="151"/>
      <c r="BCP38" s="152"/>
      <c r="BCQ38" s="153"/>
      <c r="BCR38" s="154"/>
      <c r="BCS38" s="146"/>
      <c r="BCT38" s="147"/>
      <c r="BCU38" s="148"/>
      <c r="BCV38" s="149"/>
      <c r="BCW38" s="150"/>
      <c r="BCX38" s="151"/>
      <c r="BCY38" s="152"/>
      <c r="BCZ38" s="153"/>
      <c r="BDA38" s="154"/>
      <c r="BDB38" s="146"/>
      <c r="BDC38" s="147"/>
      <c r="BDD38" s="148"/>
      <c r="BDE38" s="149"/>
      <c r="BDF38" s="150"/>
      <c r="BDG38" s="151"/>
      <c r="BDH38" s="152"/>
      <c r="BDI38" s="153"/>
      <c r="BDJ38" s="154"/>
      <c r="BDK38" s="146"/>
      <c r="BDL38" s="147"/>
      <c r="BDM38" s="148"/>
      <c r="BDN38" s="149"/>
      <c r="BDO38" s="150"/>
      <c r="BDP38" s="151"/>
      <c r="BDQ38" s="152"/>
      <c r="BDR38" s="153"/>
      <c r="BDS38" s="154"/>
      <c r="BDT38" s="146"/>
      <c r="BDU38" s="147"/>
      <c r="BDV38" s="148"/>
      <c r="BDW38" s="149"/>
      <c r="BDX38" s="150"/>
      <c r="BDY38" s="151"/>
      <c r="BDZ38" s="152"/>
      <c r="BEA38" s="153"/>
      <c r="BEB38" s="154"/>
      <c r="BEC38" s="146"/>
      <c r="BED38" s="147"/>
      <c r="BEE38" s="148"/>
      <c r="BEF38" s="149"/>
      <c r="BEG38" s="150"/>
      <c r="BEH38" s="151"/>
      <c r="BEI38" s="152"/>
      <c r="BEJ38" s="153"/>
      <c r="BEK38" s="154"/>
      <c r="BEL38" s="146"/>
      <c r="BEM38" s="147"/>
      <c r="BEN38" s="148"/>
      <c r="BEO38" s="149"/>
      <c r="BEP38" s="150"/>
      <c r="BEQ38" s="151"/>
      <c r="BER38" s="152"/>
      <c r="BES38" s="153"/>
      <c r="BET38" s="154"/>
      <c r="BEU38" s="146"/>
      <c r="BEV38" s="147"/>
      <c r="BEW38" s="148"/>
      <c r="BEX38" s="149"/>
      <c r="BEY38" s="150"/>
      <c r="BEZ38" s="151"/>
      <c r="BFA38" s="152"/>
      <c r="BFB38" s="153"/>
      <c r="BFC38" s="154"/>
      <c r="BFD38" s="146"/>
      <c r="BFE38" s="147"/>
      <c r="BFF38" s="148"/>
      <c r="BFG38" s="149"/>
      <c r="BFH38" s="150"/>
      <c r="BFI38" s="151"/>
      <c r="BFJ38" s="152"/>
      <c r="BFK38" s="153"/>
      <c r="BFL38" s="154"/>
      <c r="BFM38" s="146"/>
      <c r="BFN38" s="147"/>
      <c r="BFO38" s="148"/>
      <c r="BFP38" s="149"/>
      <c r="BFQ38" s="150"/>
      <c r="BFR38" s="151"/>
      <c r="BFS38" s="152"/>
      <c r="BFT38" s="153"/>
      <c r="BFU38" s="154"/>
      <c r="BFV38" s="146"/>
      <c r="BFW38" s="147"/>
      <c r="BFX38" s="148"/>
      <c r="BFY38" s="149"/>
      <c r="BFZ38" s="150"/>
      <c r="BGA38" s="151"/>
      <c r="BGB38" s="152"/>
      <c r="BGC38" s="153"/>
      <c r="BGD38" s="154"/>
      <c r="BGE38" s="146"/>
      <c r="BGF38" s="147"/>
      <c r="BGG38" s="148"/>
      <c r="BGH38" s="149"/>
      <c r="BGI38" s="150"/>
      <c r="BGJ38" s="151"/>
      <c r="BGK38" s="152"/>
      <c r="BGL38" s="153"/>
      <c r="BGM38" s="154"/>
      <c r="BGN38" s="146"/>
      <c r="BGO38" s="147"/>
      <c r="BGP38" s="148"/>
      <c r="BGQ38" s="149"/>
      <c r="BGR38" s="150"/>
      <c r="BGS38" s="151"/>
      <c r="BGT38" s="152"/>
      <c r="BGU38" s="153"/>
      <c r="BGV38" s="154"/>
      <c r="BGW38" s="146"/>
      <c r="BGX38" s="147"/>
      <c r="BGY38" s="148"/>
      <c r="BGZ38" s="149"/>
      <c r="BHA38" s="150"/>
      <c r="BHB38" s="151"/>
      <c r="BHC38" s="152"/>
      <c r="BHD38" s="153"/>
      <c r="BHE38" s="154"/>
      <c r="BHF38" s="146"/>
      <c r="BHG38" s="147"/>
      <c r="BHH38" s="148"/>
      <c r="BHI38" s="149"/>
      <c r="BHJ38" s="150"/>
      <c r="BHK38" s="151"/>
      <c r="BHL38" s="152"/>
      <c r="BHM38" s="153"/>
      <c r="BHN38" s="154"/>
      <c r="BHO38" s="146"/>
      <c r="BHP38" s="147"/>
      <c r="BHQ38" s="148"/>
      <c r="BHR38" s="149"/>
      <c r="BHS38" s="150"/>
      <c r="BHT38" s="151"/>
      <c r="BHU38" s="152"/>
      <c r="BHV38" s="153"/>
      <c r="BHW38" s="154"/>
      <c r="BHX38" s="146"/>
      <c r="BHY38" s="147"/>
      <c r="BHZ38" s="148"/>
      <c r="BIA38" s="149"/>
      <c r="BIB38" s="150"/>
      <c r="BIC38" s="151"/>
      <c r="BID38" s="152"/>
      <c r="BIE38" s="153"/>
      <c r="BIF38" s="154"/>
      <c r="BIG38" s="146"/>
      <c r="BIH38" s="147"/>
      <c r="BII38" s="148"/>
      <c r="BIJ38" s="149"/>
      <c r="BIK38" s="150"/>
      <c r="BIL38" s="151"/>
      <c r="BIM38" s="152"/>
      <c r="BIN38" s="153"/>
      <c r="BIO38" s="154"/>
      <c r="BIP38" s="146"/>
      <c r="BIQ38" s="147"/>
      <c r="BIR38" s="148"/>
      <c r="BIS38" s="149"/>
      <c r="BIT38" s="150"/>
      <c r="BIU38" s="151"/>
      <c r="BIV38" s="152"/>
      <c r="BIW38" s="153"/>
      <c r="BIX38" s="154"/>
      <c r="BIY38" s="146"/>
      <c r="BIZ38" s="147"/>
      <c r="BJA38" s="148"/>
      <c r="BJB38" s="149"/>
      <c r="BJC38" s="150"/>
      <c r="BJD38" s="151"/>
      <c r="BJE38" s="152"/>
      <c r="BJF38" s="153"/>
      <c r="BJG38" s="154"/>
      <c r="BJH38" s="146"/>
      <c r="BJI38" s="147"/>
      <c r="BJJ38" s="148"/>
      <c r="BJK38" s="149"/>
      <c r="BJL38" s="150"/>
      <c r="BJM38" s="151"/>
      <c r="BJN38" s="152"/>
      <c r="BJO38" s="153"/>
      <c r="BJP38" s="154"/>
      <c r="BJQ38" s="146"/>
      <c r="BJR38" s="147"/>
      <c r="BJS38" s="148"/>
      <c r="BJT38" s="149"/>
      <c r="BJU38" s="150"/>
      <c r="BJV38" s="151"/>
      <c r="BJW38" s="152"/>
      <c r="BJX38" s="153"/>
      <c r="BJY38" s="154"/>
      <c r="BJZ38" s="146"/>
      <c r="BKA38" s="147"/>
      <c r="BKB38" s="148"/>
      <c r="BKC38" s="149"/>
      <c r="BKD38" s="150"/>
      <c r="BKE38" s="151"/>
      <c r="BKF38" s="152"/>
      <c r="BKG38" s="153"/>
      <c r="BKH38" s="154"/>
      <c r="BKI38" s="146"/>
      <c r="BKJ38" s="147"/>
      <c r="BKK38" s="148"/>
      <c r="BKL38" s="149"/>
      <c r="BKM38" s="150"/>
      <c r="BKN38" s="151"/>
      <c r="BKO38" s="152"/>
      <c r="BKP38" s="153"/>
      <c r="BKQ38" s="154"/>
      <c r="BKR38" s="146"/>
      <c r="BKS38" s="147"/>
      <c r="BKT38" s="148"/>
      <c r="BKU38" s="149"/>
      <c r="BKV38" s="150"/>
      <c r="BKW38" s="151"/>
      <c r="BKX38" s="152"/>
      <c r="BKY38" s="153"/>
      <c r="BKZ38" s="154"/>
      <c r="BLA38" s="146"/>
      <c r="BLB38" s="147"/>
      <c r="BLC38" s="148"/>
      <c r="BLD38" s="149"/>
      <c r="BLE38" s="150"/>
      <c r="BLF38" s="151"/>
      <c r="BLG38" s="152"/>
      <c r="BLH38" s="153"/>
      <c r="BLI38" s="154"/>
      <c r="BLJ38" s="146"/>
      <c r="BLK38" s="147"/>
      <c r="BLL38" s="148"/>
      <c r="BLM38" s="149"/>
      <c r="BLN38" s="150"/>
      <c r="BLO38" s="151"/>
      <c r="BLP38" s="152"/>
      <c r="BLQ38" s="153"/>
      <c r="BLR38" s="154"/>
      <c r="BLS38" s="146"/>
      <c r="BLT38" s="147"/>
      <c r="BLU38" s="148"/>
      <c r="BLV38" s="149"/>
      <c r="BLW38" s="150"/>
      <c r="BLX38" s="151"/>
      <c r="BLY38" s="152"/>
      <c r="BLZ38" s="153"/>
      <c r="BMA38" s="154"/>
      <c r="BMB38" s="146"/>
      <c r="BMC38" s="147"/>
      <c r="BMD38" s="148"/>
      <c r="BME38" s="149"/>
      <c r="BMF38" s="150"/>
      <c r="BMG38" s="151"/>
      <c r="BMH38" s="152"/>
      <c r="BMI38" s="153"/>
      <c r="BMJ38" s="154"/>
      <c r="BMK38" s="146"/>
      <c r="BML38" s="147"/>
      <c r="BMM38" s="148"/>
      <c r="BMN38" s="149"/>
      <c r="BMO38" s="150"/>
      <c r="BMP38" s="151"/>
      <c r="BMQ38" s="152"/>
      <c r="BMR38" s="153"/>
      <c r="BMS38" s="154"/>
      <c r="BMT38" s="146"/>
      <c r="BMU38" s="147"/>
      <c r="BMV38" s="148"/>
      <c r="BMW38" s="149"/>
      <c r="BMX38" s="150"/>
      <c r="BMY38" s="151"/>
      <c r="BMZ38" s="152"/>
      <c r="BNA38" s="153"/>
      <c r="BNB38" s="154"/>
      <c r="BNC38" s="146"/>
      <c r="BND38" s="147"/>
      <c r="BNE38" s="148"/>
      <c r="BNF38" s="149"/>
      <c r="BNG38" s="150"/>
      <c r="BNH38" s="151"/>
      <c r="BNI38" s="152"/>
      <c r="BNJ38" s="153"/>
      <c r="BNK38" s="154"/>
      <c r="BNL38" s="146"/>
      <c r="BNM38" s="147"/>
      <c r="BNN38" s="148"/>
      <c r="BNO38" s="149"/>
      <c r="BNP38" s="150"/>
      <c r="BNQ38" s="151"/>
      <c r="BNR38" s="152"/>
      <c r="BNS38" s="153"/>
      <c r="BNT38" s="154"/>
      <c r="BNU38" s="146"/>
      <c r="BNV38" s="147"/>
      <c r="BNW38" s="148"/>
      <c r="BNX38" s="149"/>
      <c r="BNY38" s="150"/>
      <c r="BNZ38" s="151"/>
      <c r="BOA38" s="152"/>
      <c r="BOB38" s="153"/>
      <c r="BOC38" s="154"/>
      <c r="BOD38" s="146"/>
      <c r="BOE38" s="147"/>
      <c r="BOF38" s="148"/>
      <c r="BOG38" s="149"/>
      <c r="BOH38" s="150"/>
      <c r="BOI38" s="151"/>
      <c r="BOJ38" s="152"/>
      <c r="BOK38" s="153"/>
      <c r="BOL38" s="154"/>
      <c r="BOM38" s="146"/>
      <c r="BON38" s="147"/>
      <c r="BOO38" s="148"/>
      <c r="BOP38" s="149"/>
      <c r="BOQ38" s="150"/>
      <c r="BOR38" s="151"/>
      <c r="BOS38" s="152"/>
      <c r="BOT38" s="153"/>
      <c r="BOU38" s="154"/>
      <c r="BOV38" s="146"/>
      <c r="BOW38" s="147"/>
      <c r="BOX38" s="148"/>
      <c r="BOY38" s="149"/>
      <c r="BOZ38" s="150"/>
      <c r="BPA38" s="151"/>
      <c r="BPB38" s="152"/>
      <c r="BPC38" s="153"/>
      <c r="BPD38" s="154"/>
      <c r="BPE38" s="146"/>
      <c r="BPF38" s="147"/>
      <c r="BPG38" s="148"/>
      <c r="BPH38" s="149"/>
      <c r="BPI38" s="150"/>
      <c r="BPJ38" s="151"/>
      <c r="BPK38" s="152"/>
      <c r="BPL38" s="153"/>
      <c r="BPM38" s="154"/>
      <c r="BPN38" s="146"/>
      <c r="BPO38" s="147"/>
      <c r="BPP38" s="148"/>
      <c r="BPQ38" s="149"/>
      <c r="BPR38" s="150"/>
      <c r="BPS38" s="151"/>
      <c r="BPT38" s="152"/>
      <c r="BPU38" s="153"/>
      <c r="BPV38" s="154"/>
      <c r="BPW38" s="146"/>
      <c r="BPX38" s="147"/>
      <c r="BPY38" s="148"/>
      <c r="BPZ38" s="149"/>
      <c r="BQA38" s="150"/>
      <c r="BQB38" s="151"/>
      <c r="BQC38" s="152"/>
      <c r="BQD38" s="153"/>
      <c r="BQE38" s="154"/>
      <c r="BQF38" s="146"/>
      <c r="BQG38" s="147"/>
      <c r="BQH38" s="148"/>
      <c r="BQI38" s="149"/>
      <c r="BQJ38" s="150"/>
      <c r="BQK38" s="151"/>
      <c r="BQL38" s="152"/>
      <c r="BQM38" s="153"/>
      <c r="BQN38" s="154"/>
      <c r="BQO38" s="146"/>
      <c r="BQP38" s="147"/>
      <c r="BQQ38" s="148"/>
      <c r="BQR38" s="149"/>
      <c r="BQS38" s="150"/>
      <c r="BQT38" s="151"/>
      <c r="BQU38" s="152"/>
      <c r="BQV38" s="153"/>
      <c r="BQW38" s="154"/>
      <c r="BQX38" s="146"/>
      <c r="BQY38" s="147"/>
      <c r="BQZ38" s="148"/>
      <c r="BRA38" s="149"/>
      <c r="BRB38" s="150"/>
      <c r="BRC38" s="151"/>
      <c r="BRD38" s="152"/>
      <c r="BRE38" s="153"/>
      <c r="BRF38" s="154"/>
      <c r="BRG38" s="146"/>
      <c r="BRH38" s="147"/>
      <c r="BRI38" s="148"/>
      <c r="BRJ38" s="149"/>
      <c r="BRK38" s="150"/>
      <c r="BRL38" s="151"/>
      <c r="BRM38" s="152"/>
      <c r="BRN38" s="153"/>
      <c r="BRO38" s="154"/>
      <c r="BRP38" s="146"/>
      <c r="BRQ38" s="147"/>
      <c r="BRR38" s="148"/>
      <c r="BRS38" s="149"/>
      <c r="BRT38" s="150"/>
      <c r="BRU38" s="151"/>
      <c r="BRV38" s="152"/>
      <c r="BRW38" s="153"/>
      <c r="BRX38" s="154"/>
      <c r="BRY38" s="146"/>
      <c r="BRZ38" s="147"/>
      <c r="BSA38" s="148"/>
      <c r="BSB38" s="149"/>
      <c r="BSC38" s="150"/>
      <c r="BSD38" s="151"/>
      <c r="BSE38" s="152"/>
      <c r="BSF38" s="153"/>
      <c r="BSG38" s="154"/>
      <c r="BSH38" s="146"/>
      <c r="BSI38" s="147"/>
      <c r="BSJ38" s="148"/>
      <c r="BSK38" s="149"/>
      <c r="BSL38" s="150"/>
      <c r="BSM38" s="151"/>
      <c r="BSN38" s="152"/>
      <c r="BSO38" s="153"/>
      <c r="BSP38" s="154"/>
      <c r="BSQ38" s="146"/>
      <c r="BSR38" s="147"/>
      <c r="BSS38" s="148"/>
      <c r="BST38" s="149"/>
      <c r="BSU38" s="150"/>
      <c r="BSV38" s="151"/>
      <c r="BSW38" s="152"/>
      <c r="BSX38" s="153"/>
      <c r="BSY38" s="154"/>
      <c r="BSZ38" s="146"/>
      <c r="BTA38" s="147"/>
      <c r="BTB38" s="148"/>
      <c r="BTC38" s="149"/>
      <c r="BTD38" s="150"/>
      <c r="BTE38" s="151"/>
      <c r="BTF38" s="152"/>
      <c r="BTG38" s="153"/>
      <c r="BTH38" s="154"/>
      <c r="BTI38" s="146"/>
      <c r="BTJ38" s="147"/>
      <c r="BTK38" s="148"/>
      <c r="BTL38" s="149"/>
      <c r="BTM38" s="150"/>
      <c r="BTN38" s="151"/>
      <c r="BTO38" s="152"/>
      <c r="BTP38" s="153"/>
      <c r="BTQ38" s="154"/>
      <c r="BTR38" s="146"/>
      <c r="BTS38" s="147"/>
      <c r="BTT38" s="148"/>
      <c r="BTU38" s="149"/>
      <c r="BTV38" s="150"/>
      <c r="BTW38" s="151"/>
      <c r="BTX38" s="152"/>
      <c r="BTY38" s="153"/>
      <c r="BTZ38" s="154"/>
      <c r="BUA38" s="146"/>
      <c r="BUB38" s="147"/>
      <c r="BUC38" s="148"/>
      <c r="BUD38" s="149"/>
      <c r="BUE38" s="150"/>
      <c r="BUF38" s="151"/>
      <c r="BUG38" s="152"/>
      <c r="BUH38" s="153"/>
      <c r="BUI38" s="154"/>
      <c r="BUJ38" s="146"/>
      <c r="BUK38" s="147"/>
      <c r="BUL38" s="148"/>
      <c r="BUM38" s="149"/>
      <c r="BUN38" s="150"/>
      <c r="BUO38" s="151"/>
      <c r="BUP38" s="152"/>
      <c r="BUQ38" s="153"/>
      <c r="BUR38" s="154"/>
      <c r="BUS38" s="146"/>
      <c r="BUT38" s="147"/>
      <c r="BUU38" s="148"/>
      <c r="BUV38" s="149"/>
      <c r="BUW38" s="150"/>
      <c r="BUX38" s="151"/>
      <c r="BUY38" s="152"/>
      <c r="BUZ38" s="153"/>
      <c r="BVA38" s="154"/>
      <c r="BVB38" s="146"/>
      <c r="BVC38" s="147"/>
      <c r="BVD38" s="148"/>
      <c r="BVE38" s="149"/>
      <c r="BVF38" s="150"/>
      <c r="BVG38" s="151"/>
      <c r="BVH38" s="152"/>
      <c r="BVI38" s="153"/>
      <c r="BVJ38" s="154"/>
      <c r="BVK38" s="146"/>
      <c r="BVL38" s="147"/>
      <c r="BVM38" s="148"/>
      <c r="BVN38" s="149"/>
      <c r="BVO38" s="150"/>
      <c r="BVP38" s="151"/>
      <c r="BVQ38" s="152"/>
      <c r="BVR38" s="153"/>
      <c r="BVS38" s="154"/>
      <c r="BVT38" s="146"/>
      <c r="BVU38" s="147"/>
      <c r="BVV38" s="148"/>
      <c r="BVW38" s="149"/>
      <c r="BVX38" s="150"/>
      <c r="BVY38" s="151"/>
      <c r="BVZ38" s="152"/>
      <c r="BWA38" s="153"/>
      <c r="BWB38" s="154"/>
      <c r="BWC38" s="146"/>
      <c r="BWD38" s="147"/>
      <c r="BWE38" s="148"/>
      <c r="BWF38" s="149"/>
      <c r="BWG38" s="150"/>
      <c r="BWH38" s="151"/>
      <c r="BWI38" s="152"/>
      <c r="BWJ38" s="153"/>
      <c r="BWK38" s="154"/>
      <c r="BWL38" s="146"/>
      <c r="BWM38" s="147"/>
      <c r="BWN38" s="148"/>
      <c r="BWO38" s="149"/>
      <c r="BWP38" s="150"/>
      <c r="BWQ38" s="151"/>
      <c r="BWR38" s="152"/>
      <c r="BWS38" s="153"/>
      <c r="BWT38" s="154"/>
      <c r="BWU38" s="146"/>
      <c r="BWV38" s="147"/>
      <c r="BWW38" s="148"/>
      <c r="BWX38" s="149"/>
      <c r="BWY38" s="150"/>
      <c r="BWZ38" s="151"/>
      <c r="BXA38" s="152"/>
      <c r="BXB38" s="153"/>
      <c r="BXC38" s="154"/>
      <c r="BXD38" s="146"/>
      <c r="BXE38" s="147"/>
      <c r="BXF38" s="148"/>
      <c r="BXG38" s="149"/>
      <c r="BXH38" s="150"/>
      <c r="BXI38" s="151"/>
      <c r="BXJ38" s="152"/>
      <c r="BXK38" s="153"/>
      <c r="BXL38" s="154"/>
      <c r="BXM38" s="146"/>
      <c r="BXN38" s="147"/>
      <c r="BXO38" s="148"/>
      <c r="BXP38" s="149"/>
      <c r="BXQ38" s="150"/>
      <c r="BXR38" s="151"/>
      <c r="BXS38" s="152"/>
      <c r="BXT38" s="153"/>
      <c r="BXU38" s="154"/>
      <c r="BXV38" s="146"/>
      <c r="BXW38" s="147"/>
      <c r="BXX38" s="148"/>
      <c r="BXY38" s="149"/>
      <c r="BXZ38" s="150"/>
      <c r="BYA38" s="151"/>
      <c r="BYB38" s="152"/>
      <c r="BYC38" s="153"/>
      <c r="BYD38" s="154"/>
      <c r="BYE38" s="146"/>
      <c r="BYF38" s="147"/>
      <c r="BYG38" s="148"/>
      <c r="BYH38" s="149"/>
      <c r="BYI38" s="150"/>
      <c r="BYJ38" s="151"/>
      <c r="BYK38" s="152"/>
      <c r="BYL38" s="153"/>
      <c r="BYM38" s="154"/>
      <c r="BYN38" s="146"/>
      <c r="BYO38" s="147"/>
      <c r="BYP38" s="148"/>
      <c r="BYQ38" s="149"/>
      <c r="BYR38" s="150"/>
      <c r="BYS38" s="151"/>
      <c r="BYT38" s="152"/>
      <c r="BYU38" s="153"/>
      <c r="BYV38" s="154"/>
      <c r="BYW38" s="146"/>
      <c r="BYX38" s="147"/>
      <c r="BYY38" s="148"/>
      <c r="BYZ38" s="149"/>
      <c r="BZA38" s="150"/>
      <c r="BZB38" s="151"/>
      <c r="BZC38" s="152"/>
      <c r="BZD38" s="153"/>
      <c r="BZE38" s="154"/>
      <c r="BZF38" s="146"/>
      <c r="BZG38" s="147"/>
      <c r="BZH38" s="148"/>
      <c r="BZI38" s="149"/>
      <c r="BZJ38" s="150"/>
      <c r="BZK38" s="151"/>
      <c r="BZL38" s="152"/>
      <c r="BZM38" s="153"/>
      <c r="BZN38" s="154"/>
      <c r="BZO38" s="146"/>
      <c r="BZP38" s="147"/>
      <c r="BZQ38" s="148"/>
      <c r="BZR38" s="149"/>
      <c r="BZS38" s="150"/>
      <c r="BZT38" s="151"/>
      <c r="BZU38" s="152"/>
      <c r="BZV38" s="153"/>
      <c r="BZW38" s="154"/>
      <c r="BZX38" s="146"/>
      <c r="BZY38" s="147"/>
      <c r="BZZ38" s="148"/>
      <c r="CAA38" s="149"/>
      <c r="CAB38" s="150"/>
      <c r="CAC38" s="151"/>
      <c r="CAD38" s="152"/>
      <c r="CAE38" s="153"/>
      <c r="CAF38" s="154"/>
      <c r="CAG38" s="146"/>
      <c r="CAH38" s="147"/>
      <c r="CAI38" s="148"/>
      <c r="CAJ38" s="149"/>
      <c r="CAK38" s="150"/>
      <c r="CAL38" s="151"/>
      <c r="CAM38" s="152"/>
      <c r="CAN38" s="153"/>
      <c r="CAO38" s="154"/>
      <c r="CAP38" s="146"/>
      <c r="CAQ38" s="147"/>
      <c r="CAR38" s="148"/>
      <c r="CAS38" s="149"/>
      <c r="CAT38" s="150"/>
      <c r="CAU38" s="151"/>
      <c r="CAV38" s="152"/>
      <c r="CAW38" s="153"/>
      <c r="CAX38" s="154"/>
      <c r="CAY38" s="146"/>
      <c r="CAZ38" s="147"/>
      <c r="CBA38" s="148"/>
      <c r="CBB38" s="149"/>
      <c r="CBC38" s="150"/>
      <c r="CBD38" s="151"/>
      <c r="CBE38" s="152"/>
      <c r="CBF38" s="153"/>
      <c r="CBG38" s="154"/>
      <c r="CBH38" s="146"/>
      <c r="CBI38" s="147"/>
      <c r="CBJ38" s="148"/>
      <c r="CBK38" s="149"/>
      <c r="CBL38" s="150"/>
      <c r="CBM38" s="151"/>
      <c r="CBN38" s="152"/>
      <c r="CBO38" s="153"/>
      <c r="CBP38" s="154"/>
      <c r="CBQ38" s="146"/>
      <c r="CBR38" s="147"/>
      <c r="CBS38" s="148"/>
      <c r="CBT38" s="149"/>
      <c r="CBU38" s="150"/>
      <c r="CBV38" s="151"/>
      <c r="CBW38" s="152"/>
      <c r="CBX38" s="153"/>
      <c r="CBY38" s="154"/>
      <c r="CBZ38" s="146"/>
      <c r="CCA38" s="147"/>
      <c r="CCB38" s="148"/>
      <c r="CCC38" s="149"/>
      <c r="CCD38" s="150"/>
      <c r="CCE38" s="151"/>
      <c r="CCF38" s="152"/>
      <c r="CCG38" s="153"/>
      <c r="CCH38" s="154"/>
      <c r="CCI38" s="146"/>
      <c r="CCJ38" s="147"/>
      <c r="CCK38" s="148"/>
      <c r="CCL38" s="149"/>
      <c r="CCM38" s="150"/>
      <c r="CCN38" s="151"/>
      <c r="CCO38" s="152"/>
      <c r="CCP38" s="153"/>
      <c r="CCQ38" s="154"/>
      <c r="CCR38" s="146"/>
      <c r="CCS38" s="147"/>
      <c r="CCT38" s="148"/>
      <c r="CCU38" s="149"/>
      <c r="CCV38" s="150"/>
      <c r="CCW38" s="151"/>
      <c r="CCX38" s="152"/>
      <c r="CCY38" s="153"/>
      <c r="CCZ38" s="154"/>
      <c r="CDA38" s="146"/>
      <c r="CDB38" s="147"/>
      <c r="CDC38" s="148"/>
      <c r="CDD38" s="149"/>
      <c r="CDE38" s="150"/>
      <c r="CDF38" s="151"/>
      <c r="CDG38" s="152"/>
      <c r="CDH38" s="153"/>
      <c r="CDI38" s="154"/>
      <c r="CDJ38" s="146"/>
      <c r="CDK38" s="147"/>
      <c r="CDL38" s="148"/>
      <c r="CDM38" s="149"/>
      <c r="CDN38" s="150"/>
      <c r="CDO38" s="151"/>
      <c r="CDP38" s="152"/>
      <c r="CDQ38" s="153"/>
      <c r="CDR38" s="154"/>
      <c r="CDS38" s="146"/>
      <c r="CDT38" s="147"/>
      <c r="CDU38" s="148"/>
      <c r="CDV38" s="149"/>
      <c r="CDW38" s="150"/>
      <c r="CDX38" s="151"/>
      <c r="CDY38" s="152"/>
      <c r="CDZ38" s="153"/>
      <c r="CEA38" s="154"/>
      <c r="CEB38" s="146"/>
      <c r="CEC38" s="147"/>
      <c r="CED38" s="148"/>
      <c r="CEE38" s="149"/>
      <c r="CEF38" s="150"/>
      <c r="CEG38" s="151"/>
      <c r="CEH38" s="152"/>
      <c r="CEI38" s="153"/>
      <c r="CEJ38" s="154"/>
      <c r="CEK38" s="146"/>
      <c r="CEL38" s="147"/>
      <c r="CEM38" s="148"/>
      <c r="CEN38" s="149"/>
      <c r="CEO38" s="150"/>
      <c r="CEP38" s="151"/>
      <c r="CEQ38" s="152"/>
      <c r="CER38" s="153"/>
      <c r="CES38" s="154"/>
      <c r="CET38" s="146"/>
      <c r="CEU38" s="147"/>
      <c r="CEV38" s="148"/>
      <c r="CEW38" s="149"/>
      <c r="CEX38" s="150"/>
      <c r="CEY38" s="151"/>
      <c r="CEZ38" s="152"/>
      <c r="CFA38" s="153"/>
      <c r="CFB38" s="154"/>
      <c r="CFC38" s="146"/>
      <c r="CFD38" s="147"/>
      <c r="CFE38" s="148"/>
      <c r="CFF38" s="149"/>
      <c r="CFG38" s="150"/>
      <c r="CFH38" s="151"/>
      <c r="CFI38" s="152"/>
      <c r="CFJ38" s="153"/>
      <c r="CFK38" s="154"/>
      <c r="CFL38" s="146"/>
      <c r="CFM38" s="147"/>
      <c r="CFN38" s="148"/>
      <c r="CFO38" s="149"/>
      <c r="CFP38" s="150"/>
      <c r="CFQ38" s="151"/>
      <c r="CFR38" s="152"/>
      <c r="CFS38" s="153"/>
      <c r="CFT38" s="154"/>
      <c r="CFU38" s="146"/>
      <c r="CFV38" s="147"/>
      <c r="CFW38" s="148"/>
      <c r="CFX38" s="149"/>
      <c r="CFY38" s="150"/>
      <c r="CFZ38" s="151"/>
      <c r="CGA38" s="152"/>
      <c r="CGB38" s="153"/>
      <c r="CGC38" s="154"/>
      <c r="CGD38" s="146"/>
      <c r="CGE38" s="147"/>
      <c r="CGF38" s="148"/>
      <c r="CGG38" s="149"/>
      <c r="CGH38" s="150"/>
      <c r="CGI38" s="151"/>
      <c r="CGJ38" s="152"/>
      <c r="CGK38" s="153"/>
      <c r="CGL38" s="154"/>
      <c r="CGM38" s="146"/>
      <c r="CGN38" s="147"/>
      <c r="CGO38" s="148"/>
      <c r="CGP38" s="149"/>
      <c r="CGQ38" s="150"/>
      <c r="CGR38" s="151"/>
      <c r="CGS38" s="152"/>
      <c r="CGT38" s="153"/>
      <c r="CGU38" s="154"/>
      <c r="CGV38" s="146"/>
      <c r="CGW38" s="147"/>
      <c r="CGX38" s="148"/>
      <c r="CGY38" s="149"/>
      <c r="CGZ38" s="150"/>
      <c r="CHA38" s="151"/>
      <c r="CHB38" s="152"/>
      <c r="CHC38" s="153"/>
      <c r="CHD38" s="154"/>
      <c r="CHE38" s="146"/>
      <c r="CHF38" s="147"/>
      <c r="CHG38" s="148"/>
      <c r="CHH38" s="149"/>
      <c r="CHI38" s="150"/>
      <c r="CHJ38" s="151"/>
      <c r="CHK38" s="152"/>
      <c r="CHL38" s="153"/>
      <c r="CHM38" s="154"/>
      <c r="CHN38" s="146"/>
      <c r="CHO38" s="147"/>
      <c r="CHP38" s="148"/>
      <c r="CHQ38" s="149"/>
      <c r="CHR38" s="150"/>
      <c r="CHS38" s="151"/>
      <c r="CHT38" s="152"/>
      <c r="CHU38" s="153"/>
      <c r="CHV38" s="154"/>
      <c r="CHW38" s="146"/>
      <c r="CHX38" s="147"/>
      <c r="CHY38" s="148"/>
      <c r="CHZ38" s="149"/>
      <c r="CIA38" s="150"/>
      <c r="CIB38" s="151"/>
      <c r="CIC38" s="152"/>
      <c r="CID38" s="153"/>
      <c r="CIE38" s="154"/>
      <c r="CIF38" s="146"/>
      <c r="CIG38" s="147"/>
      <c r="CIH38" s="148"/>
      <c r="CII38" s="149"/>
      <c r="CIJ38" s="150"/>
      <c r="CIK38" s="151"/>
      <c r="CIL38" s="152"/>
      <c r="CIM38" s="153"/>
      <c r="CIN38" s="154"/>
      <c r="CIO38" s="146"/>
      <c r="CIP38" s="147"/>
      <c r="CIQ38" s="148"/>
      <c r="CIR38" s="149"/>
      <c r="CIS38" s="150"/>
      <c r="CIT38" s="151"/>
      <c r="CIU38" s="152"/>
      <c r="CIV38" s="153"/>
      <c r="CIW38" s="154"/>
      <c r="CIX38" s="146"/>
      <c r="CIY38" s="147"/>
      <c r="CIZ38" s="148"/>
      <c r="CJA38" s="149"/>
      <c r="CJB38" s="150"/>
      <c r="CJC38" s="151"/>
      <c r="CJD38" s="152"/>
      <c r="CJE38" s="153"/>
      <c r="CJF38" s="154"/>
      <c r="CJG38" s="146"/>
      <c r="CJH38" s="147"/>
      <c r="CJI38" s="148"/>
      <c r="CJJ38" s="149"/>
      <c r="CJK38" s="150"/>
      <c r="CJL38" s="151"/>
      <c r="CJM38" s="152"/>
      <c r="CJN38" s="153"/>
      <c r="CJO38" s="154"/>
      <c r="CJP38" s="146"/>
      <c r="CJQ38" s="147"/>
      <c r="CJR38" s="148"/>
      <c r="CJS38" s="149"/>
      <c r="CJT38" s="150"/>
      <c r="CJU38" s="151"/>
      <c r="CJV38" s="152"/>
      <c r="CJW38" s="153"/>
      <c r="CJX38" s="154"/>
      <c r="CJY38" s="146"/>
      <c r="CJZ38" s="147"/>
      <c r="CKA38" s="148"/>
      <c r="CKB38" s="149"/>
      <c r="CKC38" s="150"/>
      <c r="CKD38" s="151"/>
      <c r="CKE38" s="152"/>
      <c r="CKF38" s="153"/>
      <c r="CKG38" s="154"/>
      <c r="CKH38" s="146"/>
      <c r="CKI38" s="147"/>
      <c r="CKJ38" s="148"/>
      <c r="CKK38" s="149"/>
      <c r="CKL38" s="150"/>
      <c r="CKM38" s="151"/>
      <c r="CKN38" s="152"/>
      <c r="CKO38" s="153"/>
      <c r="CKP38" s="154"/>
      <c r="CKQ38" s="146"/>
      <c r="CKR38" s="147"/>
      <c r="CKS38" s="148"/>
      <c r="CKT38" s="149"/>
      <c r="CKU38" s="150"/>
      <c r="CKV38" s="151"/>
      <c r="CKW38" s="152"/>
      <c r="CKX38" s="153"/>
      <c r="CKY38" s="154"/>
      <c r="CKZ38" s="146"/>
      <c r="CLA38" s="147"/>
      <c r="CLB38" s="148"/>
      <c r="CLC38" s="149"/>
      <c r="CLD38" s="150"/>
      <c r="CLE38" s="151"/>
      <c r="CLF38" s="152"/>
      <c r="CLG38" s="153"/>
      <c r="CLH38" s="154"/>
      <c r="CLI38" s="146"/>
      <c r="CLJ38" s="147"/>
      <c r="CLK38" s="148"/>
      <c r="CLL38" s="149"/>
      <c r="CLM38" s="150"/>
      <c r="CLN38" s="151"/>
      <c r="CLO38" s="152"/>
      <c r="CLP38" s="153"/>
      <c r="CLQ38" s="154"/>
      <c r="CLR38" s="146"/>
      <c r="CLS38" s="147"/>
      <c r="CLT38" s="148"/>
      <c r="CLU38" s="149"/>
      <c r="CLV38" s="150"/>
      <c r="CLW38" s="151"/>
      <c r="CLX38" s="152"/>
      <c r="CLY38" s="153"/>
      <c r="CLZ38" s="154"/>
      <c r="CMA38" s="146"/>
      <c r="CMB38" s="147"/>
      <c r="CMC38" s="148"/>
      <c r="CMD38" s="149"/>
      <c r="CME38" s="150"/>
      <c r="CMF38" s="151"/>
      <c r="CMG38" s="152"/>
      <c r="CMH38" s="153"/>
      <c r="CMI38" s="154"/>
      <c r="CMJ38" s="146"/>
      <c r="CMK38" s="147"/>
      <c r="CML38" s="148"/>
      <c r="CMM38" s="149"/>
      <c r="CMN38" s="150"/>
      <c r="CMO38" s="151"/>
      <c r="CMP38" s="152"/>
      <c r="CMQ38" s="153"/>
      <c r="CMR38" s="154"/>
      <c r="CMS38" s="146"/>
      <c r="CMT38" s="147"/>
      <c r="CMU38" s="148"/>
      <c r="CMV38" s="149"/>
      <c r="CMW38" s="150"/>
      <c r="CMX38" s="151"/>
      <c r="CMY38" s="152"/>
      <c r="CMZ38" s="153"/>
      <c r="CNA38" s="154"/>
      <c r="CNB38" s="146"/>
      <c r="CNC38" s="147"/>
      <c r="CND38" s="148"/>
      <c r="CNE38" s="149"/>
      <c r="CNF38" s="150"/>
      <c r="CNG38" s="151"/>
      <c r="CNH38" s="152"/>
      <c r="CNI38" s="153"/>
      <c r="CNJ38" s="154"/>
      <c r="CNK38" s="146"/>
      <c r="CNL38" s="147"/>
      <c r="CNM38" s="148"/>
      <c r="CNN38" s="149"/>
      <c r="CNO38" s="150"/>
      <c r="CNP38" s="151"/>
      <c r="CNQ38" s="152"/>
      <c r="CNR38" s="153"/>
      <c r="CNS38" s="154"/>
      <c r="CNT38" s="146"/>
      <c r="CNU38" s="147"/>
      <c r="CNV38" s="148"/>
      <c r="CNW38" s="149"/>
      <c r="CNX38" s="150"/>
      <c r="CNY38" s="151"/>
      <c r="CNZ38" s="152"/>
      <c r="COA38" s="153"/>
      <c r="COB38" s="154"/>
      <c r="COC38" s="146"/>
      <c r="COD38" s="147"/>
      <c r="COE38" s="148"/>
      <c r="COF38" s="149"/>
      <c r="COG38" s="150"/>
      <c r="COH38" s="151"/>
      <c r="COI38" s="152"/>
      <c r="COJ38" s="153"/>
      <c r="COK38" s="154"/>
      <c r="COL38" s="146"/>
      <c r="COM38" s="147"/>
      <c r="CON38" s="148"/>
      <c r="COO38" s="149"/>
      <c r="COP38" s="150"/>
      <c r="COQ38" s="151"/>
      <c r="COR38" s="152"/>
      <c r="COS38" s="153"/>
      <c r="COT38" s="154"/>
      <c r="COU38" s="146"/>
      <c r="COV38" s="147"/>
      <c r="COW38" s="148"/>
      <c r="COX38" s="149"/>
      <c r="COY38" s="150"/>
      <c r="COZ38" s="151"/>
      <c r="CPA38" s="152"/>
      <c r="CPB38" s="153"/>
      <c r="CPC38" s="154"/>
      <c r="CPD38" s="146"/>
      <c r="CPE38" s="147"/>
      <c r="CPF38" s="148"/>
      <c r="CPG38" s="149"/>
      <c r="CPH38" s="150"/>
      <c r="CPI38" s="151"/>
      <c r="CPJ38" s="152"/>
      <c r="CPK38" s="153"/>
      <c r="CPL38" s="154"/>
      <c r="CPM38" s="146"/>
      <c r="CPN38" s="147"/>
      <c r="CPO38" s="148"/>
      <c r="CPP38" s="149"/>
      <c r="CPQ38" s="150"/>
      <c r="CPR38" s="151"/>
      <c r="CPS38" s="152"/>
      <c r="CPT38" s="153"/>
      <c r="CPU38" s="154"/>
      <c r="CPV38" s="146"/>
      <c r="CPW38" s="147"/>
      <c r="CPX38" s="148"/>
      <c r="CPY38" s="149"/>
      <c r="CPZ38" s="150"/>
      <c r="CQA38" s="151"/>
      <c r="CQB38" s="152"/>
      <c r="CQC38" s="153"/>
      <c r="CQD38" s="154"/>
      <c r="CQE38" s="146"/>
      <c r="CQF38" s="147"/>
      <c r="CQG38" s="148"/>
      <c r="CQH38" s="149"/>
      <c r="CQI38" s="150"/>
      <c r="CQJ38" s="151"/>
      <c r="CQK38" s="152"/>
      <c r="CQL38" s="153"/>
      <c r="CQM38" s="154"/>
      <c r="CQN38" s="146"/>
      <c r="CQO38" s="147"/>
      <c r="CQP38" s="148"/>
      <c r="CQQ38" s="149"/>
      <c r="CQR38" s="150"/>
      <c r="CQS38" s="151"/>
      <c r="CQT38" s="152"/>
      <c r="CQU38" s="153"/>
      <c r="CQV38" s="154"/>
      <c r="CQW38" s="146"/>
      <c r="CQX38" s="147"/>
      <c r="CQY38" s="148"/>
      <c r="CQZ38" s="149"/>
      <c r="CRA38" s="150"/>
      <c r="CRB38" s="151"/>
      <c r="CRC38" s="152"/>
      <c r="CRD38" s="153"/>
      <c r="CRE38" s="154"/>
      <c r="CRF38" s="146"/>
      <c r="CRG38" s="147"/>
      <c r="CRH38" s="148"/>
      <c r="CRI38" s="149"/>
      <c r="CRJ38" s="150"/>
      <c r="CRK38" s="151"/>
      <c r="CRL38" s="152"/>
      <c r="CRM38" s="153"/>
      <c r="CRN38" s="154"/>
      <c r="CRO38" s="146"/>
      <c r="CRP38" s="147"/>
      <c r="CRQ38" s="148"/>
      <c r="CRR38" s="149"/>
      <c r="CRS38" s="150"/>
      <c r="CRT38" s="151"/>
      <c r="CRU38" s="152"/>
      <c r="CRV38" s="153"/>
      <c r="CRW38" s="154"/>
      <c r="CRX38" s="146"/>
      <c r="CRY38" s="147"/>
      <c r="CRZ38" s="148"/>
      <c r="CSA38" s="149"/>
      <c r="CSB38" s="150"/>
      <c r="CSC38" s="151"/>
      <c r="CSD38" s="152"/>
      <c r="CSE38" s="153"/>
      <c r="CSF38" s="154"/>
      <c r="CSG38" s="146"/>
      <c r="CSH38" s="147"/>
      <c r="CSI38" s="148"/>
      <c r="CSJ38" s="149"/>
      <c r="CSK38" s="150"/>
      <c r="CSL38" s="151"/>
      <c r="CSM38" s="152"/>
      <c r="CSN38" s="153"/>
      <c r="CSO38" s="154"/>
      <c r="CSP38" s="146"/>
      <c r="CSQ38" s="147"/>
      <c r="CSR38" s="148"/>
      <c r="CSS38" s="149"/>
      <c r="CST38" s="150"/>
      <c r="CSU38" s="151"/>
      <c r="CSV38" s="152"/>
      <c r="CSW38" s="153"/>
      <c r="CSX38" s="154"/>
      <c r="CSY38" s="146"/>
      <c r="CSZ38" s="147"/>
      <c r="CTA38" s="148"/>
      <c r="CTB38" s="149"/>
      <c r="CTC38" s="150"/>
      <c r="CTD38" s="151"/>
      <c r="CTE38" s="152"/>
      <c r="CTF38" s="153"/>
      <c r="CTG38" s="154"/>
      <c r="CTH38" s="146"/>
      <c r="CTI38" s="147"/>
      <c r="CTJ38" s="148"/>
      <c r="CTK38" s="149"/>
      <c r="CTL38" s="150"/>
      <c r="CTM38" s="151"/>
      <c r="CTN38" s="152"/>
      <c r="CTO38" s="153"/>
      <c r="CTP38" s="154"/>
      <c r="CTQ38" s="146"/>
      <c r="CTR38" s="147"/>
      <c r="CTS38" s="148"/>
      <c r="CTT38" s="149"/>
      <c r="CTU38" s="150"/>
      <c r="CTV38" s="151"/>
      <c r="CTW38" s="152"/>
      <c r="CTX38" s="153"/>
      <c r="CTY38" s="154"/>
      <c r="CTZ38" s="146"/>
      <c r="CUA38" s="147"/>
      <c r="CUB38" s="148"/>
      <c r="CUC38" s="149"/>
      <c r="CUD38" s="150"/>
      <c r="CUE38" s="151"/>
      <c r="CUF38" s="152"/>
      <c r="CUG38" s="153"/>
      <c r="CUH38" s="154"/>
      <c r="CUI38" s="146"/>
      <c r="CUJ38" s="147"/>
      <c r="CUK38" s="148"/>
      <c r="CUL38" s="149"/>
      <c r="CUM38" s="150"/>
      <c r="CUN38" s="151"/>
      <c r="CUO38" s="152"/>
      <c r="CUP38" s="153"/>
      <c r="CUQ38" s="154"/>
      <c r="CUR38" s="146"/>
      <c r="CUS38" s="147"/>
      <c r="CUT38" s="148"/>
      <c r="CUU38" s="149"/>
      <c r="CUV38" s="150"/>
      <c r="CUW38" s="151"/>
      <c r="CUX38" s="152"/>
      <c r="CUY38" s="153"/>
      <c r="CUZ38" s="154"/>
      <c r="CVA38" s="146"/>
      <c r="CVB38" s="147"/>
      <c r="CVC38" s="148"/>
      <c r="CVD38" s="149"/>
      <c r="CVE38" s="150"/>
      <c r="CVF38" s="151"/>
      <c r="CVG38" s="152"/>
      <c r="CVH38" s="153"/>
      <c r="CVI38" s="154"/>
      <c r="CVJ38" s="146"/>
      <c r="CVK38" s="147"/>
      <c r="CVL38" s="148"/>
      <c r="CVM38" s="149"/>
      <c r="CVN38" s="150"/>
      <c r="CVO38" s="151"/>
      <c r="CVP38" s="152"/>
      <c r="CVQ38" s="153"/>
      <c r="CVR38" s="154"/>
      <c r="CVS38" s="146"/>
      <c r="CVT38" s="147"/>
      <c r="CVU38" s="148"/>
      <c r="CVV38" s="149"/>
      <c r="CVW38" s="150"/>
      <c r="CVX38" s="151"/>
      <c r="CVY38" s="152"/>
      <c r="CVZ38" s="153"/>
      <c r="CWA38" s="154"/>
      <c r="CWB38" s="146"/>
      <c r="CWC38" s="147"/>
      <c r="CWD38" s="148"/>
      <c r="CWE38" s="149"/>
      <c r="CWF38" s="150"/>
      <c r="CWG38" s="151"/>
      <c r="CWH38" s="152"/>
      <c r="CWI38" s="153"/>
      <c r="CWJ38" s="154"/>
      <c r="CWK38" s="146"/>
      <c r="CWL38" s="147"/>
      <c r="CWM38" s="148"/>
      <c r="CWN38" s="149"/>
      <c r="CWO38" s="150"/>
      <c r="CWP38" s="151"/>
      <c r="CWQ38" s="152"/>
      <c r="CWR38" s="153"/>
      <c r="CWS38" s="154"/>
      <c r="CWT38" s="146"/>
      <c r="CWU38" s="147"/>
      <c r="CWV38" s="148"/>
      <c r="CWW38" s="149"/>
      <c r="CWX38" s="150"/>
      <c r="CWY38" s="151"/>
      <c r="CWZ38" s="152"/>
      <c r="CXA38" s="153"/>
      <c r="CXB38" s="154"/>
      <c r="CXC38" s="146"/>
      <c r="CXD38" s="147"/>
      <c r="CXE38" s="148"/>
      <c r="CXF38" s="149"/>
      <c r="CXG38" s="150"/>
      <c r="CXH38" s="151"/>
      <c r="CXI38" s="152"/>
      <c r="CXJ38" s="153"/>
      <c r="CXK38" s="154"/>
      <c r="CXL38" s="146"/>
      <c r="CXM38" s="147"/>
      <c r="CXN38" s="148"/>
      <c r="CXO38" s="149"/>
      <c r="CXP38" s="150"/>
      <c r="CXQ38" s="151"/>
      <c r="CXR38" s="152"/>
      <c r="CXS38" s="153"/>
      <c r="CXT38" s="154"/>
      <c r="CXU38" s="146"/>
      <c r="CXV38" s="147"/>
      <c r="CXW38" s="148"/>
      <c r="CXX38" s="149"/>
      <c r="CXY38" s="150"/>
      <c r="CXZ38" s="151"/>
      <c r="CYA38" s="152"/>
      <c r="CYB38" s="153"/>
      <c r="CYC38" s="154"/>
      <c r="CYD38" s="146"/>
      <c r="CYE38" s="147"/>
      <c r="CYF38" s="148"/>
      <c r="CYG38" s="149"/>
      <c r="CYH38" s="150"/>
      <c r="CYI38" s="151"/>
      <c r="CYJ38" s="152"/>
      <c r="CYK38" s="153"/>
      <c r="CYL38" s="154"/>
      <c r="CYM38" s="146"/>
      <c r="CYN38" s="147"/>
      <c r="CYO38" s="148"/>
      <c r="CYP38" s="149"/>
      <c r="CYQ38" s="150"/>
      <c r="CYR38" s="151"/>
      <c r="CYS38" s="152"/>
      <c r="CYT38" s="153"/>
      <c r="CYU38" s="154"/>
      <c r="CYV38" s="146"/>
      <c r="CYW38" s="147"/>
      <c r="CYX38" s="148"/>
      <c r="CYY38" s="149"/>
      <c r="CYZ38" s="150"/>
      <c r="CZA38" s="151"/>
      <c r="CZB38" s="152"/>
      <c r="CZC38" s="153"/>
      <c r="CZD38" s="154"/>
      <c r="CZE38" s="146"/>
      <c r="CZF38" s="147"/>
      <c r="CZG38" s="148"/>
      <c r="CZH38" s="149"/>
      <c r="CZI38" s="150"/>
      <c r="CZJ38" s="151"/>
      <c r="CZK38" s="152"/>
      <c r="CZL38" s="153"/>
      <c r="CZM38" s="154"/>
      <c r="CZN38" s="146"/>
      <c r="CZO38" s="147"/>
      <c r="CZP38" s="148"/>
      <c r="CZQ38" s="149"/>
      <c r="CZR38" s="150"/>
      <c r="CZS38" s="151"/>
      <c r="CZT38" s="152"/>
      <c r="CZU38" s="153"/>
      <c r="CZV38" s="154"/>
      <c r="CZW38" s="146"/>
      <c r="CZX38" s="147"/>
      <c r="CZY38" s="148"/>
      <c r="CZZ38" s="149"/>
      <c r="DAA38" s="150"/>
      <c r="DAB38" s="151"/>
      <c r="DAC38" s="152"/>
      <c r="DAD38" s="153"/>
      <c r="DAE38" s="154"/>
      <c r="DAF38" s="146"/>
      <c r="DAG38" s="147"/>
      <c r="DAH38" s="148"/>
      <c r="DAI38" s="149"/>
      <c r="DAJ38" s="150"/>
      <c r="DAK38" s="151"/>
      <c r="DAL38" s="152"/>
      <c r="DAM38" s="153"/>
      <c r="DAN38" s="154"/>
      <c r="DAO38" s="146"/>
      <c r="DAP38" s="147"/>
      <c r="DAQ38" s="148"/>
      <c r="DAR38" s="149"/>
      <c r="DAS38" s="150"/>
      <c r="DAT38" s="151"/>
      <c r="DAU38" s="152"/>
      <c r="DAV38" s="153"/>
      <c r="DAW38" s="154"/>
      <c r="DAX38" s="146"/>
      <c r="DAY38" s="147"/>
      <c r="DAZ38" s="148"/>
      <c r="DBA38" s="149"/>
      <c r="DBB38" s="150"/>
      <c r="DBC38" s="151"/>
      <c r="DBD38" s="152"/>
      <c r="DBE38" s="153"/>
      <c r="DBF38" s="154"/>
      <c r="DBG38" s="146"/>
      <c r="DBH38" s="147"/>
      <c r="DBI38" s="148"/>
      <c r="DBJ38" s="149"/>
      <c r="DBK38" s="150"/>
      <c r="DBL38" s="151"/>
      <c r="DBM38" s="152"/>
      <c r="DBN38" s="153"/>
      <c r="DBO38" s="154"/>
      <c r="DBP38" s="146"/>
      <c r="DBQ38" s="147"/>
      <c r="DBR38" s="148"/>
      <c r="DBS38" s="149"/>
      <c r="DBT38" s="150"/>
      <c r="DBU38" s="151"/>
      <c r="DBV38" s="152"/>
      <c r="DBW38" s="153"/>
      <c r="DBX38" s="154"/>
      <c r="DBY38" s="146"/>
      <c r="DBZ38" s="147"/>
      <c r="DCA38" s="148"/>
      <c r="DCB38" s="149"/>
      <c r="DCC38" s="150"/>
      <c r="DCD38" s="151"/>
      <c r="DCE38" s="152"/>
      <c r="DCF38" s="153"/>
      <c r="DCG38" s="154"/>
      <c r="DCH38" s="146"/>
      <c r="DCI38" s="147"/>
      <c r="DCJ38" s="148"/>
      <c r="DCK38" s="149"/>
      <c r="DCL38" s="150"/>
      <c r="DCM38" s="151"/>
      <c r="DCN38" s="152"/>
      <c r="DCO38" s="153"/>
      <c r="DCP38" s="154"/>
      <c r="DCQ38" s="146"/>
      <c r="DCR38" s="147"/>
      <c r="DCS38" s="148"/>
      <c r="DCT38" s="149"/>
      <c r="DCU38" s="150"/>
      <c r="DCV38" s="151"/>
      <c r="DCW38" s="152"/>
      <c r="DCX38" s="153"/>
      <c r="DCY38" s="154"/>
      <c r="DCZ38" s="146"/>
      <c r="DDA38" s="147"/>
      <c r="DDB38" s="148"/>
      <c r="DDC38" s="149"/>
      <c r="DDD38" s="150"/>
      <c r="DDE38" s="151"/>
      <c r="DDF38" s="152"/>
      <c r="DDG38" s="153"/>
      <c r="DDH38" s="154"/>
      <c r="DDI38" s="146"/>
      <c r="DDJ38" s="147"/>
      <c r="DDK38" s="148"/>
      <c r="DDL38" s="149"/>
      <c r="DDM38" s="150"/>
      <c r="DDN38" s="151"/>
      <c r="DDO38" s="152"/>
      <c r="DDP38" s="153"/>
      <c r="DDQ38" s="154"/>
      <c r="DDR38" s="146"/>
      <c r="DDS38" s="147"/>
      <c r="DDT38" s="148"/>
      <c r="DDU38" s="149"/>
      <c r="DDV38" s="150"/>
      <c r="DDW38" s="151"/>
      <c r="DDX38" s="152"/>
      <c r="DDY38" s="153"/>
      <c r="DDZ38" s="154"/>
      <c r="DEA38" s="146"/>
      <c r="DEB38" s="147"/>
      <c r="DEC38" s="148"/>
      <c r="DED38" s="149"/>
      <c r="DEE38" s="150"/>
      <c r="DEF38" s="151"/>
      <c r="DEG38" s="152"/>
      <c r="DEH38" s="153"/>
      <c r="DEI38" s="154"/>
      <c r="DEJ38" s="146"/>
      <c r="DEK38" s="147"/>
      <c r="DEL38" s="148"/>
      <c r="DEM38" s="149"/>
      <c r="DEN38" s="150"/>
      <c r="DEO38" s="151"/>
      <c r="DEP38" s="152"/>
      <c r="DEQ38" s="153"/>
      <c r="DER38" s="154"/>
      <c r="DES38" s="146"/>
      <c r="DET38" s="147"/>
      <c r="DEU38" s="148"/>
      <c r="DEV38" s="149"/>
      <c r="DEW38" s="150"/>
      <c r="DEX38" s="151"/>
      <c r="DEY38" s="152"/>
      <c r="DEZ38" s="153"/>
      <c r="DFA38" s="154"/>
      <c r="DFB38" s="146"/>
      <c r="DFC38" s="147"/>
      <c r="DFD38" s="148"/>
      <c r="DFE38" s="149"/>
      <c r="DFF38" s="150"/>
      <c r="DFG38" s="151"/>
      <c r="DFH38" s="152"/>
      <c r="DFI38" s="153"/>
      <c r="DFJ38" s="154"/>
      <c r="DFK38" s="146"/>
      <c r="DFL38" s="147"/>
      <c r="DFM38" s="148"/>
      <c r="DFN38" s="149"/>
      <c r="DFO38" s="150"/>
      <c r="DFP38" s="151"/>
      <c r="DFQ38" s="152"/>
      <c r="DFR38" s="153"/>
      <c r="DFS38" s="154"/>
      <c r="DFT38" s="146"/>
      <c r="DFU38" s="147"/>
      <c r="DFV38" s="148"/>
      <c r="DFW38" s="149"/>
      <c r="DFX38" s="150"/>
      <c r="DFY38" s="151"/>
      <c r="DFZ38" s="152"/>
      <c r="DGA38" s="153"/>
      <c r="DGB38" s="154"/>
      <c r="DGC38" s="146"/>
      <c r="DGD38" s="147"/>
      <c r="DGE38" s="148"/>
      <c r="DGF38" s="149"/>
      <c r="DGG38" s="150"/>
      <c r="DGH38" s="151"/>
      <c r="DGI38" s="152"/>
      <c r="DGJ38" s="153"/>
      <c r="DGK38" s="154"/>
      <c r="DGL38" s="146"/>
      <c r="DGM38" s="147"/>
      <c r="DGN38" s="148"/>
      <c r="DGO38" s="149"/>
      <c r="DGP38" s="150"/>
      <c r="DGQ38" s="151"/>
      <c r="DGR38" s="152"/>
      <c r="DGS38" s="153"/>
      <c r="DGT38" s="154"/>
      <c r="DGU38" s="146"/>
      <c r="DGV38" s="147"/>
      <c r="DGW38" s="148"/>
      <c r="DGX38" s="149"/>
      <c r="DGY38" s="150"/>
      <c r="DGZ38" s="151"/>
      <c r="DHA38" s="152"/>
      <c r="DHB38" s="153"/>
      <c r="DHC38" s="154"/>
      <c r="DHD38" s="146"/>
      <c r="DHE38" s="147"/>
      <c r="DHF38" s="148"/>
      <c r="DHG38" s="149"/>
      <c r="DHH38" s="150"/>
      <c r="DHI38" s="151"/>
      <c r="DHJ38" s="152"/>
      <c r="DHK38" s="153"/>
      <c r="DHL38" s="154"/>
      <c r="DHM38" s="146"/>
      <c r="DHN38" s="147"/>
      <c r="DHO38" s="148"/>
      <c r="DHP38" s="149"/>
      <c r="DHQ38" s="150"/>
      <c r="DHR38" s="151"/>
      <c r="DHS38" s="152"/>
      <c r="DHT38" s="153"/>
      <c r="DHU38" s="154"/>
      <c r="DHV38" s="146"/>
      <c r="DHW38" s="147"/>
      <c r="DHX38" s="148"/>
      <c r="DHY38" s="149"/>
      <c r="DHZ38" s="150"/>
      <c r="DIA38" s="151"/>
      <c r="DIB38" s="152"/>
      <c r="DIC38" s="153"/>
      <c r="DID38" s="154"/>
      <c r="DIE38" s="146"/>
      <c r="DIF38" s="147"/>
      <c r="DIG38" s="148"/>
      <c r="DIH38" s="149"/>
      <c r="DII38" s="150"/>
      <c r="DIJ38" s="151"/>
      <c r="DIK38" s="152"/>
      <c r="DIL38" s="153"/>
      <c r="DIM38" s="154"/>
      <c r="DIN38" s="146"/>
      <c r="DIO38" s="147"/>
      <c r="DIP38" s="148"/>
      <c r="DIQ38" s="149"/>
      <c r="DIR38" s="150"/>
      <c r="DIS38" s="151"/>
      <c r="DIT38" s="152"/>
      <c r="DIU38" s="153"/>
      <c r="DIV38" s="154"/>
      <c r="DIW38" s="146"/>
      <c r="DIX38" s="147"/>
      <c r="DIY38" s="148"/>
      <c r="DIZ38" s="149"/>
      <c r="DJA38" s="150"/>
      <c r="DJB38" s="151"/>
      <c r="DJC38" s="152"/>
      <c r="DJD38" s="153"/>
      <c r="DJE38" s="154"/>
      <c r="DJF38" s="146"/>
      <c r="DJG38" s="147"/>
      <c r="DJH38" s="148"/>
      <c r="DJI38" s="149"/>
      <c r="DJJ38" s="150"/>
      <c r="DJK38" s="151"/>
      <c r="DJL38" s="152"/>
      <c r="DJM38" s="153"/>
      <c r="DJN38" s="154"/>
      <c r="DJO38" s="146"/>
      <c r="DJP38" s="147"/>
      <c r="DJQ38" s="148"/>
      <c r="DJR38" s="149"/>
      <c r="DJS38" s="150"/>
      <c r="DJT38" s="151"/>
      <c r="DJU38" s="152"/>
      <c r="DJV38" s="153"/>
      <c r="DJW38" s="154"/>
      <c r="DJX38" s="146"/>
      <c r="DJY38" s="147"/>
      <c r="DJZ38" s="148"/>
      <c r="DKA38" s="149"/>
      <c r="DKB38" s="150"/>
      <c r="DKC38" s="151"/>
      <c r="DKD38" s="152"/>
      <c r="DKE38" s="153"/>
      <c r="DKF38" s="154"/>
      <c r="DKG38" s="146"/>
      <c r="DKH38" s="147"/>
      <c r="DKI38" s="148"/>
      <c r="DKJ38" s="149"/>
      <c r="DKK38" s="150"/>
      <c r="DKL38" s="151"/>
      <c r="DKM38" s="152"/>
      <c r="DKN38" s="153"/>
      <c r="DKO38" s="154"/>
      <c r="DKP38" s="146"/>
      <c r="DKQ38" s="147"/>
      <c r="DKR38" s="148"/>
      <c r="DKS38" s="149"/>
      <c r="DKT38" s="150"/>
      <c r="DKU38" s="151"/>
      <c r="DKV38" s="152"/>
      <c r="DKW38" s="153"/>
      <c r="DKX38" s="154"/>
      <c r="DKY38" s="146"/>
      <c r="DKZ38" s="147"/>
      <c r="DLA38" s="148"/>
      <c r="DLB38" s="149"/>
      <c r="DLC38" s="150"/>
      <c r="DLD38" s="151"/>
      <c r="DLE38" s="152"/>
      <c r="DLF38" s="153"/>
      <c r="DLG38" s="154"/>
      <c r="DLH38" s="146"/>
      <c r="DLI38" s="147"/>
      <c r="DLJ38" s="148"/>
      <c r="DLK38" s="149"/>
      <c r="DLL38" s="150"/>
      <c r="DLM38" s="151"/>
      <c r="DLN38" s="152"/>
      <c r="DLO38" s="153"/>
      <c r="DLP38" s="154"/>
      <c r="DLQ38" s="146"/>
      <c r="DLR38" s="147"/>
      <c r="DLS38" s="148"/>
      <c r="DLT38" s="149"/>
      <c r="DLU38" s="150"/>
      <c r="DLV38" s="151"/>
      <c r="DLW38" s="152"/>
      <c r="DLX38" s="153"/>
      <c r="DLY38" s="154"/>
      <c r="DLZ38" s="146"/>
      <c r="DMA38" s="147"/>
      <c r="DMB38" s="148"/>
      <c r="DMC38" s="149"/>
      <c r="DMD38" s="150"/>
      <c r="DME38" s="151"/>
      <c r="DMF38" s="152"/>
      <c r="DMG38" s="153"/>
      <c r="DMH38" s="154"/>
      <c r="DMI38" s="146"/>
      <c r="DMJ38" s="147"/>
      <c r="DMK38" s="148"/>
      <c r="DML38" s="149"/>
      <c r="DMM38" s="150"/>
      <c r="DMN38" s="151"/>
      <c r="DMO38" s="152"/>
      <c r="DMP38" s="153"/>
      <c r="DMQ38" s="154"/>
      <c r="DMR38" s="146"/>
      <c r="DMS38" s="147"/>
      <c r="DMT38" s="148"/>
      <c r="DMU38" s="149"/>
      <c r="DMV38" s="150"/>
      <c r="DMW38" s="151"/>
      <c r="DMX38" s="152"/>
      <c r="DMY38" s="153"/>
      <c r="DMZ38" s="154"/>
      <c r="DNA38" s="146"/>
      <c r="DNB38" s="147"/>
      <c r="DNC38" s="148"/>
      <c r="DND38" s="149"/>
      <c r="DNE38" s="150"/>
      <c r="DNF38" s="151"/>
      <c r="DNG38" s="152"/>
      <c r="DNH38" s="153"/>
      <c r="DNI38" s="154"/>
      <c r="DNJ38" s="146"/>
      <c r="DNK38" s="147"/>
      <c r="DNL38" s="148"/>
      <c r="DNM38" s="149"/>
      <c r="DNN38" s="150"/>
      <c r="DNO38" s="151"/>
      <c r="DNP38" s="152"/>
      <c r="DNQ38" s="153"/>
      <c r="DNR38" s="154"/>
      <c r="DNS38" s="146"/>
      <c r="DNT38" s="147"/>
      <c r="DNU38" s="148"/>
      <c r="DNV38" s="149"/>
      <c r="DNW38" s="150"/>
      <c r="DNX38" s="151"/>
      <c r="DNY38" s="152"/>
      <c r="DNZ38" s="153"/>
      <c r="DOA38" s="154"/>
      <c r="DOB38" s="146"/>
      <c r="DOC38" s="147"/>
      <c r="DOD38" s="148"/>
      <c r="DOE38" s="149"/>
      <c r="DOF38" s="150"/>
      <c r="DOG38" s="151"/>
      <c r="DOH38" s="152"/>
      <c r="DOI38" s="153"/>
      <c r="DOJ38" s="154"/>
      <c r="DOK38" s="146"/>
      <c r="DOL38" s="147"/>
      <c r="DOM38" s="148"/>
      <c r="DON38" s="149"/>
      <c r="DOO38" s="150"/>
      <c r="DOP38" s="151"/>
      <c r="DOQ38" s="152"/>
      <c r="DOR38" s="153"/>
      <c r="DOS38" s="154"/>
      <c r="DOT38" s="146"/>
      <c r="DOU38" s="147"/>
      <c r="DOV38" s="148"/>
      <c r="DOW38" s="149"/>
      <c r="DOX38" s="150"/>
      <c r="DOY38" s="151"/>
      <c r="DOZ38" s="152"/>
      <c r="DPA38" s="153"/>
      <c r="DPB38" s="154"/>
      <c r="DPC38" s="146"/>
      <c r="DPD38" s="147"/>
      <c r="DPE38" s="148"/>
      <c r="DPF38" s="149"/>
      <c r="DPG38" s="150"/>
      <c r="DPH38" s="151"/>
      <c r="DPI38" s="152"/>
      <c r="DPJ38" s="153"/>
      <c r="DPK38" s="154"/>
      <c r="DPL38" s="146"/>
      <c r="DPM38" s="147"/>
      <c r="DPN38" s="148"/>
      <c r="DPO38" s="149"/>
      <c r="DPP38" s="150"/>
      <c r="DPQ38" s="151"/>
      <c r="DPR38" s="152"/>
      <c r="DPS38" s="153"/>
      <c r="DPT38" s="154"/>
      <c r="DPU38" s="146"/>
      <c r="DPV38" s="147"/>
      <c r="DPW38" s="148"/>
      <c r="DPX38" s="149"/>
      <c r="DPY38" s="150"/>
      <c r="DPZ38" s="151"/>
      <c r="DQA38" s="152"/>
      <c r="DQB38" s="153"/>
      <c r="DQC38" s="154"/>
      <c r="DQD38" s="146"/>
      <c r="DQE38" s="147"/>
      <c r="DQF38" s="148"/>
      <c r="DQG38" s="149"/>
      <c r="DQH38" s="150"/>
      <c r="DQI38" s="151"/>
      <c r="DQJ38" s="152"/>
      <c r="DQK38" s="153"/>
      <c r="DQL38" s="154"/>
      <c r="DQM38" s="146"/>
      <c r="DQN38" s="147"/>
      <c r="DQO38" s="148"/>
      <c r="DQP38" s="149"/>
      <c r="DQQ38" s="150"/>
      <c r="DQR38" s="151"/>
      <c r="DQS38" s="152"/>
      <c r="DQT38" s="153"/>
      <c r="DQU38" s="154"/>
      <c r="DQV38" s="146"/>
      <c r="DQW38" s="147"/>
      <c r="DQX38" s="148"/>
      <c r="DQY38" s="149"/>
      <c r="DQZ38" s="150"/>
      <c r="DRA38" s="151"/>
      <c r="DRB38" s="152"/>
      <c r="DRC38" s="153"/>
      <c r="DRD38" s="154"/>
      <c r="DRE38" s="146"/>
      <c r="DRF38" s="147"/>
      <c r="DRG38" s="148"/>
      <c r="DRH38" s="149"/>
      <c r="DRI38" s="150"/>
      <c r="DRJ38" s="151"/>
      <c r="DRK38" s="152"/>
      <c r="DRL38" s="153"/>
      <c r="DRM38" s="154"/>
      <c r="DRN38" s="146"/>
      <c r="DRO38" s="147"/>
      <c r="DRP38" s="148"/>
      <c r="DRQ38" s="149"/>
      <c r="DRR38" s="150"/>
      <c r="DRS38" s="151"/>
      <c r="DRT38" s="152"/>
      <c r="DRU38" s="153"/>
      <c r="DRV38" s="154"/>
      <c r="DRW38" s="146"/>
      <c r="DRX38" s="147"/>
      <c r="DRY38" s="148"/>
      <c r="DRZ38" s="149"/>
      <c r="DSA38" s="150"/>
      <c r="DSB38" s="151"/>
      <c r="DSC38" s="152"/>
      <c r="DSD38" s="153"/>
      <c r="DSE38" s="154"/>
      <c r="DSF38" s="146"/>
      <c r="DSG38" s="147"/>
      <c r="DSH38" s="148"/>
      <c r="DSI38" s="149"/>
      <c r="DSJ38" s="150"/>
      <c r="DSK38" s="151"/>
      <c r="DSL38" s="152"/>
      <c r="DSM38" s="153"/>
      <c r="DSN38" s="154"/>
      <c r="DSO38" s="146"/>
      <c r="DSP38" s="147"/>
      <c r="DSQ38" s="148"/>
      <c r="DSR38" s="149"/>
      <c r="DSS38" s="150"/>
      <c r="DST38" s="151"/>
      <c r="DSU38" s="152"/>
      <c r="DSV38" s="153"/>
      <c r="DSW38" s="154"/>
      <c r="DSX38" s="146"/>
      <c r="DSY38" s="147"/>
      <c r="DSZ38" s="148"/>
      <c r="DTA38" s="149"/>
      <c r="DTB38" s="150"/>
      <c r="DTC38" s="151"/>
      <c r="DTD38" s="152"/>
      <c r="DTE38" s="153"/>
      <c r="DTF38" s="154"/>
      <c r="DTG38" s="146"/>
      <c r="DTH38" s="147"/>
      <c r="DTI38" s="148"/>
      <c r="DTJ38" s="149"/>
      <c r="DTK38" s="150"/>
      <c r="DTL38" s="151"/>
      <c r="DTM38" s="152"/>
      <c r="DTN38" s="153"/>
      <c r="DTO38" s="154"/>
      <c r="DTP38" s="146"/>
      <c r="DTQ38" s="147"/>
      <c r="DTR38" s="148"/>
      <c r="DTS38" s="149"/>
      <c r="DTT38" s="150"/>
      <c r="DTU38" s="151"/>
      <c r="DTV38" s="152"/>
      <c r="DTW38" s="153"/>
      <c r="DTX38" s="154"/>
      <c r="DTY38" s="146"/>
      <c r="DTZ38" s="147"/>
      <c r="DUA38" s="148"/>
      <c r="DUB38" s="149"/>
      <c r="DUC38" s="150"/>
      <c r="DUD38" s="151"/>
      <c r="DUE38" s="152"/>
      <c r="DUF38" s="153"/>
      <c r="DUG38" s="154"/>
      <c r="DUH38" s="146"/>
      <c r="DUI38" s="147"/>
      <c r="DUJ38" s="148"/>
      <c r="DUK38" s="149"/>
      <c r="DUL38" s="150"/>
      <c r="DUM38" s="151"/>
      <c r="DUN38" s="152"/>
      <c r="DUO38" s="153"/>
      <c r="DUP38" s="154"/>
      <c r="DUQ38" s="146"/>
      <c r="DUR38" s="147"/>
      <c r="DUS38" s="148"/>
      <c r="DUT38" s="149"/>
      <c r="DUU38" s="150"/>
      <c r="DUV38" s="151"/>
      <c r="DUW38" s="152"/>
      <c r="DUX38" s="153"/>
      <c r="DUY38" s="154"/>
      <c r="DUZ38" s="146"/>
      <c r="DVA38" s="147"/>
      <c r="DVB38" s="148"/>
      <c r="DVC38" s="149"/>
      <c r="DVD38" s="150"/>
      <c r="DVE38" s="151"/>
      <c r="DVF38" s="152"/>
      <c r="DVG38" s="153"/>
      <c r="DVH38" s="154"/>
      <c r="DVI38" s="146"/>
      <c r="DVJ38" s="147"/>
      <c r="DVK38" s="148"/>
      <c r="DVL38" s="149"/>
      <c r="DVM38" s="150"/>
      <c r="DVN38" s="151"/>
      <c r="DVO38" s="152"/>
      <c r="DVP38" s="153"/>
      <c r="DVQ38" s="154"/>
      <c r="DVR38" s="146"/>
      <c r="DVS38" s="147"/>
      <c r="DVT38" s="148"/>
      <c r="DVU38" s="149"/>
      <c r="DVV38" s="150"/>
      <c r="DVW38" s="151"/>
      <c r="DVX38" s="152"/>
      <c r="DVY38" s="153"/>
      <c r="DVZ38" s="154"/>
      <c r="DWA38" s="146"/>
      <c r="DWB38" s="147"/>
      <c r="DWC38" s="148"/>
      <c r="DWD38" s="149"/>
      <c r="DWE38" s="150"/>
      <c r="DWF38" s="151"/>
      <c r="DWG38" s="152"/>
      <c r="DWH38" s="153"/>
      <c r="DWI38" s="154"/>
      <c r="DWJ38" s="146"/>
      <c r="DWK38" s="147"/>
      <c r="DWL38" s="148"/>
      <c r="DWM38" s="149"/>
      <c r="DWN38" s="150"/>
      <c r="DWO38" s="151"/>
      <c r="DWP38" s="152"/>
      <c r="DWQ38" s="153"/>
      <c r="DWR38" s="154"/>
      <c r="DWS38" s="146"/>
      <c r="DWT38" s="147"/>
      <c r="DWU38" s="148"/>
      <c r="DWV38" s="149"/>
      <c r="DWW38" s="150"/>
      <c r="DWX38" s="151"/>
      <c r="DWY38" s="152"/>
      <c r="DWZ38" s="153"/>
      <c r="DXA38" s="154"/>
      <c r="DXB38" s="146"/>
      <c r="DXC38" s="147"/>
      <c r="DXD38" s="148"/>
      <c r="DXE38" s="149"/>
      <c r="DXF38" s="150"/>
      <c r="DXG38" s="151"/>
      <c r="DXH38" s="152"/>
      <c r="DXI38" s="153"/>
      <c r="DXJ38" s="154"/>
      <c r="DXK38" s="146"/>
      <c r="DXL38" s="147"/>
      <c r="DXM38" s="148"/>
      <c r="DXN38" s="149"/>
      <c r="DXO38" s="150"/>
      <c r="DXP38" s="151"/>
      <c r="DXQ38" s="152"/>
      <c r="DXR38" s="153"/>
      <c r="DXS38" s="154"/>
      <c r="DXT38" s="146"/>
      <c r="DXU38" s="147"/>
      <c r="DXV38" s="148"/>
      <c r="DXW38" s="149"/>
      <c r="DXX38" s="150"/>
      <c r="DXY38" s="151"/>
      <c r="DXZ38" s="152"/>
      <c r="DYA38" s="153"/>
      <c r="DYB38" s="154"/>
      <c r="DYC38" s="146"/>
      <c r="DYD38" s="147"/>
      <c r="DYE38" s="148"/>
      <c r="DYF38" s="149"/>
      <c r="DYG38" s="150"/>
      <c r="DYH38" s="151"/>
      <c r="DYI38" s="152"/>
      <c r="DYJ38" s="153"/>
      <c r="DYK38" s="154"/>
      <c r="DYL38" s="146"/>
      <c r="DYM38" s="147"/>
      <c r="DYN38" s="148"/>
      <c r="DYO38" s="149"/>
      <c r="DYP38" s="150"/>
      <c r="DYQ38" s="151"/>
      <c r="DYR38" s="152"/>
      <c r="DYS38" s="153"/>
      <c r="DYT38" s="154"/>
      <c r="DYU38" s="146"/>
      <c r="DYV38" s="147"/>
      <c r="DYW38" s="148"/>
      <c r="DYX38" s="149"/>
      <c r="DYY38" s="150"/>
      <c r="DYZ38" s="151"/>
      <c r="DZA38" s="152"/>
      <c r="DZB38" s="153"/>
      <c r="DZC38" s="154"/>
      <c r="DZD38" s="146"/>
      <c r="DZE38" s="147"/>
      <c r="DZF38" s="148"/>
      <c r="DZG38" s="149"/>
      <c r="DZH38" s="150"/>
      <c r="DZI38" s="151"/>
      <c r="DZJ38" s="152"/>
      <c r="DZK38" s="153"/>
      <c r="DZL38" s="154"/>
      <c r="DZM38" s="146"/>
      <c r="DZN38" s="147"/>
      <c r="DZO38" s="148"/>
      <c r="DZP38" s="149"/>
      <c r="DZQ38" s="150"/>
      <c r="DZR38" s="151"/>
      <c r="DZS38" s="152"/>
      <c r="DZT38" s="153"/>
      <c r="DZU38" s="154"/>
      <c r="DZV38" s="146"/>
      <c r="DZW38" s="147"/>
      <c r="DZX38" s="148"/>
      <c r="DZY38" s="149"/>
      <c r="DZZ38" s="150"/>
      <c r="EAA38" s="151"/>
      <c r="EAB38" s="152"/>
      <c r="EAC38" s="153"/>
      <c r="EAD38" s="154"/>
      <c r="EAE38" s="146"/>
      <c r="EAF38" s="147"/>
      <c r="EAG38" s="148"/>
      <c r="EAH38" s="149"/>
      <c r="EAI38" s="150"/>
      <c r="EAJ38" s="151"/>
      <c r="EAK38" s="152"/>
      <c r="EAL38" s="153"/>
      <c r="EAM38" s="154"/>
      <c r="EAN38" s="146"/>
      <c r="EAO38" s="147"/>
      <c r="EAP38" s="148"/>
      <c r="EAQ38" s="149"/>
      <c r="EAR38" s="150"/>
      <c r="EAS38" s="151"/>
      <c r="EAT38" s="152"/>
      <c r="EAU38" s="153"/>
      <c r="EAV38" s="154"/>
      <c r="EAW38" s="146"/>
      <c r="EAX38" s="147"/>
      <c r="EAY38" s="148"/>
      <c r="EAZ38" s="149"/>
      <c r="EBA38" s="150"/>
      <c r="EBB38" s="151"/>
      <c r="EBC38" s="152"/>
      <c r="EBD38" s="153"/>
      <c r="EBE38" s="154"/>
      <c r="EBF38" s="146"/>
      <c r="EBG38" s="147"/>
      <c r="EBH38" s="148"/>
      <c r="EBI38" s="149"/>
      <c r="EBJ38" s="150"/>
      <c r="EBK38" s="151"/>
      <c r="EBL38" s="152"/>
      <c r="EBM38" s="153"/>
      <c r="EBN38" s="154"/>
      <c r="EBO38" s="146"/>
      <c r="EBP38" s="147"/>
      <c r="EBQ38" s="148"/>
      <c r="EBR38" s="149"/>
      <c r="EBS38" s="150"/>
      <c r="EBT38" s="151"/>
      <c r="EBU38" s="152"/>
      <c r="EBV38" s="153"/>
      <c r="EBW38" s="154"/>
      <c r="EBX38" s="146"/>
      <c r="EBY38" s="147"/>
      <c r="EBZ38" s="148"/>
      <c r="ECA38" s="149"/>
      <c r="ECB38" s="150"/>
      <c r="ECC38" s="151"/>
      <c r="ECD38" s="152"/>
      <c r="ECE38" s="153"/>
      <c r="ECF38" s="154"/>
      <c r="ECG38" s="146"/>
      <c r="ECH38" s="147"/>
      <c r="ECI38" s="148"/>
      <c r="ECJ38" s="149"/>
      <c r="ECK38" s="150"/>
      <c r="ECL38" s="151"/>
      <c r="ECM38" s="152"/>
      <c r="ECN38" s="153"/>
      <c r="ECO38" s="154"/>
      <c r="ECP38" s="146"/>
      <c r="ECQ38" s="147"/>
      <c r="ECR38" s="148"/>
      <c r="ECS38" s="149"/>
      <c r="ECT38" s="150"/>
      <c r="ECU38" s="151"/>
      <c r="ECV38" s="152"/>
      <c r="ECW38" s="153"/>
      <c r="ECX38" s="154"/>
      <c r="ECY38" s="146"/>
      <c r="ECZ38" s="147"/>
      <c r="EDA38" s="148"/>
      <c r="EDB38" s="149"/>
      <c r="EDC38" s="150"/>
      <c r="EDD38" s="151"/>
      <c r="EDE38" s="152"/>
      <c r="EDF38" s="153"/>
      <c r="EDG38" s="154"/>
      <c r="EDH38" s="146"/>
      <c r="EDI38" s="147"/>
      <c r="EDJ38" s="148"/>
      <c r="EDK38" s="149"/>
      <c r="EDL38" s="150"/>
      <c r="EDM38" s="151"/>
      <c r="EDN38" s="152"/>
      <c r="EDO38" s="153"/>
      <c r="EDP38" s="154"/>
      <c r="EDQ38" s="146"/>
      <c r="EDR38" s="147"/>
      <c r="EDS38" s="148"/>
      <c r="EDT38" s="149"/>
      <c r="EDU38" s="150"/>
      <c r="EDV38" s="151"/>
      <c r="EDW38" s="152"/>
      <c r="EDX38" s="153"/>
      <c r="EDY38" s="154"/>
      <c r="EDZ38" s="146"/>
      <c r="EEA38" s="147"/>
      <c r="EEB38" s="148"/>
      <c r="EEC38" s="149"/>
      <c r="EED38" s="150"/>
      <c r="EEE38" s="151"/>
      <c r="EEF38" s="152"/>
      <c r="EEG38" s="153"/>
      <c r="EEH38" s="154"/>
      <c r="EEI38" s="146"/>
      <c r="EEJ38" s="147"/>
      <c r="EEK38" s="148"/>
      <c r="EEL38" s="149"/>
      <c r="EEM38" s="150"/>
      <c r="EEN38" s="151"/>
      <c r="EEO38" s="152"/>
      <c r="EEP38" s="153"/>
      <c r="EEQ38" s="154"/>
      <c r="EER38" s="146"/>
      <c r="EES38" s="147"/>
      <c r="EET38" s="148"/>
      <c r="EEU38" s="149"/>
      <c r="EEV38" s="150"/>
      <c r="EEW38" s="151"/>
      <c r="EEX38" s="152"/>
      <c r="EEY38" s="153"/>
      <c r="EEZ38" s="154"/>
      <c r="EFA38" s="146"/>
      <c r="EFB38" s="147"/>
      <c r="EFC38" s="148"/>
      <c r="EFD38" s="149"/>
      <c r="EFE38" s="150"/>
      <c r="EFF38" s="151"/>
      <c r="EFG38" s="152"/>
      <c r="EFH38" s="153"/>
      <c r="EFI38" s="154"/>
      <c r="EFJ38" s="146"/>
      <c r="EFK38" s="147"/>
      <c r="EFL38" s="148"/>
      <c r="EFM38" s="149"/>
      <c r="EFN38" s="150"/>
      <c r="EFO38" s="151"/>
      <c r="EFP38" s="152"/>
      <c r="EFQ38" s="153"/>
      <c r="EFR38" s="154"/>
      <c r="EFS38" s="146"/>
      <c r="EFT38" s="147"/>
      <c r="EFU38" s="148"/>
      <c r="EFV38" s="149"/>
      <c r="EFW38" s="150"/>
      <c r="EFX38" s="151"/>
      <c r="EFY38" s="152"/>
      <c r="EFZ38" s="153"/>
      <c r="EGA38" s="154"/>
      <c r="EGB38" s="146"/>
      <c r="EGC38" s="147"/>
      <c r="EGD38" s="148"/>
      <c r="EGE38" s="149"/>
      <c r="EGF38" s="150"/>
      <c r="EGG38" s="151"/>
      <c r="EGH38" s="152"/>
      <c r="EGI38" s="153"/>
      <c r="EGJ38" s="154"/>
      <c r="EGK38" s="146"/>
      <c r="EGL38" s="147"/>
      <c r="EGM38" s="148"/>
      <c r="EGN38" s="149"/>
      <c r="EGO38" s="150"/>
      <c r="EGP38" s="151"/>
      <c r="EGQ38" s="152"/>
      <c r="EGR38" s="153"/>
      <c r="EGS38" s="154"/>
      <c r="EGT38" s="146"/>
      <c r="EGU38" s="147"/>
      <c r="EGV38" s="148"/>
      <c r="EGW38" s="149"/>
      <c r="EGX38" s="150"/>
      <c r="EGY38" s="151"/>
      <c r="EGZ38" s="152"/>
      <c r="EHA38" s="153"/>
      <c r="EHB38" s="154"/>
      <c r="EHC38" s="146"/>
      <c r="EHD38" s="147"/>
      <c r="EHE38" s="148"/>
      <c r="EHF38" s="149"/>
      <c r="EHG38" s="150"/>
      <c r="EHH38" s="151"/>
      <c r="EHI38" s="152"/>
      <c r="EHJ38" s="153"/>
      <c r="EHK38" s="154"/>
      <c r="EHL38" s="146"/>
      <c r="EHM38" s="147"/>
      <c r="EHN38" s="148"/>
      <c r="EHO38" s="149"/>
      <c r="EHP38" s="150"/>
      <c r="EHQ38" s="151"/>
      <c r="EHR38" s="152"/>
      <c r="EHS38" s="153"/>
      <c r="EHT38" s="154"/>
      <c r="EHU38" s="146"/>
      <c r="EHV38" s="147"/>
      <c r="EHW38" s="148"/>
      <c r="EHX38" s="149"/>
      <c r="EHY38" s="150"/>
      <c r="EHZ38" s="151"/>
      <c r="EIA38" s="152"/>
      <c r="EIB38" s="153"/>
      <c r="EIC38" s="154"/>
      <c r="EID38" s="146"/>
      <c r="EIE38" s="147"/>
      <c r="EIF38" s="148"/>
      <c r="EIG38" s="149"/>
      <c r="EIH38" s="150"/>
      <c r="EII38" s="151"/>
      <c r="EIJ38" s="152"/>
      <c r="EIK38" s="153"/>
      <c r="EIL38" s="154"/>
      <c r="EIM38" s="146"/>
      <c r="EIN38" s="147"/>
      <c r="EIO38" s="148"/>
      <c r="EIP38" s="149"/>
      <c r="EIQ38" s="150"/>
      <c r="EIR38" s="151"/>
      <c r="EIS38" s="152"/>
      <c r="EIT38" s="153"/>
      <c r="EIU38" s="154"/>
      <c r="EIV38" s="146"/>
      <c r="EIW38" s="147"/>
      <c r="EIX38" s="148"/>
      <c r="EIY38" s="149"/>
      <c r="EIZ38" s="150"/>
      <c r="EJA38" s="151"/>
      <c r="EJB38" s="152"/>
      <c r="EJC38" s="153"/>
      <c r="EJD38" s="154"/>
      <c r="EJE38" s="146"/>
      <c r="EJF38" s="147"/>
      <c r="EJG38" s="148"/>
      <c r="EJH38" s="149"/>
      <c r="EJI38" s="150"/>
      <c r="EJJ38" s="151"/>
      <c r="EJK38" s="152"/>
      <c r="EJL38" s="153"/>
      <c r="EJM38" s="154"/>
      <c r="EJN38" s="146"/>
      <c r="EJO38" s="147"/>
      <c r="EJP38" s="148"/>
      <c r="EJQ38" s="149"/>
      <c r="EJR38" s="150"/>
      <c r="EJS38" s="151"/>
      <c r="EJT38" s="152"/>
      <c r="EJU38" s="153"/>
      <c r="EJV38" s="154"/>
      <c r="EJW38" s="146"/>
      <c r="EJX38" s="147"/>
      <c r="EJY38" s="148"/>
      <c r="EJZ38" s="149"/>
      <c r="EKA38" s="150"/>
      <c r="EKB38" s="151"/>
      <c r="EKC38" s="152"/>
      <c r="EKD38" s="153"/>
      <c r="EKE38" s="154"/>
      <c r="EKF38" s="146"/>
      <c r="EKG38" s="147"/>
      <c r="EKH38" s="148"/>
      <c r="EKI38" s="149"/>
      <c r="EKJ38" s="150"/>
      <c r="EKK38" s="151"/>
      <c r="EKL38" s="152"/>
      <c r="EKM38" s="153"/>
      <c r="EKN38" s="154"/>
      <c r="EKO38" s="146"/>
      <c r="EKP38" s="147"/>
      <c r="EKQ38" s="148"/>
      <c r="EKR38" s="149"/>
      <c r="EKS38" s="150"/>
      <c r="EKT38" s="151"/>
      <c r="EKU38" s="152"/>
      <c r="EKV38" s="153"/>
      <c r="EKW38" s="154"/>
      <c r="EKX38" s="146"/>
      <c r="EKY38" s="147"/>
      <c r="EKZ38" s="148"/>
      <c r="ELA38" s="149"/>
      <c r="ELB38" s="150"/>
      <c r="ELC38" s="151"/>
      <c r="ELD38" s="152"/>
      <c r="ELE38" s="153"/>
      <c r="ELF38" s="154"/>
      <c r="ELG38" s="146"/>
      <c r="ELH38" s="147"/>
      <c r="ELI38" s="148"/>
      <c r="ELJ38" s="149"/>
      <c r="ELK38" s="150"/>
      <c r="ELL38" s="151"/>
      <c r="ELM38" s="152"/>
      <c r="ELN38" s="153"/>
      <c r="ELO38" s="154"/>
      <c r="ELP38" s="146"/>
      <c r="ELQ38" s="147"/>
      <c r="ELR38" s="148"/>
      <c r="ELS38" s="149"/>
      <c r="ELT38" s="150"/>
      <c r="ELU38" s="151"/>
      <c r="ELV38" s="152"/>
      <c r="ELW38" s="153"/>
      <c r="ELX38" s="154"/>
      <c r="ELY38" s="146"/>
      <c r="ELZ38" s="147"/>
      <c r="EMA38" s="148"/>
      <c r="EMB38" s="149"/>
      <c r="EMC38" s="150"/>
      <c r="EMD38" s="151"/>
      <c r="EME38" s="152"/>
      <c r="EMF38" s="153"/>
      <c r="EMG38" s="154"/>
      <c r="EMH38" s="146"/>
      <c r="EMI38" s="147"/>
      <c r="EMJ38" s="148"/>
      <c r="EMK38" s="149"/>
      <c r="EML38" s="150"/>
      <c r="EMM38" s="151"/>
      <c r="EMN38" s="152"/>
      <c r="EMO38" s="153"/>
      <c r="EMP38" s="154"/>
      <c r="EMQ38" s="146"/>
      <c r="EMR38" s="147"/>
      <c r="EMS38" s="148"/>
      <c r="EMT38" s="149"/>
      <c r="EMU38" s="150"/>
      <c r="EMV38" s="151"/>
      <c r="EMW38" s="152"/>
      <c r="EMX38" s="153"/>
      <c r="EMY38" s="154"/>
      <c r="EMZ38" s="146"/>
      <c r="ENA38" s="147"/>
      <c r="ENB38" s="148"/>
      <c r="ENC38" s="149"/>
      <c r="END38" s="150"/>
      <c r="ENE38" s="151"/>
      <c r="ENF38" s="152"/>
      <c r="ENG38" s="153"/>
      <c r="ENH38" s="154"/>
      <c r="ENI38" s="146"/>
      <c r="ENJ38" s="147"/>
      <c r="ENK38" s="148"/>
      <c r="ENL38" s="149"/>
      <c r="ENM38" s="150"/>
      <c r="ENN38" s="151"/>
      <c r="ENO38" s="152"/>
      <c r="ENP38" s="153"/>
      <c r="ENQ38" s="154"/>
      <c r="ENR38" s="146"/>
      <c r="ENS38" s="147"/>
      <c r="ENT38" s="148"/>
      <c r="ENU38" s="149"/>
      <c r="ENV38" s="150"/>
      <c r="ENW38" s="151"/>
      <c r="ENX38" s="152"/>
      <c r="ENY38" s="153"/>
      <c r="ENZ38" s="154"/>
      <c r="EOA38" s="146"/>
      <c r="EOB38" s="147"/>
      <c r="EOC38" s="148"/>
      <c r="EOD38" s="149"/>
      <c r="EOE38" s="150"/>
      <c r="EOF38" s="151"/>
      <c r="EOG38" s="152"/>
      <c r="EOH38" s="153"/>
      <c r="EOI38" s="154"/>
      <c r="EOJ38" s="146"/>
      <c r="EOK38" s="147"/>
      <c r="EOL38" s="148"/>
      <c r="EOM38" s="149"/>
      <c r="EON38" s="150"/>
      <c r="EOO38" s="151"/>
      <c r="EOP38" s="152"/>
      <c r="EOQ38" s="153"/>
      <c r="EOR38" s="154"/>
      <c r="EOS38" s="146"/>
      <c r="EOT38" s="147"/>
      <c r="EOU38" s="148"/>
      <c r="EOV38" s="149"/>
      <c r="EOW38" s="150"/>
      <c r="EOX38" s="151"/>
      <c r="EOY38" s="152"/>
      <c r="EOZ38" s="153"/>
      <c r="EPA38" s="154"/>
      <c r="EPB38" s="146"/>
      <c r="EPC38" s="147"/>
      <c r="EPD38" s="148"/>
      <c r="EPE38" s="149"/>
      <c r="EPF38" s="150"/>
      <c r="EPG38" s="151"/>
      <c r="EPH38" s="152"/>
      <c r="EPI38" s="153"/>
      <c r="EPJ38" s="154"/>
      <c r="EPK38" s="146"/>
      <c r="EPL38" s="147"/>
      <c r="EPM38" s="148"/>
      <c r="EPN38" s="149"/>
      <c r="EPO38" s="150"/>
      <c r="EPP38" s="151"/>
      <c r="EPQ38" s="152"/>
      <c r="EPR38" s="153"/>
      <c r="EPS38" s="154"/>
      <c r="EPT38" s="146"/>
      <c r="EPU38" s="147"/>
      <c r="EPV38" s="148"/>
      <c r="EPW38" s="149"/>
      <c r="EPX38" s="150"/>
      <c r="EPY38" s="151"/>
      <c r="EPZ38" s="152"/>
      <c r="EQA38" s="153"/>
      <c r="EQB38" s="154"/>
      <c r="EQC38" s="146"/>
      <c r="EQD38" s="147"/>
      <c r="EQE38" s="148"/>
      <c r="EQF38" s="149"/>
      <c r="EQG38" s="150"/>
      <c r="EQH38" s="151"/>
      <c r="EQI38" s="152"/>
      <c r="EQJ38" s="153"/>
      <c r="EQK38" s="154"/>
      <c r="EQL38" s="146"/>
      <c r="EQM38" s="147"/>
      <c r="EQN38" s="148"/>
      <c r="EQO38" s="149"/>
      <c r="EQP38" s="150"/>
      <c r="EQQ38" s="151"/>
      <c r="EQR38" s="152"/>
      <c r="EQS38" s="153"/>
      <c r="EQT38" s="154"/>
      <c r="EQU38" s="146"/>
      <c r="EQV38" s="147"/>
      <c r="EQW38" s="148"/>
      <c r="EQX38" s="149"/>
      <c r="EQY38" s="150"/>
      <c r="EQZ38" s="151"/>
      <c r="ERA38" s="152"/>
      <c r="ERB38" s="153"/>
      <c r="ERC38" s="154"/>
      <c r="ERD38" s="146"/>
      <c r="ERE38" s="147"/>
      <c r="ERF38" s="148"/>
      <c r="ERG38" s="149"/>
      <c r="ERH38" s="150"/>
      <c r="ERI38" s="151"/>
      <c r="ERJ38" s="152"/>
      <c r="ERK38" s="153"/>
      <c r="ERL38" s="154"/>
      <c r="ERM38" s="146"/>
      <c r="ERN38" s="147"/>
      <c r="ERO38" s="148"/>
      <c r="ERP38" s="149"/>
      <c r="ERQ38" s="150"/>
      <c r="ERR38" s="151"/>
      <c r="ERS38" s="152"/>
      <c r="ERT38" s="153"/>
      <c r="ERU38" s="154"/>
      <c r="ERV38" s="146"/>
      <c r="ERW38" s="147"/>
      <c r="ERX38" s="148"/>
      <c r="ERY38" s="149"/>
      <c r="ERZ38" s="150"/>
      <c r="ESA38" s="151"/>
      <c r="ESB38" s="152"/>
      <c r="ESC38" s="153"/>
      <c r="ESD38" s="154"/>
      <c r="ESE38" s="146"/>
      <c r="ESF38" s="147"/>
      <c r="ESG38" s="148"/>
      <c r="ESH38" s="149"/>
      <c r="ESI38" s="150"/>
      <c r="ESJ38" s="151"/>
      <c r="ESK38" s="152"/>
      <c r="ESL38" s="153"/>
      <c r="ESM38" s="154"/>
      <c r="ESN38" s="146"/>
      <c r="ESO38" s="147"/>
      <c r="ESP38" s="148"/>
      <c r="ESQ38" s="149"/>
      <c r="ESR38" s="150"/>
      <c r="ESS38" s="151"/>
      <c r="EST38" s="152"/>
      <c r="ESU38" s="153"/>
      <c r="ESV38" s="154"/>
      <c r="ESW38" s="146"/>
      <c r="ESX38" s="147"/>
      <c r="ESY38" s="148"/>
      <c r="ESZ38" s="149"/>
      <c r="ETA38" s="150"/>
      <c r="ETB38" s="151"/>
      <c r="ETC38" s="152"/>
      <c r="ETD38" s="153"/>
      <c r="ETE38" s="154"/>
      <c r="ETF38" s="146"/>
      <c r="ETG38" s="147"/>
      <c r="ETH38" s="148"/>
      <c r="ETI38" s="149"/>
      <c r="ETJ38" s="150"/>
      <c r="ETK38" s="151"/>
      <c r="ETL38" s="152"/>
      <c r="ETM38" s="153"/>
      <c r="ETN38" s="154"/>
      <c r="ETO38" s="146"/>
      <c r="ETP38" s="147"/>
      <c r="ETQ38" s="148"/>
      <c r="ETR38" s="149"/>
      <c r="ETS38" s="150"/>
      <c r="ETT38" s="151"/>
      <c r="ETU38" s="152"/>
      <c r="ETV38" s="153"/>
      <c r="ETW38" s="154"/>
      <c r="ETX38" s="146"/>
      <c r="ETY38" s="147"/>
      <c r="ETZ38" s="148"/>
      <c r="EUA38" s="149"/>
      <c r="EUB38" s="150"/>
      <c r="EUC38" s="151"/>
      <c r="EUD38" s="152"/>
      <c r="EUE38" s="153"/>
      <c r="EUF38" s="154"/>
      <c r="EUG38" s="146"/>
      <c r="EUH38" s="147"/>
      <c r="EUI38" s="148"/>
      <c r="EUJ38" s="149"/>
      <c r="EUK38" s="150"/>
      <c r="EUL38" s="151"/>
      <c r="EUM38" s="152"/>
      <c r="EUN38" s="153"/>
      <c r="EUO38" s="154"/>
      <c r="EUP38" s="146"/>
      <c r="EUQ38" s="147"/>
      <c r="EUR38" s="148"/>
      <c r="EUS38" s="149"/>
      <c r="EUT38" s="150"/>
      <c r="EUU38" s="151"/>
      <c r="EUV38" s="152"/>
      <c r="EUW38" s="153"/>
      <c r="EUX38" s="154"/>
      <c r="EUY38" s="146"/>
      <c r="EUZ38" s="147"/>
      <c r="EVA38" s="148"/>
      <c r="EVB38" s="149"/>
      <c r="EVC38" s="150"/>
      <c r="EVD38" s="151"/>
      <c r="EVE38" s="152"/>
      <c r="EVF38" s="153"/>
      <c r="EVG38" s="154"/>
      <c r="EVH38" s="146"/>
      <c r="EVI38" s="147"/>
      <c r="EVJ38" s="148"/>
      <c r="EVK38" s="149"/>
      <c r="EVL38" s="150"/>
      <c r="EVM38" s="151"/>
      <c r="EVN38" s="152"/>
      <c r="EVO38" s="153"/>
      <c r="EVP38" s="154"/>
      <c r="EVQ38" s="146"/>
      <c r="EVR38" s="147"/>
      <c r="EVS38" s="148"/>
      <c r="EVT38" s="149"/>
      <c r="EVU38" s="150"/>
      <c r="EVV38" s="151"/>
      <c r="EVW38" s="152"/>
      <c r="EVX38" s="153"/>
      <c r="EVY38" s="154"/>
      <c r="EVZ38" s="146"/>
      <c r="EWA38" s="147"/>
      <c r="EWB38" s="148"/>
      <c r="EWC38" s="149"/>
      <c r="EWD38" s="150"/>
      <c r="EWE38" s="151"/>
      <c r="EWF38" s="152"/>
      <c r="EWG38" s="153"/>
      <c r="EWH38" s="154"/>
      <c r="EWI38" s="146"/>
      <c r="EWJ38" s="147"/>
      <c r="EWK38" s="148"/>
      <c r="EWL38" s="149"/>
      <c r="EWM38" s="150"/>
      <c r="EWN38" s="151"/>
      <c r="EWO38" s="152"/>
      <c r="EWP38" s="153"/>
      <c r="EWQ38" s="154"/>
      <c r="EWR38" s="146"/>
      <c r="EWS38" s="147"/>
      <c r="EWT38" s="148"/>
      <c r="EWU38" s="149"/>
      <c r="EWV38" s="150"/>
      <c r="EWW38" s="151"/>
      <c r="EWX38" s="152"/>
      <c r="EWY38" s="153"/>
      <c r="EWZ38" s="154"/>
      <c r="EXA38" s="146"/>
      <c r="EXB38" s="147"/>
      <c r="EXC38" s="148"/>
      <c r="EXD38" s="149"/>
      <c r="EXE38" s="150"/>
      <c r="EXF38" s="151"/>
      <c r="EXG38" s="152"/>
      <c r="EXH38" s="153"/>
      <c r="EXI38" s="154"/>
      <c r="EXJ38" s="146"/>
      <c r="EXK38" s="147"/>
      <c r="EXL38" s="148"/>
      <c r="EXM38" s="149"/>
      <c r="EXN38" s="150"/>
      <c r="EXO38" s="151"/>
      <c r="EXP38" s="152"/>
      <c r="EXQ38" s="153"/>
      <c r="EXR38" s="154"/>
      <c r="EXS38" s="146"/>
      <c r="EXT38" s="147"/>
      <c r="EXU38" s="148"/>
      <c r="EXV38" s="149"/>
      <c r="EXW38" s="150"/>
      <c r="EXX38" s="151"/>
      <c r="EXY38" s="152"/>
      <c r="EXZ38" s="153"/>
      <c r="EYA38" s="154"/>
      <c r="EYB38" s="146"/>
      <c r="EYC38" s="147"/>
      <c r="EYD38" s="148"/>
      <c r="EYE38" s="149"/>
      <c r="EYF38" s="150"/>
      <c r="EYG38" s="151"/>
      <c r="EYH38" s="152"/>
      <c r="EYI38" s="153"/>
      <c r="EYJ38" s="154"/>
      <c r="EYK38" s="146"/>
      <c r="EYL38" s="147"/>
      <c r="EYM38" s="148"/>
      <c r="EYN38" s="149"/>
      <c r="EYO38" s="150"/>
      <c r="EYP38" s="151"/>
      <c r="EYQ38" s="152"/>
      <c r="EYR38" s="153"/>
      <c r="EYS38" s="154"/>
      <c r="EYT38" s="146"/>
      <c r="EYU38" s="147"/>
      <c r="EYV38" s="148"/>
      <c r="EYW38" s="149"/>
      <c r="EYX38" s="150"/>
      <c r="EYY38" s="151"/>
      <c r="EYZ38" s="152"/>
      <c r="EZA38" s="153"/>
      <c r="EZB38" s="154"/>
      <c r="EZC38" s="146"/>
      <c r="EZD38" s="147"/>
      <c r="EZE38" s="148"/>
      <c r="EZF38" s="149"/>
      <c r="EZG38" s="150"/>
      <c r="EZH38" s="151"/>
      <c r="EZI38" s="152"/>
      <c r="EZJ38" s="153"/>
      <c r="EZK38" s="154"/>
      <c r="EZL38" s="146"/>
      <c r="EZM38" s="147"/>
      <c r="EZN38" s="148"/>
      <c r="EZO38" s="149"/>
      <c r="EZP38" s="150"/>
      <c r="EZQ38" s="151"/>
      <c r="EZR38" s="152"/>
      <c r="EZS38" s="153"/>
      <c r="EZT38" s="154"/>
      <c r="EZU38" s="146"/>
      <c r="EZV38" s="147"/>
      <c r="EZW38" s="148"/>
      <c r="EZX38" s="149"/>
      <c r="EZY38" s="150"/>
      <c r="EZZ38" s="151"/>
      <c r="FAA38" s="152"/>
      <c r="FAB38" s="153"/>
      <c r="FAC38" s="154"/>
      <c r="FAD38" s="146"/>
      <c r="FAE38" s="147"/>
      <c r="FAF38" s="148"/>
      <c r="FAG38" s="149"/>
      <c r="FAH38" s="150"/>
      <c r="FAI38" s="151"/>
      <c r="FAJ38" s="152"/>
      <c r="FAK38" s="153"/>
      <c r="FAL38" s="154"/>
      <c r="FAM38" s="146"/>
      <c r="FAN38" s="147"/>
      <c r="FAO38" s="148"/>
      <c r="FAP38" s="149"/>
      <c r="FAQ38" s="150"/>
      <c r="FAR38" s="151"/>
      <c r="FAS38" s="152"/>
      <c r="FAT38" s="153"/>
      <c r="FAU38" s="154"/>
      <c r="FAV38" s="146"/>
      <c r="FAW38" s="147"/>
      <c r="FAX38" s="148"/>
      <c r="FAY38" s="149"/>
      <c r="FAZ38" s="150"/>
      <c r="FBA38" s="151"/>
      <c r="FBB38" s="152"/>
      <c r="FBC38" s="153"/>
      <c r="FBD38" s="154"/>
      <c r="FBE38" s="146"/>
      <c r="FBF38" s="147"/>
      <c r="FBG38" s="148"/>
      <c r="FBH38" s="149"/>
      <c r="FBI38" s="150"/>
      <c r="FBJ38" s="151"/>
      <c r="FBK38" s="152"/>
      <c r="FBL38" s="153"/>
      <c r="FBM38" s="154"/>
      <c r="FBN38" s="146"/>
      <c r="FBO38" s="147"/>
      <c r="FBP38" s="148"/>
      <c r="FBQ38" s="149"/>
      <c r="FBR38" s="150"/>
      <c r="FBS38" s="151"/>
      <c r="FBT38" s="152"/>
      <c r="FBU38" s="153"/>
      <c r="FBV38" s="154"/>
      <c r="FBW38" s="146"/>
      <c r="FBX38" s="147"/>
      <c r="FBY38" s="148"/>
      <c r="FBZ38" s="149"/>
      <c r="FCA38" s="150"/>
      <c r="FCB38" s="151"/>
      <c r="FCC38" s="152"/>
      <c r="FCD38" s="153"/>
      <c r="FCE38" s="154"/>
      <c r="FCF38" s="146"/>
      <c r="FCG38" s="147"/>
      <c r="FCH38" s="148"/>
      <c r="FCI38" s="149"/>
      <c r="FCJ38" s="150"/>
      <c r="FCK38" s="151"/>
      <c r="FCL38" s="152"/>
      <c r="FCM38" s="153"/>
      <c r="FCN38" s="154"/>
      <c r="FCO38" s="146"/>
      <c r="FCP38" s="147"/>
      <c r="FCQ38" s="148"/>
      <c r="FCR38" s="149"/>
      <c r="FCS38" s="150"/>
      <c r="FCT38" s="151"/>
      <c r="FCU38" s="152"/>
      <c r="FCV38" s="153"/>
      <c r="FCW38" s="154"/>
      <c r="FCX38" s="146"/>
      <c r="FCY38" s="147"/>
      <c r="FCZ38" s="148"/>
      <c r="FDA38" s="149"/>
      <c r="FDB38" s="150"/>
      <c r="FDC38" s="151"/>
      <c r="FDD38" s="152"/>
      <c r="FDE38" s="153"/>
      <c r="FDF38" s="154"/>
      <c r="FDG38" s="146"/>
      <c r="FDH38" s="147"/>
      <c r="FDI38" s="148"/>
      <c r="FDJ38" s="149"/>
      <c r="FDK38" s="150"/>
      <c r="FDL38" s="151"/>
      <c r="FDM38" s="152"/>
      <c r="FDN38" s="153"/>
      <c r="FDO38" s="154"/>
      <c r="FDP38" s="146"/>
      <c r="FDQ38" s="147"/>
      <c r="FDR38" s="148"/>
      <c r="FDS38" s="149"/>
      <c r="FDT38" s="150"/>
      <c r="FDU38" s="151"/>
      <c r="FDV38" s="152"/>
      <c r="FDW38" s="153"/>
      <c r="FDX38" s="154"/>
      <c r="FDY38" s="146"/>
      <c r="FDZ38" s="147"/>
      <c r="FEA38" s="148"/>
      <c r="FEB38" s="149"/>
      <c r="FEC38" s="150"/>
      <c r="FED38" s="151"/>
      <c r="FEE38" s="152"/>
      <c r="FEF38" s="153"/>
      <c r="FEG38" s="154"/>
      <c r="FEH38" s="146"/>
      <c r="FEI38" s="147"/>
      <c r="FEJ38" s="148"/>
      <c r="FEK38" s="149"/>
      <c r="FEL38" s="150"/>
      <c r="FEM38" s="151"/>
      <c r="FEN38" s="152"/>
      <c r="FEO38" s="153"/>
      <c r="FEP38" s="154"/>
      <c r="FEQ38" s="146"/>
      <c r="FER38" s="147"/>
      <c r="FES38" s="148"/>
      <c r="FET38" s="149"/>
      <c r="FEU38" s="150"/>
      <c r="FEV38" s="151"/>
      <c r="FEW38" s="152"/>
      <c r="FEX38" s="153"/>
      <c r="FEY38" s="154"/>
      <c r="FEZ38" s="146"/>
      <c r="FFA38" s="147"/>
      <c r="FFB38" s="148"/>
      <c r="FFC38" s="149"/>
      <c r="FFD38" s="150"/>
      <c r="FFE38" s="151"/>
      <c r="FFF38" s="152"/>
      <c r="FFG38" s="153"/>
      <c r="FFH38" s="154"/>
      <c r="FFI38" s="146"/>
      <c r="FFJ38" s="147"/>
      <c r="FFK38" s="148"/>
      <c r="FFL38" s="149"/>
      <c r="FFM38" s="150"/>
      <c r="FFN38" s="151"/>
      <c r="FFO38" s="152"/>
      <c r="FFP38" s="153"/>
      <c r="FFQ38" s="154"/>
      <c r="FFR38" s="146"/>
      <c r="FFS38" s="147"/>
      <c r="FFT38" s="148"/>
      <c r="FFU38" s="149"/>
      <c r="FFV38" s="150"/>
      <c r="FFW38" s="151"/>
      <c r="FFX38" s="152"/>
      <c r="FFY38" s="153"/>
      <c r="FFZ38" s="154"/>
      <c r="FGA38" s="146"/>
      <c r="FGB38" s="147"/>
      <c r="FGC38" s="148"/>
      <c r="FGD38" s="149"/>
      <c r="FGE38" s="150"/>
      <c r="FGF38" s="151"/>
      <c r="FGG38" s="152"/>
      <c r="FGH38" s="153"/>
      <c r="FGI38" s="154"/>
      <c r="FGJ38" s="146"/>
      <c r="FGK38" s="147"/>
      <c r="FGL38" s="148"/>
      <c r="FGM38" s="149"/>
      <c r="FGN38" s="150"/>
      <c r="FGO38" s="151"/>
      <c r="FGP38" s="152"/>
      <c r="FGQ38" s="153"/>
      <c r="FGR38" s="154"/>
      <c r="FGS38" s="146"/>
      <c r="FGT38" s="147"/>
      <c r="FGU38" s="148"/>
      <c r="FGV38" s="149"/>
      <c r="FGW38" s="150"/>
      <c r="FGX38" s="151"/>
      <c r="FGY38" s="152"/>
      <c r="FGZ38" s="153"/>
      <c r="FHA38" s="154"/>
      <c r="FHB38" s="146"/>
      <c r="FHC38" s="147"/>
      <c r="FHD38" s="148"/>
      <c r="FHE38" s="149"/>
      <c r="FHF38" s="150"/>
      <c r="FHG38" s="151"/>
      <c r="FHH38" s="152"/>
      <c r="FHI38" s="153"/>
      <c r="FHJ38" s="154"/>
      <c r="FHK38" s="146"/>
      <c r="FHL38" s="147"/>
      <c r="FHM38" s="148"/>
      <c r="FHN38" s="149"/>
      <c r="FHO38" s="150"/>
      <c r="FHP38" s="151"/>
      <c r="FHQ38" s="152"/>
      <c r="FHR38" s="153"/>
      <c r="FHS38" s="154"/>
      <c r="FHT38" s="146"/>
      <c r="FHU38" s="147"/>
      <c r="FHV38" s="148"/>
      <c r="FHW38" s="149"/>
      <c r="FHX38" s="150"/>
      <c r="FHY38" s="151"/>
      <c r="FHZ38" s="152"/>
      <c r="FIA38" s="153"/>
      <c r="FIB38" s="154"/>
      <c r="FIC38" s="146"/>
      <c r="FID38" s="147"/>
      <c r="FIE38" s="148"/>
      <c r="FIF38" s="149"/>
      <c r="FIG38" s="150"/>
      <c r="FIH38" s="151"/>
      <c r="FII38" s="152"/>
      <c r="FIJ38" s="153"/>
      <c r="FIK38" s="154"/>
      <c r="FIL38" s="146"/>
      <c r="FIM38" s="147"/>
      <c r="FIN38" s="148"/>
      <c r="FIO38" s="149"/>
      <c r="FIP38" s="150"/>
      <c r="FIQ38" s="151"/>
      <c r="FIR38" s="152"/>
      <c r="FIS38" s="153"/>
      <c r="FIT38" s="154"/>
      <c r="FIU38" s="146"/>
      <c r="FIV38" s="147"/>
      <c r="FIW38" s="148"/>
      <c r="FIX38" s="149"/>
      <c r="FIY38" s="150"/>
      <c r="FIZ38" s="151"/>
      <c r="FJA38" s="152"/>
      <c r="FJB38" s="153"/>
      <c r="FJC38" s="154"/>
      <c r="FJD38" s="146"/>
      <c r="FJE38" s="147"/>
      <c r="FJF38" s="148"/>
      <c r="FJG38" s="149"/>
      <c r="FJH38" s="150"/>
      <c r="FJI38" s="151"/>
      <c r="FJJ38" s="152"/>
      <c r="FJK38" s="153"/>
      <c r="FJL38" s="154"/>
      <c r="FJM38" s="146"/>
      <c r="FJN38" s="147"/>
      <c r="FJO38" s="148"/>
      <c r="FJP38" s="149"/>
      <c r="FJQ38" s="150"/>
      <c r="FJR38" s="151"/>
      <c r="FJS38" s="152"/>
      <c r="FJT38" s="153"/>
      <c r="FJU38" s="154"/>
      <c r="FJV38" s="146"/>
      <c r="FJW38" s="147"/>
      <c r="FJX38" s="148"/>
      <c r="FJY38" s="149"/>
      <c r="FJZ38" s="150"/>
      <c r="FKA38" s="151"/>
      <c r="FKB38" s="152"/>
      <c r="FKC38" s="153"/>
      <c r="FKD38" s="154"/>
      <c r="FKE38" s="146"/>
      <c r="FKF38" s="147"/>
      <c r="FKG38" s="148"/>
      <c r="FKH38" s="149"/>
      <c r="FKI38" s="150"/>
      <c r="FKJ38" s="151"/>
      <c r="FKK38" s="152"/>
      <c r="FKL38" s="153"/>
      <c r="FKM38" s="154"/>
      <c r="FKN38" s="146"/>
      <c r="FKO38" s="147"/>
      <c r="FKP38" s="148"/>
      <c r="FKQ38" s="149"/>
      <c r="FKR38" s="150"/>
      <c r="FKS38" s="151"/>
      <c r="FKT38" s="152"/>
      <c r="FKU38" s="153"/>
      <c r="FKV38" s="154"/>
      <c r="FKW38" s="146"/>
      <c r="FKX38" s="147"/>
      <c r="FKY38" s="148"/>
      <c r="FKZ38" s="149"/>
      <c r="FLA38" s="150"/>
      <c r="FLB38" s="151"/>
      <c r="FLC38" s="152"/>
      <c r="FLD38" s="153"/>
      <c r="FLE38" s="154"/>
      <c r="FLF38" s="146"/>
      <c r="FLG38" s="147"/>
      <c r="FLH38" s="148"/>
      <c r="FLI38" s="149"/>
      <c r="FLJ38" s="150"/>
      <c r="FLK38" s="151"/>
      <c r="FLL38" s="152"/>
      <c r="FLM38" s="153"/>
      <c r="FLN38" s="154"/>
      <c r="FLO38" s="146"/>
      <c r="FLP38" s="147"/>
      <c r="FLQ38" s="148"/>
      <c r="FLR38" s="149"/>
      <c r="FLS38" s="150"/>
      <c r="FLT38" s="151"/>
      <c r="FLU38" s="152"/>
      <c r="FLV38" s="153"/>
      <c r="FLW38" s="154"/>
      <c r="FLX38" s="146"/>
      <c r="FLY38" s="147"/>
      <c r="FLZ38" s="148"/>
      <c r="FMA38" s="149"/>
      <c r="FMB38" s="150"/>
      <c r="FMC38" s="151"/>
      <c r="FMD38" s="152"/>
      <c r="FME38" s="153"/>
      <c r="FMF38" s="154"/>
      <c r="FMG38" s="146"/>
      <c r="FMH38" s="147"/>
      <c r="FMI38" s="148"/>
      <c r="FMJ38" s="149"/>
      <c r="FMK38" s="150"/>
      <c r="FML38" s="151"/>
      <c r="FMM38" s="152"/>
      <c r="FMN38" s="153"/>
      <c r="FMO38" s="154"/>
      <c r="FMP38" s="146"/>
      <c r="FMQ38" s="147"/>
      <c r="FMR38" s="148"/>
      <c r="FMS38" s="149"/>
      <c r="FMT38" s="150"/>
      <c r="FMU38" s="151"/>
      <c r="FMV38" s="152"/>
      <c r="FMW38" s="153"/>
      <c r="FMX38" s="154"/>
      <c r="FMY38" s="146"/>
      <c r="FMZ38" s="147"/>
      <c r="FNA38" s="148"/>
      <c r="FNB38" s="149"/>
      <c r="FNC38" s="150"/>
      <c r="FND38" s="151"/>
      <c r="FNE38" s="152"/>
      <c r="FNF38" s="153"/>
      <c r="FNG38" s="154"/>
      <c r="FNH38" s="146"/>
      <c r="FNI38" s="147"/>
      <c r="FNJ38" s="148"/>
      <c r="FNK38" s="149"/>
      <c r="FNL38" s="150"/>
      <c r="FNM38" s="151"/>
      <c r="FNN38" s="152"/>
      <c r="FNO38" s="153"/>
      <c r="FNP38" s="154"/>
      <c r="FNQ38" s="146"/>
      <c r="FNR38" s="147"/>
      <c r="FNS38" s="148"/>
      <c r="FNT38" s="149"/>
      <c r="FNU38" s="150"/>
      <c r="FNV38" s="151"/>
      <c r="FNW38" s="152"/>
      <c r="FNX38" s="153"/>
      <c r="FNY38" s="154"/>
      <c r="FNZ38" s="146"/>
      <c r="FOA38" s="147"/>
      <c r="FOB38" s="148"/>
      <c r="FOC38" s="149"/>
      <c r="FOD38" s="150"/>
      <c r="FOE38" s="151"/>
      <c r="FOF38" s="152"/>
      <c r="FOG38" s="153"/>
      <c r="FOH38" s="154"/>
      <c r="FOI38" s="146"/>
      <c r="FOJ38" s="147"/>
      <c r="FOK38" s="148"/>
      <c r="FOL38" s="149"/>
      <c r="FOM38" s="150"/>
      <c r="FON38" s="151"/>
      <c r="FOO38" s="152"/>
      <c r="FOP38" s="153"/>
      <c r="FOQ38" s="154"/>
      <c r="FOR38" s="146"/>
      <c r="FOS38" s="147"/>
      <c r="FOT38" s="148"/>
      <c r="FOU38" s="149"/>
      <c r="FOV38" s="150"/>
      <c r="FOW38" s="151"/>
      <c r="FOX38" s="152"/>
      <c r="FOY38" s="153"/>
      <c r="FOZ38" s="154"/>
      <c r="FPA38" s="146"/>
      <c r="FPB38" s="147"/>
      <c r="FPC38" s="148"/>
      <c r="FPD38" s="149"/>
      <c r="FPE38" s="150"/>
      <c r="FPF38" s="151"/>
      <c r="FPG38" s="152"/>
      <c r="FPH38" s="153"/>
      <c r="FPI38" s="154"/>
      <c r="FPJ38" s="146"/>
      <c r="FPK38" s="147"/>
      <c r="FPL38" s="148"/>
      <c r="FPM38" s="149"/>
      <c r="FPN38" s="150"/>
      <c r="FPO38" s="151"/>
      <c r="FPP38" s="152"/>
      <c r="FPQ38" s="153"/>
      <c r="FPR38" s="154"/>
      <c r="FPS38" s="146"/>
      <c r="FPT38" s="147"/>
      <c r="FPU38" s="148"/>
      <c r="FPV38" s="149"/>
      <c r="FPW38" s="150"/>
      <c r="FPX38" s="151"/>
      <c r="FPY38" s="152"/>
      <c r="FPZ38" s="153"/>
      <c r="FQA38" s="154"/>
      <c r="FQB38" s="146"/>
      <c r="FQC38" s="147"/>
      <c r="FQD38" s="148"/>
      <c r="FQE38" s="149"/>
      <c r="FQF38" s="150"/>
      <c r="FQG38" s="151"/>
      <c r="FQH38" s="152"/>
      <c r="FQI38" s="153"/>
      <c r="FQJ38" s="154"/>
      <c r="FQK38" s="146"/>
      <c r="FQL38" s="147"/>
      <c r="FQM38" s="148"/>
      <c r="FQN38" s="149"/>
      <c r="FQO38" s="150"/>
      <c r="FQP38" s="151"/>
      <c r="FQQ38" s="152"/>
      <c r="FQR38" s="153"/>
      <c r="FQS38" s="154"/>
      <c r="FQT38" s="146"/>
      <c r="FQU38" s="147"/>
      <c r="FQV38" s="148"/>
      <c r="FQW38" s="149"/>
      <c r="FQX38" s="150"/>
      <c r="FQY38" s="151"/>
      <c r="FQZ38" s="152"/>
      <c r="FRA38" s="153"/>
      <c r="FRB38" s="154"/>
      <c r="FRC38" s="146"/>
      <c r="FRD38" s="147"/>
      <c r="FRE38" s="148"/>
      <c r="FRF38" s="149"/>
      <c r="FRG38" s="150"/>
      <c r="FRH38" s="151"/>
      <c r="FRI38" s="152"/>
      <c r="FRJ38" s="153"/>
      <c r="FRK38" s="154"/>
      <c r="FRL38" s="146"/>
      <c r="FRM38" s="147"/>
      <c r="FRN38" s="148"/>
      <c r="FRO38" s="149"/>
      <c r="FRP38" s="150"/>
      <c r="FRQ38" s="151"/>
      <c r="FRR38" s="152"/>
      <c r="FRS38" s="153"/>
      <c r="FRT38" s="154"/>
      <c r="FRU38" s="146"/>
      <c r="FRV38" s="147"/>
      <c r="FRW38" s="148"/>
      <c r="FRX38" s="149"/>
      <c r="FRY38" s="150"/>
      <c r="FRZ38" s="151"/>
      <c r="FSA38" s="152"/>
      <c r="FSB38" s="153"/>
      <c r="FSC38" s="154"/>
      <c r="FSD38" s="146"/>
      <c r="FSE38" s="147"/>
      <c r="FSF38" s="148"/>
      <c r="FSG38" s="149"/>
      <c r="FSH38" s="150"/>
      <c r="FSI38" s="151"/>
      <c r="FSJ38" s="152"/>
      <c r="FSK38" s="153"/>
      <c r="FSL38" s="154"/>
      <c r="FSM38" s="146"/>
      <c r="FSN38" s="147"/>
      <c r="FSO38" s="148"/>
      <c r="FSP38" s="149"/>
      <c r="FSQ38" s="150"/>
      <c r="FSR38" s="151"/>
      <c r="FSS38" s="152"/>
      <c r="FST38" s="153"/>
      <c r="FSU38" s="154"/>
      <c r="FSV38" s="146"/>
      <c r="FSW38" s="147"/>
      <c r="FSX38" s="148"/>
      <c r="FSY38" s="149"/>
      <c r="FSZ38" s="150"/>
      <c r="FTA38" s="151"/>
      <c r="FTB38" s="152"/>
      <c r="FTC38" s="153"/>
      <c r="FTD38" s="154"/>
      <c r="FTE38" s="146"/>
      <c r="FTF38" s="147"/>
      <c r="FTG38" s="148"/>
      <c r="FTH38" s="149"/>
      <c r="FTI38" s="150"/>
      <c r="FTJ38" s="151"/>
      <c r="FTK38" s="152"/>
      <c r="FTL38" s="153"/>
      <c r="FTM38" s="154"/>
      <c r="FTN38" s="146"/>
      <c r="FTO38" s="147"/>
      <c r="FTP38" s="148"/>
      <c r="FTQ38" s="149"/>
      <c r="FTR38" s="150"/>
      <c r="FTS38" s="151"/>
      <c r="FTT38" s="152"/>
      <c r="FTU38" s="153"/>
      <c r="FTV38" s="154"/>
      <c r="FTW38" s="146"/>
      <c r="FTX38" s="147"/>
      <c r="FTY38" s="148"/>
      <c r="FTZ38" s="149"/>
      <c r="FUA38" s="150"/>
      <c r="FUB38" s="151"/>
      <c r="FUC38" s="152"/>
      <c r="FUD38" s="153"/>
      <c r="FUE38" s="154"/>
      <c r="FUF38" s="146"/>
      <c r="FUG38" s="147"/>
      <c r="FUH38" s="148"/>
      <c r="FUI38" s="149"/>
      <c r="FUJ38" s="150"/>
      <c r="FUK38" s="151"/>
      <c r="FUL38" s="152"/>
      <c r="FUM38" s="153"/>
      <c r="FUN38" s="154"/>
      <c r="FUO38" s="146"/>
      <c r="FUP38" s="147"/>
      <c r="FUQ38" s="148"/>
      <c r="FUR38" s="149"/>
      <c r="FUS38" s="150"/>
      <c r="FUT38" s="151"/>
      <c r="FUU38" s="152"/>
      <c r="FUV38" s="153"/>
      <c r="FUW38" s="154"/>
      <c r="FUX38" s="146"/>
      <c r="FUY38" s="147"/>
      <c r="FUZ38" s="148"/>
      <c r="FVA38" s="149"/>
      <c r="FVB38" s="150"/>
      <c r="FVC38" s="151"/>
      <c r="FVD38" s="152"/>
      <c r="FVE38" s="153"/>
      <c r="FVF38" s="154"/>
      <c r="FVG38" s="146"/>
      <c r="FVH38" s="147"/>
      <c r="FVI38" s="148"/>
      <c r="FVJ38" s="149"/>
      <c r="FVK38" s="150"/>
      <c r="FVL38" s="151"/>
      <c r="FVM38" s="152"/>
      <c r="FVN38" s="153"/>
      <c r="FVO38" s="154"/>
      <c r="FVP38" s="146"/>
      <c r="FVQ38" s="147"/>
      <c r="FVR38" s="148"/>
      <c r="FVS38" s="149"/>
      <c r="FVT38" s="150"/>
      <c r="FVU38" s="151"/>
      <c r="FVV38" s="152"/>
      <c r="FVW38" s="153"/>
      <c r="FVX38" s="154"/>
      <c r="FVY38" s="146"/>
      <c r="FVZ38" s="147"/>
      <c r="FWA38" s="148"/>
      <c r="FWB38" s="149"/>
      <c r="FWC38" s="150"/>
      <c r="FWD38" s="151"/>
      <c r="FWE38" s="152"/>
      <c r="FWF38" s="153"/>
      <c r="FWG38" s="154"/>
      <c r="FWH38" s="146"/>
      <c r="FWI38" s="147"/>
      <c r="FWJ38" s="148"/>
      <c r="FWK38" s="149"/>
      <c r="FWL38" s="150"/>
      <c r="FWM38" s="151"/>
      <c r="FWN38" s="152"/>
      <c r="FWO38" s="153"/>
      <c r="FWP38" s="154"/>
      <c r="FWQ38" s="146"/>
      <c r="FWR38" s="147"/>
      <c r="FWS38" s="148"/>
      <c r="FWT38" s="149"/>
      <c r="FWU38" s="150"/>
      <c r="FWV38" s="151"/>
      <c r="FWW38" s="152"/>
      <c r="FWX38" s="153"/>
      <c r="FWY38" s="154"/>
      <c r="FWZ38" s="146"/>
      <c r="FXA38" s="147"/>
      <c r="FXB38" s="148"/>
      <c r="FXC38" s="149"/>
      <c r="FXD38" s="150"/>
      <c r="FXE38" s="151"/>
      <c r="FXF38" s="152"/>
      <c r="FXG38" s="153"/>
      <c r="FXH38" s="154"/>
      <c r="FXI38" s="146"/>
      <c r="FXJ38" s="147"/>
      <c r="FXK38" s="148"/>
      <c r="FXL38" s="149"/>
      <c r="FXM38" s="150"/>
      <c r="FXN38" s="151"/>
      <c r="FXO38" s="152"/>
      <c r="FXP38" s="153"/>
      <c r="FXQ38" s="154"/>
      <c r="FXR38" s="146"/>
      <c r="FXS38" s="147"/>
      <c r="FXT38" s="148"/>
      <c r="FXU38" s="149"/>
      <c r="FXV38" s="150"/>
      <c r="FXW38" s="151"/>
      <c r="FXX38" s="152"/>
      <c r="FXY38" s="153"/>
      <c r="FXZ38" s="154"/>
      <c r="FYA38" s="146"/>
      <c r="FYB38" s="147"/>
      <c r="FYC38" s="148"/>
      <c r="FYD38" s="149"/>
      <c r="FYE38" s="150"/>
      <c r="FYF38" s="151"/>
      <c r="FYG38" s="152"/>
      <c r="FYH38" s="153"/>
      <c r="FYI38" s="154"/>
      <c r="FYJ38" s="146"/>
      <c r="FYK38" s="147"/>
      <c r="FYL38" s="148"/>
      <c r="FYM38" s="149"/>
      <c r="FYN38" s="150"/>
      <c r="FYO38" s="151"/>
      <c r="FYP38" s="152"/>
      <c r="FYQ38" s="153"/>
      <c r="FYR38" s="154"/>
      <c r="FYS38" s="146"/>
      <c r="FYT38" s="147"/>
      <c r="FYU38" s="148"/>
      <c r="FYV38" s="149"/>
      <c r="FYW38" s="150"/>
      <c r="FYX38" s="151"/>
      <c r="FYY38" s="152"/>
      <c r="FYZ38" s="153"/>
      <c r="FZA38" s="154"/>
      <c r="FZB38" s="146"/>
      <c r="FZC38" s="147"/>
      <c r="FZD38" s="148"/>
      <c r="FZE38" s="149"/>
      <c r="FZF38" s="150"/>
      <c r="FZG38" s="151"/>
      <c r="FZH38" s="152"/>
      <c r="FZI38" s="153"/>
      <c r="FZJ38" s="154"/>
      <c r="FZK38" s="146"/>
      <c r="FZL38" s="147"/>
      <c r="FZM38" s="148"/>
      <c r="FZN38" s="149"/>
      <c r="FZO38" s="150"/>
      <c r="FZP38" s="151"/>
      <c r="FZQ38" s="152"/>
      <c r="FZR38" s="153"/>
      <c r="FZS38" s="154"/>
      <c r="FZT38" s="146"/>
      <c r="FZU38" s="147"/>
      <c r="FZV38" s="148"/>
      <c r="FZW38" s="149"/>
      <c r="FZX38" s="150"/>
      <c r="FZY38" s="151"/>
      <c r="FZZ38" s="152"/>
      <c r="GAA38" s="153"/>
      <c r="GAB38" s="154"/>
      <c r="GAC38" s="146"/>
      <c r="GAD38" s="147"/>
      <c r="GAE38" s="148"/>
      <c r="GAF38" s="149"/>
      <c r="GAG38" s="150"/>
      <c r="GAH38" s="151"/>
      <c r="GAI38" s="152"/>
      <c r="GAJ38" s="153"/>
      <c r="GAK38" s="154"/>
      <c r="GAL38" s="146"/>
      <c r="GAM38" s="147"/>
      <c r="GAN38" s="148"/>
      <c r="GAO38" s="149"/>
      <c r="GAP38" s="150"/>
      <c r="GAQ38" s="151"/>
      <c r="GAR38" s="152"/>
      <c r="GAS38" s="153"/>
      <c r="GAT38" s="154"/>
      <c r="GAU38" s="146"/>
      <c r="GAV38" s="147"/>
      <c r="GAW38" s="148"/>
      <c r="GAX38" s="149"/>
      <c r="GAY38" s="150"/>
      <c r="GAZ38" s="151"/>
      <c r="GBA38" s="152"/>
      <c r="GBB38" s="153"/>
      <c r="GBC38" s="154"/>
      <c r="GBD38" s="146"/>
      <c r="GBE38" s="147"/>
      <c r="GBF38" s="148"/>
      <c r="GBG38" s="149"/>
      <c r="GBH38" s="150"/>
      <c r="GBI38" s="151"/>
      <c r="GBJ38" s="152"/>
      <c r="GBK38" s="153"/>
      <c r="GBL38" s="154"/>
      <c r="GBM38" s="146"/>
      <c r="GBN38" s="147"/>
      <c r="GBO38" s="148"/>
      <c r="GBP38" s="149"/>
      <c r="GBQ38" s="150"/>
      <c r="GBR38" s="151"/>
      <c r="GBS38" s="152"/>
      <c r="GBT38" s="153"/>
      <c r="GBU38" s="154"/>
      <c r="GBV38" s="146"/>
      <c r="GBW38" s="147"/>
      <c r="GBX38" s="148"/>
      <c r="GBY38" s="149"/>
      <c r="GBZ38" s="150"/>
      <c r="GCA38" s="151"/>
      <c r="GCB38" s="152"/>
      <c r="GCC38" s="153"/>
      <c r="GCD38" s="154"/>
      <c r="GCE38" s="146"/>
      <c r="GCF38" s="147"/>
      <c r="GCG38" s="148"/>
      <c r="GCH38" s="149"/>
      <c r="GCI38" s="150"/>
      <c r="GCJ38" s="151"/>
      <c r="GCK38" s="152"/>
      <c r="GCL38" s="153"/>
      <c r="GCM38" s="154"/>
      <c r="GCN38" s="146"/>
      <c r="GCO38" s="147"/>
      <c r="GCP38" s="148"/>
      <c r="GCQ38" s="149"/>
      <c r="GCR38" s="150"/>
      <c r="GCS38" s="151"/>
      <c r="GCT38" s="152"/>
      <c r="GCU38" s="153"/>
      <c r="GCV38" s="154"/>
      <c r="GCW38" s="146"/>
      <c r="GCX38" s="147"/>
      <c r="GCY38" s="148"/>
      <c r="GCZ38" s="149"/>
      <c r="GDA38" s="150"/>
      <c r="GDB38" s="151"/>
      <c r="GDC38" s="152"/>
      <c r="GDD38" s="153"/>
      <c r="GDE38" s="154"/>
      <c r="GDF38" s="146"/>
      <c r="GDG38" s="147"/>
      <c r="GDH38" s="148"/>
      <c r="GDI38" s="149"/>
      <c r="GDJ38" s="150"/>
      <c r="GDK38" s="151"/>
      <c r="GDL38" s="152"/>
      <c r="GDM38" s="153"/>
      <c r="GDN38" s="154"/>
      <c r="GDO38" s="146"/>
      <c r="GDP38" s="147"/>
      <c r="GDQ38" s="148"/>
      <c r="GDR38" s="149"/>
      <c r="GDS38" s="150"/>
      <c r="GDT38" s="151"/>
      <c r="GDU38" s="152"/>
      <c r="GDV38" s="153"/>
      <c r="GDW38" s="154"/>
      <c r="GDX38" s="146"/>
      <c r="GDY38" s="147"/>
      <c r="GDZ38" s="148"/>
      <c r="GEA38" s="149"/>
      <c r="GEB38" s="150"/>
      <c r="GEC38" s="151"/>
      <c r="GED38" s="152"/>
      <c r="GEE38" s="153"/>
      <c r="GEF38" s="154"/>
      <c r="GEG38" s="146"/>
      <c r="GEH38" s="147"/>
      <c r="GEI38" s="148"/>
      <c r="GEJ38" s="149"/>
      <c r="GEK38" s="150"/>
      <c r="GEL38" s="151"/>
      <c r="GEM38" s="152"/>
      <c r="GEN38" s="153"/>
      <c r="GEO38" s="154"/>
      <c r="GEP38" s="146"/>
      <c r="GEQ38" s="147"/>
      <c r="GER38" s="148"/>
      <c r="GES38" s="149"/>
      <c r="GET38" s="150"/>
      <c r="GEU38" s="151"/>
      <c r="GEV38" s="152"/>
      <c r="GEW38" s="153"/>
      <c r="GEX38" s="154"/>
      <c r="GEY38" s="146"/>
      <c r="GEZ38" s="147"/>
      <c r="GFA38" s="148"/>
      <c r="GFB38" s="149"/>
      <c r="GFC38" s="150"/>
      <c r="GFD38" s="151"/>
      <c r="GFE38" s="152"/>
      <c r="GFF38" s="153"/>
      <c r="GFG38" s="154"/>
      <c r="GFH38" s="146"/>
      <c r="GFI38" s="147"/>
      <c r="GFJ38" s="148"/>
      <c r="GFK38" s="149"/>
      <c r="GFL38" s="150"/>
      <c r="GFM38" s="151"/>
      <c r="GFN38" s="152"/>
      <c r="GFO38" s="153"/>
      <c r="GFP38" s="154"/>
      <c r="GFQ38" s="146"/>
      <c r="GFR38" s="147"/>
      <c r="GFS38" s="148"/>
      <c r="GFT38" s="149"/>
      <c r="GFU38" s="150"/>
      <c r="GFV38" s="151"/>
      <c r="GFW38" s="152"/>
      <c r="GFX38" s="153"/>
      <c r="GFY38" s="154"/>
      <c r="GFZ38" s="146"/>
      <c r="GGA38" s="147"/>
      <c r="GGB38" s="148"/>
      <c r="GGC38" s="149"/>
      <c r="GGD38" s="150"/>
      <c r="GGE38" s="151"/>
      <c r="GGF38" s="152"/>
      <c r="GGG38" s="153"/>
      <c r="GGH38" s="154"/>
      <c r="GGI38" s="146"/>
      <c r="GGJ38" s="147"/>
      <c r="GGK38" s="148"/>
      <c r="GGL38" s="149"/>
      <c r="GGM38" s="150"/>
      <c r="GGN38" s="151"/>
      <c r="GGO38" s="152"/>
      <c r="GGP38" s="153"/>
      <c r="GGQ38" s="154"/>
      <c r="GGR38" s="146"/>
      <c r="GGS38" s="147"/>
      <c r="GGT38" s="148"/>
      <c r="GGU38" s="149"/>
      <c r="GGV38" s="150"/>
      <c r="GGW38" s="151"/>
      <c r="GGX38" s="152"/>
      <c r="GGY38" s="153"/>
      <c r="GGZ38" s="154"/>
      <c r="GHA38" s="146"/>
      <c r="GHB38" s="147"/>
      <c r="GHC38" s="148"/>
      <c r="GHD38" s="149"/>
      <c r="GHE38" s="150"/>
      <c r="GHF38" s="151"/>
      <c r="GHG38" s="152"/>
      <c r="GHH38" s="153"/>
      <c r="GHI38" s="154"/>
      <c r="GHJ38" s="146"/>
      <c r="GHK38" s="147"/>
      <c r="GHL38" s="148"/>
      <c r="GHM38" s="149"/>
      <c r="GHN38" s="150"/>
      <c r="GHO38" s="151"/>
      <c r="GHP38" s="152"/>
      <c r="GHQ38" s="153"/>
      <c r="GHR38" s="154"/>
      <c r="GHS38" s="146"/>
      <c r="GHT38" s="147"/>
      <c r="GHU38" s="148"/>
      <c r="GHV38" s="149"/>
      <c r="GHW38" s="150"/>
      <c r="GHX38" s="151"/>
      <c r="GHY38" s="152"/>
      <c r="GHZ38" s="153"/>
      <c r="GIA38" s="154"/>
      <c r="GIB38" s="146"/>
      <c r="GIC38" s="147"/>
      <c r="GID38" s="148"/>
      <c r="GIE38" s="149"/>
      <c r="GIF38" s="150"/>
      <c r="GIG38" s="151"/>
      <c r="GIH38" s="152"/>
      <c r="GII38" s="153"/>
      <c r="GIJ38" s="154"/>
      <c r="GIK38" s="146"/>
      <c r="GIL38" s="147"/>
      <c r="GIM38" s="148"/>
      <c r="GIN38" s="149"/>
      <c r="GIO38" s="150"/>
      <c r="GIP38" s="151"/>
      <c r="GIQ38" s="152"/>
      <c r="GIR38" s="153"/>
      <c r="GIS38" s="154"/>
      <c r="GIT38" s="146"/>
      <c r="GIU38" s="147"/>
      <c r="GIV38" s="148"/>
      <c r="GIW38" s="149"/>
      <c r="GIX38" s="150"/>
      <c r="GIY38" s="151"/>
      <c r="GIZ38" s="152"/>
      <c r="GJA38" s="153"/>
      <c r="GJB38" s="154"/>
      <c r="GJC38" s="146"/>
      <c r="GJD38" s="147"/>
      <c r="GJE38" s="148"/>
      <c r="GJF38" s="149"/>
      <c r="GJG38" s="150"/>
      <c r="GJH38" s="151"/>
      <c r="GJI38" s="152"/>
      <c r="GJJ38" s="153"/>
      <c r="GJK38" s="154"/>
      <c r="GJL38" s="146"/>
      <c r="GJM38" s="147"/>
      <c r="GJN38" s="148"/>
      <c r="GJO38" s="149"/>
      <c r="GJP38" s="150"/>
      <c r="GJQ38" s="151"/>
      <c r="GJR38" s="152"/>
      <c r="GJS38" s="153"/>
      <c r="GJT38" s="154"/>
      <c r="GJU38" s="146"/>
      <c r="GJV38" s="147"/>
      <c r="GJW38" s="148"/>
      <c r="GJX38" s="149"/>
      <c r="GJY38" s="150"/>
      <c r="GJZ38" s="151"/>
      <c r="GKA38" s="152"/>
      <c r="GKB38" s="153"/>
      <c r="GKC38" s="154"/>
      <c r="GKD38" s="146"/>
      <c r="GKE38" s="147"/>
      <c r="GKF38" s="148"/>
      <c r="GKG38" s="149"/>
      <c r="GKH38" s="150"/>
      <c r="GKI38" s="151"/>
      <c r="GKJ38" s="152"/>
      <c r="GKK38" s="153"/>
      <c r="GKL38" s="154"/>
      <c r="GKM38" s="146"/>
      <c r="GKN38" s="147"/>
      <c r="GKO38" s="148"/>
      <c r="GKP38" s="149"/>
      <c r="GKQ38" s="150"/>
      <c r="GKR38" s="151"/>
      <c r="GKS38" s="152"/>
      <c r="GKT38" s="153"/>
      <c r="GKU38" s="154"/>
      <c r="GKV38" s="146"/>
      <c r="GKW38" s="147"/>
      <c r="GKX38" s="148"/>
      <c r="GKY38" s="149"/>
      <c r="GKZ38" s="150"/>
      <c r="GLA38" s="151"/>
      <c r="GLB38" s="152"/>
      <c r="GLC38" s="153"/>
      <c r="GLD38" s="154"/>
      <c r="GLE38" s="146"/>
      <c r="GLF38" s="147"/>
      <c r="GLG38" s="148"/>
      <c r="GLH38" s="149"/>
      <c r="GLI38" s="150"/>
      <c r="GLJ38" s="151"/>
      <c r="GLK38" s="152"/>
      <c r="GLL38" s="153"/>
      <c r="GLM38" s="154"/>
      <c r="GLN38" s="146"/>
      <c r="GLO38" s="147"/>
      <c r="GLP38" s="148"/>
      <c r="GLQ38" s="149"/>
      <c r="GLR38" s="150"/>
      <c r="GLS38" s="151"/>
      <c r="GLT38" s="152"/>
      <c r="GLU38" s="153"/>
      <c r="GLV38" s="154"/>
      <c r="GLW38" s="146"/>
      <c r="GLX38" s="147"/>
      <c r="GLY38" s="148"/>
      <c r="GLZ38" s="149"/>
      <c r="GMA38" s="150"/>
      <c r="GMB38" s="151"/>
      <c r="GMC38" s="152"/>
      <c r="GMD38" s="153"/>
      <c r="GME38" s="154"/>
      <c r="GMF38" s="146"/>
      <c r="GMG38" s="147"/>
      <c r="GMH38" s="148"/>
      <c r="GMI38" s="149"/>
      <c r="GMJ38" s="150"/>
      <c r="GMK38" s="151"/>
      <c r="GML38" s="152"/>
      <c r="GMM38" s="153"/>
      <c r="GMN38" s="154"/>
      <c r="GMO38" s="146"/>
      <c r="GMP38" s="147"/>
      <c r="GMQ38" s="148"/>
      <c r="GMR38" s="149"/>
      <c r="GMS38" s="150"/>
      <c r="GMT38" s="151"/>
      <c r="GMU38" s="152"/>
      <c r="GMV38" s="153"/>
      <c r="GMW38" s="154"/>
      <c r="GMX38" s="146"/>
      <c r="GMY38" s="147"/>
      <c r="GMZ38" s="148"/>
      <c r="GNA38" s="149"/>
      <c r="GNB38" s="150"/>
      <c r="GNC38" s="151"/>
      <c r="GND38" s="152"/>
      <c r="GNE38" s="153"/>
      <c r="GNF38" s="154"/>
      <c r="GNG38" s="146"/>
      <c r="GNH38" s="147"/>
      <c r="GNI38" s="148"/>
      <c r="GNJ38" s="149"/>
      <c r="GNK38" s="150"/>
      <c r="GNL38" s="151"/>
      <c r="GNM38" s="152"/>
      <c r="GNN38" s="153"/>
      <c r="GNO38" s="154"/>
      <c r="GNP38" s="146"/>
      <c r="GNQ38" s="147"/>
      <c r="GNR38" s="148"/>
      <c r="GNS38" s="149"/>
      <c r="GNT38" s="150"/>
      <c r="GNU38" s="151"/>
      <c r="GNV38" s="152"/>
      <c r="GNW38" s="153"/>
      <c r="GNX38" s="154"/>
      <c r="GNY38" s="146"/>
      <c r="GNZ38" s="147"/>
      <c r="GOA38" s="148"/>
      <c r="GOB38" s="149"/>
      <c r="GOC38" s="150"/>
      <c r="GOD38" s="151"/>
      <c r="GOE38" s="152"/>
      <c r="GOF38" s="153"/>
      <c r="GOG38" s="154"/>
      <c r="GOH38" s="146"/>
      <c r="GOI38" s="147"/>
      <c r="GOJ38" s="148"/>
      <c r="GOK38" s="149"/>
      <c r="GOL38" s="150"/>
      <c r="GOM38" s="151"/>
      <c r="GON38" s="152"/>
      <c r="GOO38" s="153"/>
      <c r="GOP38" s="154"/>
      <c r="GOQ38" s="146"/>
      <c r="GOR38" s="147"/>
      <c r="GOS38" s="148"/>
      <c r="GOT38" s="149"/>
      <c r="GOU38" s="150"/>
      <c r="GOV38" s="151"/>
      <c r="GOW38" s="152"/>
      <c r="GOX38" s="153"/>
      <c r="GOY38" s="154"/>
      <c r="GOZ38" s="146"/>
      <c r="GPA38" s="147"/>
      <c r="GPB38" s="148"/>
      <c r="GPC38" s="149"/>
      <c r="GPD38" s="150"/>
      <c r="GPE38" s="151"/>
      <c r="GPF38" s="152"/>
      <c r="GPG38" s="153"/>
      <c r="GPH38" s="154"/>
      <c r="GPI38" s="146"/>
      <c r="GPJ38" s="147"/>
      <c r="GPK38" s="148"/>
      <c r="GPL38" s="149"/>
      <c r="GPM38" s="150"/>
      <c r="GPN38" s="151"/>
      <c r="GPO38" s="152"/>
      <c r="GPP38" s="153"/>
      <c r="GPQ38" s="154"/>
      <c r="GPR38" s="146"/>
      <c r="GPS38" s="147"/>
      <c r="GPT38" s="148"/>
      <c r="GPU38" s="149"/>
      <c r="GPV38" s="150"/>
      <c r="GPW38" s="151"/>
      <c r="GPX38" s="152"/>
      <c r="GPY38" s="153"/>
      <c r="GPZ38" s="154"/>
      <c r="GQA38" s="146"/>
      <c r="GQB38" s="147"/>
      <c r="GQC38" s="148"/>
      <c r="GQD38" s="149"/>
      <c r="GQE38" s="150"/>
      <c r="GQF38" s="151"/>
      <c r="GQG38" s="152"/>
      <c r="GQH38" s="153"/>
      <c r="GQI38" s="154"/>
      <c r="GQJ38" s="146"/>
      <c r="GQK38" s="147"/>
      <c r="GQL38" s="148"/>
      <c r="GQM38" s="149"/>
      <c r="GQN38" s="150"/>
      <c r="GQO38" s="151"/>
      <c r="GQP38" s="152"/>
      <c r="GQQ38" s="153"/>
      <c r="GQR38" s="154"/>
      <c r="GQS38" s="146"/>
      <c r="GQT38" s="147"/>
      <c r="GQU38" s="148"/>
      <c r="GQV38" s="149"/>
      <c r="GQW38" s="150"/>
      <c r="GQX38" s="151"/>
      <c r="GQY38" s="152"/>
      <c r="GQZ38" s="153"/>
      <c r="GRA38" s="154"/>
      <c r="GRB38" s="146"/>
      <c r="GRC38" s="147"/>
      <c r="GRD38" s="148"/>
      <c r="GRE38" s="149"/>
      <c r="GRF38" s="150"/>
      <c r="GRG38" s="151"/>
      <c r="GRH38" s="152"/>
      <c r="GRI38" s="153"/>
      <c r="GRJ38" s="154"/>
      <c r="GRK38" s="146"/>
      <c r="GRL38" s="147"/>
      <c r="GRM38" s="148"/>
      <c r="GRN38" s="149"/>
      <c r="GRO38" s="150"/>
      <c r="GRP38" s="151"/>
      <c r="GRQ38" s="152"/>
      <c r="GRR38" s="153"/>
      <c r="GRS38" s="154"/>
      <c r="GRT38" s="146"/>
      <c r="GRU38" s="147"/>
      <c r="GRV38" s="148"/>
      <c r="GRW38" s="149"/>
      <c r="GRX38" s="150"/>
      <c r="GRY38" s="151"/>
      <c r="GRZ38" s="152"/>
      <c r="GSA38" s="153"/>
      <c r="GSB38" s="154"/>
      <c r="GSC38" s="146"/>
      <c r="GSD38" s="147"/>
      <c r="GSE38" s="148"/>
      <c r="GSF38" s="149"/>
      <c r="GSG38" s="150"/>
      <c r="GSH38" s="151"/>
      <c r="GSI38" s="152"/>
      <c r="GSJ38" s="153"/>
      <c r="GSK38" s="154"/>
      <c r="GSL38" s="146"/>
      <c r="GSM38" s="147"/>
      <c r="GSN38" s="148"/>
      <c r="GSO38" s="149"/>
      <c r="GSP38" s="150"/>
      <c r="GSQ38" s="151"/>
      <c r="GSR38" s="152"/>
      <c r="GSS38" s="153"/>
      <c r="GST38" s="154"/>
      <c r="GSU38" s="146"/>
      <c r="GSV38" s="147"/>
      <c r="GSW38" s="148"/>
      <c r="GSX38" s="149"/>
      <c r="GSY38" s="150"/>
      <c r="GSZ38" s="151"/>
      <c r="GTA38" s="152"/>
      <c r="GTB38" s="153"/>
      <c r="GTC38" s="154"/>
      <c r="GTD38" s="146"/>
      <c r="GTE38" s="147"/>
      <c r="GTF38" s="148"/>
      <c r="GTG38" s="149"/>
      <c r="GTH38" s="150"/>
      <c r="GTI38" s="151"/>
      <c r="GTJ38" s="152"/>
      <c r="GTK38" s="153"/>
      <c r="GTL38" s="154"/>
      <c r="GTM38" s="146"/>
      <c r="GTN38" s="147"/>
      <c r="GTO38" s="148"/>
      <c r="GTP38" s="149"/>
      <c r="GTQ38" s="150"/>
      <c r="GTR38" s="151"/>
      <c r="GTS38" s="152"/>
      <c r="GTT38" s="153"/>
      <c r="GTU38" s="154"/>
      <c r="GTV38" s="146"/>
      <c r="GTW38" s="147"/>
      <c r="GTX38" s="148"/>
      <c r="GTY38" s="149"/>
      <c r="GTZ38" s="150"/>
      <c r="GUA38" s="151"/>
      <c r="GUB38" s="152"/>
      <c r="GUC38" s="153"/>
      <c r="GUD38" s="154"/>
      <c r="GUE38" s="146"/>
      <c r="GUF38" s="147"/>
      <c r="GUG38" s="148"/>
      <c r="GUH38" s="149"/>
      <c r="GUI38" s="150"/>
      <c r="GUJ38" s="151"/>
      <c r="GUK38" s="152"/>
      <c r="GUL38" s="153"/>
      <c r="GUM38" s="154"/>
      <c r="GUN38" s="146"/>
      <c r="GUO38" s="147"/>
      <c r="GUP38" s="148"/>
      <c r="GUQ38" s="149"/>
      <c r="GUR38" s="150"/>
      <c r="GUS38" s="151"/>
      <c r="GUT38" s="152"/>
      <c r="GUU38" s="153"/>
      <c r="GUV38" s="154"/>
      <c r="GUW38" s="146"/>
      <c r="GUX38" s="147"/>
      <c r="GUY38" s="148"/>
      <c r="GUZ38" s="149"/>
      <c r="GVA38" s="150"/>
      <c r="GVB38" s="151"/>
      <c r="GVC38" s="152"/>
      <c r="GVD38" s="153"/>
      <c r="GVE38" s="154"/>
      <c r="GVF38" s="146"/>
      <c r="GVG38" s="147"/>
      <c r="GVH38" s="148"/>
      <c r="GVI38" s="149"/>
      <c r="GVJ38" s="150"/>
      <c r="GVK38" s="151"/>
      <c r="GVL38" s="152"/>
      <c r="GVM38" s="153"/>
      <c r="GVN38" s="154"/>
      <c r="GVO38" s="146"/>
      <c r="GVP38" s="147"/>
      <c r="GVQ38" s="148"/>
      <c r="GVR38" s="149"/>
      <c r="GVS38" s="150"/>
      <c r="GVT38" s="151"/>
      <c r="GVU38" s="152"/>
      <c r="GVV38" s="153"/>
      <c r="GVW38" s="154"/>
      <c r="GVX38" s="146"/>
      <c r="GVY38" s="147"/>
      <c r="GVZ38" s="148"/>
      <c r="GWA38" s="149"/>
      <c r="GWB38" s="150"/>
      <c r="GWC38" s="151"/>
      <c r="GWD38" s="152"/>
      <c r="GWE38" s="153"/>
      <c r="GWF38" s="154"/>
      <c r="GWG38" s="146"/>
      <c r="GWH38" s="147"/>
      <c r="GWI38" s="148"/>
      <c r="GWJ38" s="149"/>
      <c r="GWK38" s="150"/>
      <c r="GWL38" s="151"/>
      <c r="GWM38" s="152"/>
      <c r="GWN38" s="153"/>
      <c r="GWO38" s="154"/>
      <c r="GWP38" s="146"/>
      <c r="GWQ38" s="147"/>
      <c r="GWR38" s="148"/>
      <c r="GWS38" s="149"/>
      <c r="GWT38" s="150"/>
      <c r="GWU38" s="151"/>
      <c r="GWV38" s="152"/>
      <c r="GWW38" s="153"/>
      <c r="GWX38" s="154"/>
      <c r="GWY38" s="146"/>
      <c r="GWZ38" s="147"/>
      <c r="GXA38" s="148"/>
      <c r="GXB38" s="149"/>
      <c r="GXC38" s="150"/>
      <c r="GXD38" s="151"/>
      <c r="GXE38" s="152"/>
      <c r="GXF38" s="153"/>
      <c r="GXG38" s="154"/>
      <c r="GXH38" s="146"/>
      <c r="GXI38" s="147"/>
      <c r="GXJ38" s="148"/>
      <c r="GXK38" s="149"/>
      <c r="GXL38" s="150"/>
      <c r="GXM38" s="151"/>
      <c r="GXN38" s="152"/>
      <c r="GXO38" s="153"/>
      <c r="GXP38" s="154"/>
      <c r="GXQ38" s="146"/>
      <c r="GXR38" s="147"/>
      <c r="GXS38" s="148"/>
      <c r="GXT38" s="149"/>
      <c r="GXU38" s="150"/>
      <c r="GXV38" s="151"/>
      <c r="GXW38" s="152"/>
      <c r="GXX38" s="153"/>
      <c r="GXY38" s="154"/>
      <c r="GXZ38" s="146"/>
      <c r="GYA38" s="147"/>
      <c r="GYB38" s="148"/>
      <c r="GYC38" s="149"/>
      <c r="GYD38" s="150"/>
      <c r="GYE38" s="151"/>
      <c r="GYF38" s="152"/>
      <c r="GYG38" s="153"/>
      <c r="GYH38" s="154"/>
      <c r="GYI38" s="146"/>
      <c r="GYJ38" s="147"/>
      <c r="GYK38" s="148"/>
      <c r="GYL38" s="149"/>
      <c r="GYM38" s="150"/>
      <c r="GYN38" s="151"/>
      <c r="GYO38" s="152"/>
      <c r="GYP38" s="153"/>
      <c r="GYQ38" s="154"/>
      <c r="GYR38" s="146"/>
      <c r="GYS38" s="147"/>
      <c r="GYT38" s="148"/>
      <c r="GYU38" s="149"/>
      <c r="GYV38" s="150"/>
      <c r="GYW38" s="151"/>
      <c r="GYX38" s="152"/>
      <c r="GYY38" s="153"/>
      <c r="GYZ38" s="154"/>
      <c r="GZA38" s="146"/>
      <c r="GZB38" s="147"/>
      <c r="GZC38" s="148"/>
      <c r="GZD38" s="149"/>
      <c r="GZE38" s="150"/>
      <c r="GZF38" s="151"/>
      <c r="GZG38" s="152"/>
      <c r="GZH38" s="153"/>
      <c r="GZI38" s="154"/>
      <c r="GZJ38" s="146"/>
      <c r="GZK38" s="147"/>
      <c r="GZL38" s="148"/>
      <c r="GZM38" s="149"/>
      <c r="GZN38" s="150"/>
      <c r="GZO38" s="151"/>
      <c r="GZP38" s="152"/>
      <c r="GZQ38" s="153"/>
      <c r="GZR38" s="154"/>
      <c r="GZS38" s="146"/>
      <c r="GZT38" s="147"/>
      <c r="GZU38" s="148"/>
      <c r="GZV38" s="149"/>
      <c r="GZW38" s="150"/>
      <c r="GZX38" s="151"/>
      <c r="GZY38" s="152"/>
      <c r="GZZ38" s="153"/>
      <c r="HAA38" s="154"/>
      <c r="HAB38" s="146"/>
      <c r="HAC38" s="147"/>
      <c r="HAD38" s="148"/>
      <c r="HAE38" s="149"/>
      <c r="HAF38" s="150"/>
      <c r="HAG38" s="151"/>
      <c r="HAH38" s="152"/>
      <c r="HAI38" s="153"/>
      <c r="HAJ38" s="154"/>
      <c r="HAK38" s="146"/>
      <c r="HAL38" s="147"/>
      <c r="HAM38" s="148"/>
      <c r="HAN38" s="149"/>
      <c r="HAO38" s="150"/>
      <c r="HAP38" s="151"/>
      <c r="HAQ38" s="152"/>
      <c r="HAR38" s="153"/>
      <c r="HAS38" s="154"/>
      <c r="HAT38" s="146"/>
      <c r="HAU38" s="147"/>
      <c r="HAV38" s="148"/>
      <c r="HAW38" s="149"/>
      <c r="HAX38" s="150"/>
      <c r="HAY38" s="151"/>
      <c r="HAZ38" s="152"/>
      <c r="HBA38" s="153"/>
      <c r="HBB38" s="154"/>
      <c r="HBC38" s="146"/>
      <c r="HBD38" s="147"/>
      <c r="HBE38" s="148"/>
      <c r="HBF38" s="149"/>
      <c r="HBG38" s="150"/>
      <c r="HBH38" s="151"/>
      <c r="HBI38" s="152"/>
      <c r="HBJ38" s="153"/>
      <c r="HBK38" s="154"/>
      <c r="HBL38" s="146"/>
      <c r="HBM38" s="147"/>
      <c r="HBN38" s="148"/>
      <c r="HBO38" s="149"/>
      <c r="HBP38" s="150"/>
      <c r="HBQ38" s="151"/>
      <c r="HBR38" s="152"/>
      <c r="HBS38" s="153"/>
      <c r="HBT38" s="154"/>
      <c r="HBU38" s="146"/>
      <c r="HBV38" s="147"/>
      <c r="HBW38" s="148"/>
      <c r="HBX38" s="149"/>
      <c r="HBY38" s="150"/>
      <c r="HBZ38" s="151"/>
      <c r="HCA38" s="152"/>
      <c r="HCB38" s="153"/>
      <c r="HCC38" s="154"/>
      <c r="HCD38" s="146"/>
      <c r="HCE38" s="147"/>
      <c r="HCF38" s="148"/>
      <c r="HCG38" s="149"/>
      <c r="HCH38" s="150"/>
      <c r="HCI38" s="151"/>
      <c r="HCJ38" s="152"/>
      <c r="HCK38" s="153"/>
      <c r="HCL38" s="154"/>
      <c r="HCM38" s="146"/>
      <c r="HCN38" s="147"/>
      <c r="HCO38" s="148"/>
      <c r="HCP38" s="149"/>
      <c r="HCQ38" s="150"/>
      <c r="HCR38" s="151"/>
      <c r="HCS38" s="152"/>
      <c r="HCT38" s="153"/>
      <c r="HCU38" s="154"/>
      <c r="HCV38" s="146"/>
      <c r="HCW38" s="147"/>
      <c r="HCX38" s="148"/>
      <c r="HCY38" s="149"/>
      <c r="HCZ38" s="150"/>
      <c r="HDA38" s="151"/>
      <c r="HDB38" s="152"/>
      <c r="HDC38" s="153"/>
      <c r="HDD38" s="154"/>
      <c r="HDE38" s="146"/>
      <c r="HDF38" s="147"/>
      <c r="HDG38" s="148"/>
      <c r="HDH38" s="149"/>
      <c r="HDI38" s="150"/>
      <c r="HDJ38" s="151"/>
      <c r="HDK38" s="152"/>
      <c r="HDL38" s="153"/>
      <c r="HDM38" s="154"/>
      <c r="HDN38" s="146"/>
      <c r="HDO38" s="147"/>
      <c r="HDP38" s="148"/>
      <c r="HDQ38" s="149"/>
      <c r="HDR38" s="150"/>
      <c r="HDS38" s="151"/>
      <c r="HDT38" s="152"/>
      <c r="HDU38" s="153"/>
      <c r="HDV38" s="154"/>
      <c r="HDW38" s="146"/>
      <c r="HDX38" s="147"/>
      <c r="HDY38" s="148"/>
      <c r="HDZ38" s="149"/>
      <c r="HEA38" s="150"/>
      <c r="HEB38" s="151"/>
      <c r="HEC38" s="152"/>
      <c r="HED38" s="153"/>
      <c r="HEE38" s="154"/>
      <c r="HEF38" s="146"/>
      <c r="HEG38" s="147"/>
      <c r="HEH38" s="148"/>
      <c r="HEI38" s="149"/>
      <c r="HEJ38" s="150"/>
      <c r="HEK38" s="151"/>
      <c r="HEL38" s="152"/>
      <c r="HEM38" s="153"/>
      <c r="HEN38" s="154"/>
      <c r="HEO38" s="146"/>
      <c r="HEP38" s="147"/>
      <c r="HEQ38" s="148"/>
      <c r="HER38" s="149"/>
      <c r="HES38" s="150"/>
      <c r="HET38" s="151"/>
      <c r="HEU38" s="152"/>
      <c r="HEV38" s="153"/>
      <c r="HEW38" s="154"/>
      <c r="HEX38" s="146"/>
      <c r="HEY38" s="147"/>
      <c r="HEZ38" s="148"/>
      <c r="HFA38" s="149"/>
      <c r="HFB38" s="150"/>
      <c r="HFC38" s="151"/>
      <c r="HFD38" s="152"/>
      <c r="HFE38" s="153"/>
      <c r="HFF38" s="154"/>
      <c r="HFG38" s="146"/>
      <c r="HFH38" s="147"/>
      <c r="HFI38" s="148"/>
      <c r="HFJ38" s="149"/>
      <c r="HFK38" s="150"/>
      <c r="HFL38" s="151"/>
      <c r="HFM38" s="152"/>
      <c r="HFN38" s="153"/>
      <c r="HFO38" s="154"/>
      <c r="HFP38" s="146"/>
      <c r="HFQ38" s="147"/>
      <c r="HFR38" s="148"/>
      <c r="HFS38" s="149"/>
      <c r="HFT38" s="150"/>
      <c r="HFU38" s="151"/>
      <c r="HFV38" s="152"/>
      <c r="HFW38" s="153"/>
      <c r="HFX38" s="154"/>
      <c r="HFY38" s="146"/>
      <c r="HFZ38" s="147"/>
      <c r="HGA38" s="148"/>
      <c r="HGB38" s="149"/>
      <c r="HGC38" s="150"/>
      <c r="HGD38" s="151"/>
      <c r="HGE38" s="152"/>
      <c r="HGF38" s="153"/>
      <c r="HGG38" s="154"/>
      <c r="HGH38" s="146"/>
      <c r="HGI38" s="147"/>
      <c r="HGJ38" s="148"/>
      <c r="HGK38" s="149"/>
      <c r="HGL38" s="150"/>
      <c r="HGM38" s="151"/>
      <c r="HGN38" s="152"/>
      <c r="HGO38" s="153"/>
      <c r="HGP38" s="154"/>
      <c r="HGQ38" s="146"/>
      <c r="HGR38" s="147"/>
      <c r="HGS38" s="148"/>
      <c r="HGT38" s="149"/>
      <c r="HGU38" s="150"/>
      <c r="HGV38" s="151"/>
      <c r="HGW38" s="152"/>
      <c r="HGX38" s="153"/>
      <c r="HGY38" s="154"/>
      <c r="HGZ38" s="146"/>
      <c r="HHA38" s="147"/>
      <c r="HHB38" s="148"/>
      <c r="HHC38" s="149"/>
      <c r="HHD38" s="150"/>
      <c r="HHE38" s="151"/>
      <c r="HHF38" s="152"/>
      <c r="HHG38" s="153"/>
      <c r="HHH38" s="154"/>
      <c r="HHI38" s="146"/>
      <c r="HHJ38" s="147"/>
      <c r="HHK38" s="148"/>
      <c r="HHL38" s="149"/>
      <c r="HHM38" s="150"/>
      <c r="HHN38" s="151"/>
      <c r="HHO38" s="152"/>
      <c r="HHP38" s="153"/>
      <c r="HHQ38" s="154"/>
      <c r="HHR38" s="146"/>
      <c r="HHS38" s="147"/>
      <c r="HHT38" s="148"/>
      <c r="HHU38" s="149"/>
      <c r="HHV38" s="150"/>
      <c r="HHW38" s="151"/>
      <c r="HHX38" s="152"/>
      <c r="HHY38" s="153"/>
      <c r="HHZ38" s="154"/>
      <c r="HIA38" s="146"/>
      <c r="HIB38" s="147"/>
      <c r="HIC38" s="148"/>
      <c r="HID38" s="149"/>
      <c r="HIE38" s="150"/>
      <c r="HIF38" s="151"/>
      <c r="HIG38" s="152"/>
      <c r="HIH38" s="153"/>
      <c r="HII38" s="154"/>
      <c r="HIJ38" s="146"/>
      <c r="HIK38" s="147"/>
      <c r="HIL38" s="148"/>
      <c r="HIM38" s="149"/>
      <c r="HIN38" s="150"/>
      <c r="HIO38" s="151"/>
      <c r="HIP38" s="152"/>
      <c r="HIQ38" s="153"/>
      <c r="HIR38" s="154"/>
      <c r="HIS38" s="146"/>
      <c r="HIT38" s="147"/>
      <c r="HIU38" s="148"/>
      <c r="HIV38" s="149"/>
      <c r="HIW38" s="150"/>
      <c r="HIX38" s="151"/>
      <c r="HIY38" s="152"/>
      <c r="HIZ38" s="153"/>
      <c r="HJA38" s="154"/>
      <c r="HJB38" s="146"/>
      <c r="HJC38" s="147"/>
      <c r="HJD38" s="148"/>
      <c r="HJE38" s="149"/>
      <c r="HJF38" s="150"/>
      <c r="HJG38" s="151"/>
      <c r="HJH38" s="152"/>
      <c r="HJI38" s="153"/>
      <c r="HJJ38" s="154"/>
      <c r="HJK38" s="146"/>
      <c r="HJL38" s="147"/>
      <c r="HJM38" s="148"/>
      <c r="HJN38" s="149"/>
      <c r="HJO38" s="150"/>
      <c r="HJP38" s="151"/>
      <c r="HJQ38" s="152"/>
      <c r="HJR38" s="153"/>
      <c r="HJS38" s="154"/>
      <c r="HJT38" s="146"/>
      <c r="HJU38" s="147"/>
      <c r="HJV38" s="148"/>
      <c r="HJW38" s="149"/>
      <c r="HJX38" s="150"/>
      <c r="HJY38" s="151"/>
      <c r="HJZ38" s="152"/>
      <c r="HKA38" s="153"/>
      <c r="HKB38" s="154"/>
      <c r="HKC38" s="146"/>
      <c r="HKD38" s="147"/>
      <c r="HKE38" s="148"/>
      <c r="HKF38" s="149"/>
      <c r="HKG38" s="150"/>
      <c r="HKH38" s="151"/>
      <c r="HKI38" s="152"/>
      <c r="HKJ38" s="153"/>
      <c r="HKK38" s="154"/>
      <c r="HKL38" s="146"/>
      <c r="HKM38" s="147"/>
      <c r="HKN38" s="148"/>
      <c r="HKO38" s="149"/>
      <c r="HKP38" s="150"/>
      <c r="HKQ38" s="151"/>
      <c r="HKR38" s="152"/>
      <c r="HKS38" s="153"/>
      <c r="HKT38" s="154"/>
      <c r="HKU38" s="146"/>
      <c r="HKV38" s="147"/>
      <c r="HKW38" s="148"/>
      <c r="HKX38" s="149"/>
      <c r="HKY38" s="150"/>
      <c r="HKZ38" s="151"/>
      <c r="HLA38" s="152"/>
      <c r="HLB38" s="153"/>
      <c r="HLC38" s="154"/>
      <c r="HLD38" s="146"/>
      <c r="HLE38" s="147"/>
      <c r="HLF38" s="148"/>
      <c r="HLG38" s="149"/>
      <c r="HLH38" s="150"/>
      <c r="HLI38" s="151"/>
      <c r="HLJ38" s="152"/>
      <c r="HLK38" s="153"/>
      <c r="HLL38" s="154"/>
      <c r="HLM38" s="146"/>
      <c r="HLN38" s="147"/>
      <c r="HLO38" s="148"/>
      <c r="HLP38" s="149"/>
      <c r="HLQ38" s="150"/>
      <c r="HLR38" s="151"/>
      <c r="HLS38" s="152"/>
      <c r="HLT38" s="153"/>
      <c r="HLU38" s="154"/>
      <c r="HLV38" s="146"/>
      <c r="HLW38" s="147"/>
      <c r="HLX38" s="148"/>
      <c r="HLY38" s="149"/>
      <c r="HLZ38" s="150"/>
      <c r="HMA38" s="151"/>
      <c r="HMB38" s="152"/>
      <c r="HMC38" s="153"/>
      <c r="HMD38" s="154"/>
      <c r="HME38" s="146"/>
      <c r="HMF38" s="147"/>
      <c r="HMG38" s="148"/>
      <c r="HMH38" s="149"/>
      <c r="HMI38" s="150"/>
      <c r="HMJ38" s="151"/>
      <c r="HMK38" s="152"/>
      <c r="HML38" s="153"/>
      <c r="HMM38" s="154"/>
      <c r="HMN38" s="146"/>
      <c r="HMO38" s="147"/>
      <c r="HMP38" s="148"/>
      <c r="HMQ38" s="149"/>
      <c r="HMR38" s="150"/>
      <c r="HMS38" s="151"/>
      <c r="HMT38" s="152"/>
      <c r="HMU38" s="153"/>
      <c r="HMV38" s="154"/>
      <c r="HMW38" s="146"/>
      <c r="HMX38" s="147"/>
      <c r="HMY38" s="148"/>
      <c r="HMZ38" s="149"/>
      <c r="HNA38" s="150"/>
      <c r="HNB38" s="151"/>
      <c r="HNC38" s="152"/>
      <c r="HND38" s="153"/>
      <c r="HNE38" s="154"/>
      <c r="HNF38" s="146"/>
      <c r="HNG38" s="147"/>
      <c r="HNH38" s="148"/>
      <c r="HNI38" s="149"/>
      <c r="HNJ38" s="150"/>
      <c r="HNK38" s="151"/>
      <c r="HNL38" s="152"/>
      <c r="HNM38" s="153"/>
      <c r="HNN38" s="154"/>
      <c r="HNO38" s="146"/>
      <c r="HNP38" s="147"/>
      <c r="HNQ38" s="148"/>
      <c r="HNR38" s="149"/>
      <c r="HNS38" s="150"/>
      <c r="HNT38" s="151"/>
      <c r="HNU38" s="152"/>
      <c r="HNV38" s="153"/>
      <c r="HNW38" s="154"/>
      <c r="HNX38" s="146"/>
      <c r="HNY38" s="147"/>
      <c r="HNZ38" s="148"/>
      <c r="HOA38" s="149"/>
      <c r="HOB38" s="150"/>
      <c r="HOC38" s="151"/>
      <c r="HOD38" s="152"/>
      <c r="HOE38" s="153"/>
      <c r="HOF38" s="154"/>
      <c r="HOG38" s="146"/>
      <c r="HOH38" s="147"/>
      <c r="HOI38" s="148"/>
      <c r="HOJ38" s="149"/>
      <c r="HOK38" s="150"/>
      <c r="HOL38" s="151"/>
      <c r="HOM38" s="152"/>
      <c r="HON38" s="153"/>
      <c r="HOO38" s="154"/>
      <c r="HOP38" s="146"/>
      <c r="HOQ38" s="147"/>
      <c r="HOR38" s="148"/>
      <c r="HOS38" s="149"/>
      <c r="HOT38" s="150"/>
      <c r="HOU38" s="151"/>
      <c r="HOV38" s="152"/>
      <c r="HOW38" s="153"/>
      <c r="HOX38" s="154"/>
      <c r="HOY38" s="146"/>
      <c r="HOZ38" s="147"/>
      <c r="HPA38" s="148"/>
      <c r="HPB38" s="149"/>
      <c r="HPC38" s="150"/>
      <c r="HPD38" s="151"/>
      <c r="HPE38" s="152"/>
      <c r="HPF38" s="153"/>
      <c r="HPG38" s="154"/>
      <c r="HPH38" s="146"/>
      <c r="HPI38" s="147"/>
      <c r="HPJ38" s="148"/>
      <c r="HPK38" s="149"/>
      <c r="HPL38" s="150"/>
      <c r="HPM38" s="151"/>
      <c r="HPN38" s="152"/>
      <c r="HPO38" s="153"/>
      <c r="HPP38" s="154"/>
      <c r="HPQ38" s="146"/>
      <c r="HPR38" s="147"/>
      <c r="HPS38" s="148"/>
      <c r="HPT38" s="149"/>
      <c r="HPU38" s="150"/>
      <c r="HPV38" s="151"/>
      <c r="HPW38" s="152"/>
      <c r="HPX38" s="153"/>
      <c r="HPY38" s="154"/>
      <c r="HPZ38" s="146"/>
      <c r="HQA38" s="147"/>
      <c r="HQB38" s="148"/>
      <c r="HQC38" s="149"/>
      <c r="HQD38" s="150"/>
      <c r="HQE38" s="151"/>
      <c r="HQF38" s="152"/>
      <c r="HQG38" s="153"/>
      <c r="HQH38" s="154"/>
      <c r="HQI38" s="146"/>
      <c r="HQJ38" s="147"/>
      <c r="HQK38" s="148"/>
      <c r="HQL38" s="149"/>
      <c r="HQM38" s="150"/>
      <c r="HQN38" s="151"/>
      <c r="HQO38" s="152"/>
      <c r="HQP38" s="153"/>
      <c r="HQQ38" s="154"/>
      <c r="HQR38" s="146"/>
      <c r="HQS38" s="147"/>
      <c r="HQT38" s="148"/>
      <c r="HQU38" s="149"/>
      <c r="HQV38" s="150"/>
      <c r="HQW38" s="151"/>
      <c r="HQX38" s="152"/>
      <c r="HQY38" s="153"/>
      <c r="HQZ38" s="154"/>
      <c r="HRA38" s="146"/>
      <c r="HRB38" s="147"/>
      <c r="HRC38" s="148"/>
      <c r="HRD38" s="149"/>
      <c r="HRE38" s="150"/>
      <c r="HRF38" s="151"/>
      <c r="HRG38" s="152"/>
      <c r="HRH38" s="153"/>
      <c r="HRI38" s="154"/>
      <c r="HRJ38" s="146"/>
      <c r="HRK38" s="147"/>
      <c r="HRL38" s="148"/>
      <c r="HRM38" s="149"/>
      <c r="HRN38" s="150"/>
      <c r="HRO38" s="151"/>
      <c r="HRP38" s="152"/>
      <c r="HRQ38" s="153"/>
      <c r="HRR38" s="154"/>
      <c r="HRS38" s="146"/>
      <c r="HRT38" s="147"/>
      <c r="HRU38" s="148"/>
      <c r="HRV38" s="149"/>
      <c r="HRW38" s="150"/>
      <c r="HRX38" s="151"/>
      <c r="HRY38" s="152"/>
      <c r="HRZ38" s="153"/>
      <c r="HSA38" s="154"/>
      <c r="HSB38" s="146"/>
      <c r="HSC38" s="147"/>
      <c r="HSD38" s="148"/>
      <c r="HSE38" s="149"/>
      <c r="HSF38" s="150"/>
      <c r="HSG38" s="151"/>
      <c r="HSH38" s="152"/>
      <c r="HSI38" s="153"/>
      <c r="HSJ38" s="154"/>
      <c r="HSK38" s="146"/>
      <c r="HSL38" s="147"/>
      <c r="HSM38" s="148"/>
      <c r="HSN38" s="149"/>
      <c r="HSO38" s="150"/>
      <c r="HSP38" s="151"/>
      <c r="HSQ38" s="152"/>
      <c r="HSR38" s="153"/>
      <c r="HSS38" s="154"/>
      <c r="HST38" s="146"/>
      <c r="HSU38" s="147"/>
      <c r="HSV38" s="148"/>
      <c r="HSW38" s="149"/>
      <c r="HSX38" s="150"/>
      <c r="HSY38" s="151"/>
      <c r="HSZ38" s="152"/>
      <c r="HTA38" s="153"/>
      <c r="HTB38" s="154"/>
      <c r="HTC38" s="146"/>
      <c r="HTD38" s="147"/>
      <c r="HTE38" s="148"/>
      <c r="HTF38" s="149"/>
      <c r="HTG38" s="150"/>
      <c r="HTH38" s="151"/>
      <c r="HTI38" s="152"/>
      <c r="HTJ38" s="153"/>
      <c r="HTK38" s="154"/>
      <c r="HTL38" s="146"/>
      <c r="HTM38" s="147"/>
      <c r="HTN38" s="148"/>
      <c r="HTO38" s="149"/>
      <c r="HTP38" s="150"/>
      <c r="HTQ38" s="151"/>
      <c r="HTR38" s="152"/>
      <c r="HTS38" s="153"/>
      <c r="HTT38" s="154"/>
      <c r="HTU38" s="146"/>
      <c r="HTV38" s="147"/>
      <c r="HTW38" s="148"/>
      <c r="HTX38" s="149"/>
      <c r="HTY38" s="150"/>
      <c r="HTZ38" s="151"/>
      <c r="HUA38" s="152"/>
      <c r="HUB38" s="153"/>
      <c r="HUC38" s="154"/>
      <c r="HUD38" s="146"/>
      <c r="HUE38" s="147"/>
      <c r="HUF38" s="148"/>
      <c r="HUG38" s="149"/>
      <c r="HUH38" s="150"/>
      <c r="HUI38" s="151"/>
      <c r="HUJ38" s="152"/>
      <c r="HUK38" s="153"/>
      <c r="HUL38" s="154"/>
      <c r="HUM38" s="146"/>
      <c r="HUN38" s="147"/>
      <c r="HUO38" s="148"/>
      <c r="HUP38" s="149"/>
      <c r="HUQ38" s="150"/>
      <c r="HUR38" s="151"/>
      <c r="HUS38" s="152"/>
      <c r="HUT38" s="153"/>
      <c r="HUU38" s="154"/>
      <c r="HUV38" s="146"/>
      <c r="HUW38" s="147"/>
      <c r="HUX38" s="148"/>
      <c r="HUY38" s="149"/>
      <c r="HUZ38" s="150"/>
      <c r="HVA38" s="151"/>
      <c r="HVB38" s="152"/>
      <c r="HVC38" s="153"/>
      <c r="HVD38" s="154"/>
      <c r="HVE38" s="146"/>
      <c r="HVF38" s="147"/>
      <c r="HVG38" s="148"/>
      <c r="HVH38" s="149"/>
      <c r="HVI38" s="150"/>
      <c r="HVJ38" s="151"/>
      <c r="HVK38" s="152"/>
      <c r="HVL38" s="153"/>
      <c r="HVM38" s="154"/>
      <c r="HVN38" s="146"/>
      <c r="HVO38" s="147"/>
      <c r="HVP38" s="148"/>
      <c r="HVQ38" s="149"/>
      <c r="HVR38" s="150"/>
      <c r="HVS38" s="151"/>
      <c r="HVT38" s="152"/>
      <c r="HVU38" s="153"/>
      <c r="HVV38" s="154"/>
      <c r="HVW38" s="146"/>
      <c r="HVX38" s="147"/>
      <c r="HVY38" s="148"/>
      <c r="HVZ38" s="149"/>
      <c r="HWA38" s="150"/>
      <c r="HWB38" s="151"/>
      <c r="HWC38" s="152"/>
      <c r="HWD38" s="153"/>
      <c r="HWE38" s="154"/>
      <c r="HWF38" s="146"/>
      <c r="HWG38" s="147"/>
      <c r="HWH38" s="148"/>
      <c r="HWI38" s="149"/>
      <c r="HWJ38" s="150"/>
      <c r="HWK38" s="151"/>
      <c r="HWL38" s="152"/>
      <c r="HWM38" s="153"/>
      <c r="HWN38" s="154"/>
      <c r="HWO38" s="146"/>
      <c r="HWP38" s="147"/>
      <c r="HWQ38" s="148"/>
      <c r="HWR38" s="149"/>
      <c r="HWS38" s="150"/>
      <c r="HWT38" s="151"/>
      <c r="HWU38" s="152"/>
      <c r="HWV38" s="153"/>
      <c r="HWW38" s="154"/>
      <c r="HWX38" s="146"/>
      <c r="HWY38" s="147"/>
      <c r="HWZ38" s="148"/>
      <c r="HXA38" s="149"/>
      <c r="HXB38" s="150"/>
      <c r="HXC38" s="151"/>
      <c r="HXD38" s="152"/>
      <c r="HXE38" s="153"/>
      <c r="HXF38" s="154"/>
      <c r="HXG38" s="146"/>
      <c r="HXH38" s="147"/>
      <c r="HXI38" s="148"/>
      <c r="HXJ38" s="149"/>
      <c r="HXK38" s="150"/>
      <c r="HXL38" s="151"/>
      <c r="HXM38" s="152"/>
      <c r="HXN38" s="153"/>
      <c r="HXO38" s="154"/>
      <c r="HXP38" s="146"/>
      <c r="HXQ38" s="147"/>
      <c r="HXR38" s="148"/>
      <c r="HXS38" s="149"/>
      <c r="HXT38" s="150"/>
      <c r="HXU38" s="151"/>
      <c r="HXV38" s="152"/>
      <c r="HXW38" s="153"/>
      <c r="HXX38" s="154"/>
      <c r="HXY38" s="146"/>
      <c r="HXZ38" s="147"/>
      <c r="HYA38" s="148"/>
      <c r="HYB38" s="149"/>
      <c r="HYC38" s="150"/>
      <c r="HYD38" s="151"/>
      <c r="HYE38" s="152"/>
      <c r="HYF38" s="153"/>
      <c r="HYG38" s="154"/>
      <c r="HYH38" s="146"/>
      <c r="HYI38" s="147"/>
      <c r="HYJ38" s="148"/>
      <c r="HYK38" s="149"/>
      <c r="HYL38" s="150"/>
      <c r="HYM38" s="151"/>
      <c r="HYN38" s="152"/>
      <c r="HYO38" s="153"/>
      <c r="HYP38" s="154"/>
      <c r="HYQ38" s="146"/>
      <c r="HYR38" s="147"/>
      <c r="HYS38" s="148"/>
      <c r="HYT38" s="149"/>
      <c r="HYU38" s="150"/>
      <c r="HYV38" s="151"/>
      <c r="HYW38" s="152"/>
      <c r="HYX38" s="153"/>
      <c r="HYY38" s="154"/>
      <c r="HYZ38" s="146"/>
      <c r="HZA38" s="147"/>
      <c r="HZB38" s="148"/>
      <c r="HZC38" s="149"/>
      <c r="HZD38" s="150"/>
      <c r="HZE38" s="151"/>
      <c r="HZF38" s="152"/>
      <c r="HZG38" s="153"/>
      <c r="HZH38" s="154"/>
      <c r="HZI38" s="146"/>
      <c r="HZJ38" s="147"/>
      <c r="HZK38" s="148"/>
      <c r="HZL38" s="149"/>
      <c r="HZM38" s="150"/>
      <c r="HZN38" s="151"/>
      <c r="HZO38" s="152"/>
      <c r="HZP38" s="153"/>
      <c r="HZQ38" s="154"/>
      <c r="HZR38" s="146"/>
      <c r="HZS38" s="147"/>
      <c r="HZT38" s="148"/>
      <c r="HZU38" s="149"/>
      <c r="HZV38" s="150"/>
      <c r="HZW38" s="151"/>
      <c r="HZX38" s="152"/>
      <c r="HZY38" s="153"/>
      <c r="HZZ38" s="154"/>
      <c r="IAA38" s="146"/>
      <c r="IAB38" s="147"/>
      <c r="IAC38" s="148"/>
      <c r="IAD38" s="149"/>
      <c r="IAE38" s="150"/>
      <c r="IAF38" s="151"/>
      <c r="IAG38" s="152"/>
      <c r="IAH38" s="153"/>
      <c r="IAI38" s="154"/>
      <c r="IAJ38" s="146"/>
      <c r="IAK38" s="147"/>
      <c r="IAL38" s="148"/>
      <c r="IAM38" s="149"/>
      <c r="IAN38" s="150"/>
      <c r="IAO38" s="151"/>
      <c r="IAP38" s="152"/>
      <c r="IAQ38" s="153"/>
      <c r="IAR38" s="154"/>
      <c r="IAS38" s="146"/>
      <c r="IAT38" s="147"/>
      <c r="IAU38" s="148"/>
      <c r="IAV38" s="149"/>
      <c r="IAW38" s="150"/>
      <c r="IAX38" s="151"/>
      <c r="IAY38" s="152"/>
      <c r="IAZ38" s="153"/>
      <c r="IBA38" s="154"/>
      <c r="IBB38" s="146"/>
      <c r="IBC38" s="147"/>
      <c r="IBD38" s="148"/>
      <c r="IBE38" s="149"/>
      <c r="IBF38" s="150"/>
      <c r="IBG38" s="151"/>
      <c r="IBH38" s="152"/>
      <c r="IBI38" s="153"/>
      <c r="IBJ38" s="154"/>
      <c r="IBK38" s="146"/>
      <c r="IBL38" s="147"/>
      <c r="IBM38" s="148"/>
      <c r="IBN38" s="149"/>
      <c r="IBO38" s="150"/>
      <c r="IBP38" s="151"/>
      <c r="IBQ38" s="152"/>
      <c r="IBR38" s="153"/>
      <c r="IBS38" s="154"/>
      <c r="IBT38" s="146"/>
      <c r="IBU38" s="147"/>
      <c r="IBV38" s="148"/>
      <c r="IBW38" s="149"/>
      <c r="IBX38" s="150"/>
      <c r="IBY38" s="151"/>
      <c r="IBZ38" s="152"/>
      <c r="ICA38" s="153"/>
      <c r="ICB38" s="154"/>
      <c r="ICC38" s="146"/>
      <c r="ICD38" s="147"/>
      <c r="ICE38" s="148"/>
      <c r="ICF38" s="149"/>
      <c r="ICG38" s="150"/>
      <c r="ICH38" s="151"/>
      <c r="ICI38" s="152"/>
      <c r="ICJ38" s="153"/>
      <c r="ICK38" s="154"/>
      <c r="ICL38" s="146"/>
      <c r="ICM38" s="147"/>
      <c r="ICN38" s="148"/>
      <c r="ICO38" s="149"/>
      <c r="ICP38" s="150"/>
      <c r="ICQ38" s="151"/>
      <c r="ICR38" s="152"/>
      <c r="ICS38" s="153"/>
      <c r="ICT38" s="154"/>
      <c r="ICU38" s="146"/>
      <c r="ICV38" s="147"/>
      <c r="ICW38" s="148"/>
      <c r="ICX38" s="149"/>
      <c r="ICY38" s="150"/>
      <c r="ICZ38" s="151"/>
      <c r="IDA38" s="152"/>
      <c r="IDB38" s="153"/>
      <c r="IDC38" s="154"/>
      <c r="IDD38" s="146"/>
      <c r="IDE38" s="147"/>
      <c r="IDF38" s="148"/>
      <c r="IDG38" s="149"/>
      <c r="IDH38" s="150"/>
      <c r="IDI38" s="151"/>
      <c r="IDJ38" s="152"/>
      <c r="IDK38" s="153"/>
      <c r="IDL38" s="154"/>
      <c r="IDM38" s="146"/>
      <c r="IDN38" s="147"/>
      <c r="IDO38" s="148"/>
      <c r="IDP38" s="149"/>
      <c r="IDQ38" s="150"/>
      <c r="IDR38" s="151"/>
      <c r="IDS38" s="152"/>
      <c r="IDT38" s="153"/>
      <c r="IDU38" s="154"/>
      <c r="IDV38" s="146"/>
      <c r="IDW38" s="147"/>
      <c r="IDX38" s="148"/>
      <c r="IDY38" s="149"/>
      <c r="IDZ38" s="150"/>
      <c r="IEA38" s="151"/>
      <c r="IEB38" s="152"/>
      <c r="IEC38" s="153"/>
      <c r="IED38" s="154"/>
      <c r="IEE38" s="146"/>
      <c r="IEF38" s="147"/>
      <c r="IEG38" s="148"/>
      <c r="IEH38" s="149"/>
      <c r="IEI38" s="150"/>
      <c r="IEJ38" s="151"/>
      <c r="IEK38" s="152"/>
      <c r="IEL38" s="153"/>
      <c r="IEM38" s="154"/>
      <c r="IEN38" s="146"/>
      <c r="IEO38" s="147"/>
      <c r="IEP38" s="148"/>
      <c r="IEQ38" s="149"/>
      <c r="IER38" s="150"/>
      <c r="IES38" s="151"/>
      <c r="IET38" s="152"/>
      <c r="IEU38" s="153"/>
      <c r="IEV38" s="154"/>
      <c r="IEW38" s="146"/>
      <c r="IEX38" s="147"/>
      <c r="IEY38" s="148"/>
      <c r="IEZ38" s="149"/>
      <c r="IFA38" s="150"/>
      <c r="IFB38" s="151"/>
      <c r="IFC38" s="152"/>
      <c r="IFD38" s="153"/>
      <c r="IFE38" s="154"/>
      <c r="IFF38" s="146"/>
      <c r="IFG38" s="147"/>
      <c r="IFH38" s="148"/>
      <c r="IFI38" s="149"/>
      <c r="IFJ38" s="150"/>
      <c r="IFK38" s="151"/>
      <c r="IFL38" s="152"/>
      <c r="IFM38" s="153"/>
      <c r="IFN38" s="154"/>
      <c r="IFO38" s="146"/>
      <c r="IFP38" s="147"/>
      <c r="IFQ38" s="148"/>
      <c r="IFR38" s="149"/>
      <c r="IFS38" s="150"/>
      <c r="IFT38" s="151"/>
      <c r="IFU38" s="152"/>
      <c r="IFV38" s="153"/>
      <c r="IFW38" s="154"/>
      <c r="IFX38" s="146"/>
      <c r="IFY38" s="147"/>
      <c r="IFZ38" s="148"/>
      <c r="IGA38" s="149"/>
      <c r="IGB38" s="150"/>
      <c r="IGC38" s="151"/>
      <c r="IGD38" s="152"/>
      <c r="IGE38" s="153"/>
      <c r="IGF38" s="154"/>
      <c r="IGG38" s="146"/>
      <c r="IGH38" s="147"/>
      <c r="IGI38" s="148"/>
      <c r="IGJ38" s="149"/>
      <c r="IGK38" s="150"/>
      <c r="IGL38" s="151"/>
      <c r="IGM38" s="152"/>
      <c r="IGN38" s="153"/>
      <c r="IGO38" s="154"/>
      <c r="IGP38" s="146"/>
      <c r="IGQ38" s="147"/>
      <c r="IGR38" s="148"/>
      <c r="IGS38" s="149"/>
      <c r="IGT38" s="150"/>
      <c r="IGU38" s="151"/>
      <c r="IGV38" s="152"/>
      <c r="IGW38" s="153"/>
      <c r="IGX38" s="154"/>
      <c r="IGY38" s="146"/>
      <c r="IGZ38" s="147"/>
      <c r="IHA38" s="148"/>
      <c r="IHB38" s="149"/>
      <c r="IHC38" s="150"/>
      <c r="IHD38" s="151"/>
      <c r="IHE38" s="152"/>
      <c r="IHF38" s="153"/>
      <c r="IHG38" s="154"/>
      <c r="IHH38" s="146"/>
      <c r="IHI38" s="147"/>
      <c r="IHJ38" s="148"/>
      <c r="IHK38" s="149"/>
      <c r="IHL38" s="150"/>
      <c r="IHM38" s="151"/>
      <c r="IHN38" s="152"/>
      <c r="IHO38" s="153"/>
      <c r="IHP38" s="154"/>
      <c r="IHQ38" s="146"/>
      <c r="IHR38" s="147"/>
      <c r="IHS38" s="148"/>
      <c r="IHT38" s="149"/>
      <c r="IHU38" s="150"/>
      <c r="IHV38" s="151"/>
      <c r="IHW38" s="152"/>
      <c r="IHX38" s="153"/>
      <c r="IHY38" s="154"/>
      <c r="IHZ38" s="146"/>
      <c r="IIA38" s="147"/>
      <c r="IIB38" s="148"/>
      <c r="IIC38" s="149"/>
      <c r="IID38" s="150"/>
      <c r="IIE38" s="151"/>
      <c r="IIF38" s="152"/>
      <c r="IIG38" s="153"/>
      <c r="IIH38" s="154"/>
      <c r="III38" s="146"/>
      <c r="IIJ38" s="147"/>
      <c r="IIK38" s="148"/>
      <c r="IIL38" s="149"/>
      <c r="IIM38" s="150"/>
      <c r="IIN38" s="151"/>
      <c r="IIO38" s="152"/>
      <c r="IIP38" s="153"/>
      <c r="IIQ38" s="154"/>
      <c r="IIR38" s="146"/>
      <c r="IIS38" s="147"/>
      <c r="IIT38" s="148"/>
      <c r="IIU38" s="149"/>
      <c r="IIV38" s="150"/>
      <c r="IIW38" s="151"/>
      <c r="IIX38" s="152"/>
      <c r="IIY38" s="153"/>
      <c r="IIZ38" s="154"/>
      <c r="IJA38" s="146"/>
      <c r="IJB38" s="147"/>
      <c r="IJC38" s="148"/>
      <c r="IJD38" s="149"/>
      <c r="IJE38" s="150"/>
      <c r="IJF38" s="151"/>
      <c r="IJG38" s="152"/>
      <c r="IJH38" s="153"/>
      <c r="IJI38" s="154"/>
      <c r="IJJ38" s="146"/>
      <c r="IJK38" s="147"/>
      <c r="IJL38" s="148"/>
      <c r="IJM38" s="149"/>
      <c r="IJN38" s="150"/>
      <c r="IJO38" s="151"/>
      <c r="IJP38" s="152"/>
      <c r="IJQ38" s="153"/>
      <c r="IJR38" s="154"/>
      <c r="IJS38" s="146"/>
      <c r="IJT38" s="147"/>
      <c r="IJU38" s="148"/>
      <c r="IJV38" s="149"/>
      <c r="IJW38" s="150"/>
      <c r="IJX38" s="151"/>
      <c r="IJY38" s="152"/>
      <c r="IJZ38" s="153"/>
      <c r="IKA38" s="154"/>
      <c r="IKB38" s="146"/>
      <c r="IKC38" s="147"/>
      <c r="IKD38" s="148"/>
      <c r="IKE38" s="149"/>
      <c r="IKF38" s="150"/>
      <c r="IKG38" s="151"/>
      <c r="IKH38" s="152"/>
      <c r="IKI38" s="153"/>
      <c r="IKJ38" s="154"/>
      <c r="IKK38" s="146"/>
      <c r="IKL38" s="147"/>
      <c r="IKM38" s="148"/>
      <c r="IKN38" s="149"/>
      <c r="IKO38" s="150"/>
      <c r="IKP38" s="151"/>
      <c r="IKQ38" s="152"/>
      <c r="IKR38" s="153"/>
      <c r="IKS38" s="154"/>
      <c r="IKT38" s="146"/>
      <c r="IKU38" s="147"/>
      <c r="IKV38" s="148"/>
      <c r="IKW38" s="149"/>
      <c r="IKX38" s="150"/>
      <c r="IKY38" s="151"/>
      <c r="IKZ38" s="152"/>
      <c r="ILA38" s="153"/>
      <c r="ILB38" s="154"/>
      <c r="ILC38" s="146"/>
      <c r="ILD38" s="147"/>
      <c r="ILE38" s="148"/>
      <c r="ILF38" s="149"/>
      <c r="ILG38" s="150"/>
      <c r="ILH38" s="151"/>
      <c r="ILI38" s="152"/>
      <c r="ILJ38" s="153"/>
      <c r="ILK38" s="154"/>
      <c r="ILL38" s="146"/>
      <c r="ILM38" s="147"/>
      <c r="ILN38" s="148"/>
      <c r="ILO38" s="149"/>
      <c r="ILP38" s="150"/>
      <c r="ILQ38" s="151"/>
      <c r="ILR38" s="152"/>
      <c r="ILS38" s="153"/>
      <c r="ILT38" s="154"/>
      <c r="ILU38" s="146"/>
      <c r="ILV38" s="147"/>
      <c r="ILW38" s="148"/>
      <c r="ILX38" s="149"/>
      <c r="ILY38" s="150"/>
      <c r="ILZ38" s="151"/>
      <c r="IMA38" s="152"/>
      <c r="IMB38" s="153"/>
      <c r="IMC38" s="154"/>
      <c r="IMD38" s="146"/>
      <c r="IME38" s="147"/>
      <c r="IMF38" s="148"/>
      <c r="IMG38" s="149"/>
      <c r="IMH38" s="150"/>
      <c r="IMI38" s="151"/>
      <c r="IMJ38" s="152"/>
      <c r="IMK38" s="153"/>
      <c r="IML38" s="154"/>
      <c r="IMM38" s="146"/>
      <c r="IMN38" s="147"/>
      <c r="IMO38" s="148"/>
      <c r="IMP38" s="149"/>
      <c r="IMQ38" s="150"/>
      <c r="IMR38" s="151"/>
      <c r="IMS38" s="152"/>
      <c r="IMT38" s="153"/>
      <c r="IMU38" s="154"/>
      <c r="IMV38" s="146"/>
      <c r="IMW38" s="147"/>
      <c r="IMX38" s="148"/>
      <c r="IMY38" s="149"/>
      <c r="IMZ38" s="150"/>
      <c r="INA38" s="151"/>
      <c r="INB38" s="152"/>
      <c r="INC38" s="153"/>
      <c r="IND38" s="154"/>
      <c r="INE38" s="146"/>
      <c r="INF38" s="147"/>
      <c r="ING38" s="148"/>
      <c r="INH38" s="149"/>
      <c r="INI38" s="150"/>
      <c r="INJ38" s="151"/>
      <c r="INK38" s="152"/>
      <c r="INL38" s="153"/>
      <c r="INM38" s="154"/>
      <c r="INN38" s="146"/>
      <c r="INO38" s="147"/>
      <c r="INP38" s="148"/>
      <c r="INQ38" s="149"/>
      <c r="INR38" s="150"/>
      <c r="INS38" s="151"/>
      <c r="INT38" s="152"/>
      <c r="INU38" s="153"/>
      <c r="INV38" s="154"/>
      <c r="INW38" s="146"/>
      <c r="INX38" s="147"/>
      <c r="INY38" s="148"/>
      <c r="INZ38" s="149"/>
      <c r="IOA38" s="150"/>
      <c r="IOB38" s="151"/>
      <c r="IOC38" s="152"/>
      <c r="IOD38" s="153"/>
      <c r="IOE38" s="154"/>
      <c r="IOF38" s="146"/>
      <c r="IOG38" s="147"/>
      <c r="IOH38" s="148"/>
      <c r="IOI38" s="149"/>
      <c r="IOJ38" s="150"/>
      <c r="IOK38" s="151"/>
      <c r="IOL38" s="152"/>
      <c r="IOM38" s="153"/>
      <c r="ION38" s="154"/>
      <c r="IOO38" s="146"/>
      <c r="IOP38" s="147"/>
      <c r="IOQ38" s="148"/>
      <c r="IOR38" s="149"/>
      <c r="IOS38" s="150"/>
      <c r="IOT38" s="151"/>
      <c r="IOU38" s="152"/>
      <c r="IOV38" s="153"/>
      <c r="IOW38" s="154"/>
      <c r="IOX38" s="146"/>
      <c r="IOY38" s="147"/>
      <c r="IOZ38" s="148"/>
      <c r="IPA38" s="149"/>
      <c r="IPB38" s="150"/>
      <c r="IPC38" s="151"/>
      <c r="IPD38" s="152"/>
      <c r="IPE38" s="153"/>
      <c r="IPF38" s="154"/>
      <c r="IPG38" s="146"/>
      <c r="IPH38" s="147"/>
      <c r="IPI38" s="148"/>
      <c r="IPJ38" s="149"/>
      <c r="IPK38" s="150"/>
      <c r="IPL38" s="151"/>
      <c r="IPM38" s="152"/>
      <c r="IPN38" s="153"/>
      <c r="IPO38" s="154"/>
      <c r="IPP38" s="146"/>
      <c r="IPQ38" s="147"/>
      <c r="IPR38" s="148"/>
      <c r="IPS38" s="149"/>
      <c r="IPT38" s="150"/>
      <c r="IPU38" s="151"/>
      <c r="IPV38" s="152"/>
      <c r="IPW38" s="153"/>
      <c r="IPX38" s="154"/>
      <c r="IPY38" s="146"/>
      <c r="IPZ38" s="147"/>
      <c r="IQA38" s="148"/>
      <c r="IQB38" s="149"/>
      <c r="IQC38" s="150"/>
      <c r="IQD38" s="151"/>
      <c r="IQE38" s="152"/>
      <c r="IQF38" s="153"/>
      <c r="IQG38" s="154"/>
      <c r="IQH38" s="146"/>
      <c r="IQI38" s="147"/>
      <c r="IQJ38" s="148"/>
      <c r="IQK38" s="149"/>
      <c r="IQL38" s="150"/>
      <c r="IQM38" s="151"/>
      <c r="IQN38" s="152"/>
      <c r="IQO38" s="153"/>
      <c r="IQP38" s="154"/>
      <c r="IQQ38" s="146"/>
      <c r="IQR38" s="147"/>
      <c r="IQS38" s="148"/>
      <c r="IQT38" s="149"/>
      <c r="IQU38" s="150"/>
      <c r="IQV38" s="151"/>
      <c r="IQW38" s="152"/>
      <c r="IQX38" s="153"/>
      <c r="IQY38" s="154"/>
      <c r="IQZ38" s="146"/>
      <c r="IRA38" s="147"/>
      <c r="IRB38" s="148"/>
      <c r="IRC38" s="149"/>
      <c r="IRD38" s="150"/>
      <c r="IRE38" s="151"/>
      <c r="IRF38" s="152"/>
      <c r="IRG38" s="153"/>
      <c r="IRH38" s="154"/>
      <c r="IRI38" s="146"/>
      <c r="IRJ38" s="147"/>
      <c r="IRK38" s="148"/>
      <c r="IRL38" s="149"/>
      <c r="IRM38" s="150"/>
      <c r="IRN38" s="151"/>
      <c r="IRO38" s="152"/>
      <c r="IRP38" s="153"/>
      <c r="IRQ38" s="154"/>
      <c r="IRR38" s="146"/>
      <c r="IRS38" s="147"/>
      <c r="IRT38" s="148"/>
      <c r="IRU38" s="149"/>
      <c r="IRV38" s="150"/>
      <c r="IRW38" s="151"/>
      <c r="IRX38" s="152"/>
      <c r="IRY38" s="153"/>
      <c r="IRZ38" s="154"/>
      <c r="ISA38" s="146"/>
      <c r="ISB38" s="147"/>
      <c r="ISC38" s="148"/>
      <c r="ISD38" s="149"/>
      <c r="ISE38" s="150"/>
      <c r="ISF38" s="151"/>
      <c r="ISG38" s="152"/>
      <c r="ISH38" s="153"/>
      <c r="ISI38" s="154"/>
      <c r="ISJ38" s="146"/>
      <c r="ISK38" s="147"/>
      <c r="ISL38" s="148"/>
      <c r="ISM38" s="149"/>
      <c r="ISN38" s="150"/>
      <c r="ISO38" s="151"/>
      <c r="ISP38" s="152"/>
      <c r="ISQ38" s="153"/>
      <c r="ISR38" s="154"/>
      <c r="ISS38" s="146"/>
      <c r="IST38" s="147"/>
      <c r="ISU38" s="148"/>
      <c r="ISV38" s="149"/>
      <c r="ISW38" s="150"/>
      <c r="ISX38" s="151"/>
      <c r="ISY38" s="152"/>
      <c r="ISZ38" s="153"/>
      <c r="ITA38" s="154"/>
      <c r="ITB38" s="146"/>
      <c r="ITC38" s="147"/>
      <c r="ITD38" s="148"/>
      <c r="ITE38" s="149"/>
      <c r="ITF38" s="150"/>
      <c r="ITG38" s="151"/>
      <c r="ITH38" s="152"/>
      <c r="ITI38" s="153"/>
      <c r="ITJ38" s="154"/>
      <c r="ITK38" s="146"/>
      <c r="ITL38" s="147"/>
      <c r="ITM38" s="148"/>
      <c r="ITN38" s="149"/>
      <c r="ITO38" s="150"/>
      <c r="ITP38" s="151"/>
      <c r="ITQ38" s="152"/>
      <c r="ITR38" s="153"/>
      <c r="ITS38" s="154"/>
      <c r="ITT38" s="146"/>
      <c r="ITU38" s="147"/>
      <c r="ITV38" s="148"/>
      <c r="ITW38" s="149"/>
      <c r="ITX38" s="150"/>
      <c r="ITY38" s="151"/>
      <c r="ITZ38" s="152"/>
      <c r="IUA38" s="153"/>
      <c r="IUB38" s="154"/>
      <c r="IUC38" s="146"/>
      <c r="IUD38" s="147"/>
      <c r="IUE38" s="148"/>
      <c r="IUF38" s="149"/>
      <c r="IUG38" s="150"/>
      <c r="IUH38" s="151"/>
      <c r="IUI38" s="152"/>
      <c r="IUJ38" s="153"/>
      <c r="IUK38" s="154"/>
      <c r="IUL38" s="146"/>
      <c r="IUM38" s="147"/>
      <c r="IUN38" s="148"/>
      <c r="IUO38" s="149"/>
      <c r="IUP38" s="150"/>
      <c r="IUQ38" s="151"/>
      <c r="IUR38" s="152"/>
      <c r="IUS38" s="153"/>
      <c r="IUT38" s="154"/>
      <c r="IUU38" s="146"/>
      <c r="IUV38" s="147"/>
      <c r="IUW38" s="148"/>
      <c r="IUX38" s="149"/>
      <c r="IUY38" s="150"/>
      <c r="IUZ38" s="151"/>
      <c r="IVA38" s="152"/>
      <c r="IVB38" s="153"/>
      <c r="IVC38" s="154"/>
      <c r="IVD38" s="146"/>
      <c r="IVE38" s="147"/>
      <c r="IVF38" s="148"/>
      <c r="IVG38" s="149"/>
      <c r="IVH38" s="150"/>
      <c r="IVI38" s="151"/>
      <c r="IVJ38" s="152"/>
      <c r="IVK38" s="153"/>
      <c r="IVL38" s="154"/>
      <c r="IVM38" s="146"/>
      <c r="IVN38" s="147"/>
      <c r="IVO38" s="148"/>
      <c r="IVP38" s="149"/>
      <c r="IVQ38" s="150"/>
      <c r="IVR38" s="151"/>
      <c r="IVS38" s="152"/>
      <c r="IVT38" s="153"/>
      <c r="IVU38" s="154"/>
      <c r="IVV38" s="146"/>
      <c r="IVW38" s="147"/>
      <c r="IVX38" s="148"/>
      <c r="IVY38" s="149"/>
      <c r="IVZ38" s="150"/>
      <c r="IWA38" s="151"/>
      <c r="IWB38" s="152"/>
      <c r="IWC38" s="153"/>
      <c r="IWD38" s="154"/>
      <c r="IWE38" s="146"/>
      <c r="IWF38" s="147"/>
      <c r="IWG38" s="148"/>
      <c r="IWH38" s="149"/>
      <c r="IWI38" s="150"/>
      <c r="IWJ38" s="151"/>
      <c r="IWK38" s="152"/>
      <c r="IWL38" s="153"/>
      <c r="IWM38" s="154"/>
      <c r="IWN38" s="146"/>
      <c r="IWO38" s="147"/>
      <c r="IWP38" s="148"/>
      <c r="IWQ38" s="149"/>
      <c r="IWR38" s="150"/>
      <c r="IWS38" s="151"/>
      <c r="IWT38" s="152"/>
      <c r="IWU38" s="153"/>
      <c r="IWV38" s="154"/>
      <c r="IWW38" s="146"/>
      <c r="IWX38" s="147"/>
      <c r="IWY38" s="148"/>
      <c r="IWZ38" s="149"/>
      <c r="IXA38" s="150"/>
      <c r="IXB38" s="151"/>
      <c r="IXC38" s="152"/>
      <c r="IXD38" s="153"/>
      <c r="IXE38" s="154"/>
      <c r="IXF38" s="146"/>
      <c r="IXG38" s="147"/>
      <c r="IXH38" s="148"/>
      <c r="IXI38" s="149"/>
      <c r="IXJ38" s="150"/>
      <c r="IXK38" s="151"/>
      <c r="IXL38" s="152"/>
      <c r="IXM38" s="153"/>
      <c r="IXN38" s="154"/>
      <c r="IXO38" s="146"/>
      <c r="IXP38" s="147"/>
      <c r="IXQ38" s="148"/>
      <c r="IXR38" s="149"/>
      <c r="IXS38" s="150"/>
      <c r="IXT38" s="151"/>
      <c r="IXU38" s="152"/>
      <c r="IXV38" s="153"/>
      <c r="IXW38" s="154"/>
      <c r="IXX38" s="146"/>
      <c r="IXY38" s="147"/>
      <c r="IXZ38" s="148"/>
      <c r="IYA38" s="149"/>
      <c r="IYB38" s="150"/>
      <c r="IYC38" s="151"/>
      <c r="IYD38" s="152"/>
      <c r="IYE38" s="153"/>
      <c r="IYF38" s="154"/>
      <c r="IYG38" s="146"/>
      <c r="IYH38" s="147"/>
      <c r="IYI38" s="148"/>
      <c r="IYJ38" s="149"/>
      <c r="IYK38" s="150"/>
      <c r="IYL38" s="151"/>
      <c r="IYM38" s="152"/>
      <c r="IYN38" s="153"/>
      <c r="IYO38" s="154"/>
      <c r="IYP38" s="146"/>
      <c r="IYQ38" s="147"/>
      <c r="IYR38" s="148"/>
      <c r="IYS38" s="149"/>
      <c r="IYT38" s="150"/>
      <c r="IYU38" s="151"/>
      <c r="IYV38" s="152"/>
      <c r="IYW38" s="153"/>
      <c r="IYX38" s="154"/>
      <c r="IYY38" s="146"/>
      <c r="IYZ38" s="147"/>
      <c r="IZA38" s="148"/>
      <c r="IZB38" s="149"/>
      <c r="IZC38" s="150"/>
      <c r="IZD38" s="151"/>
      <c r="IZE38" s="152"/>
      <c r="IZF38" s="153"/>
      <c r="IZG38" s="154"/>
      <c r="IZH38" s="146"/>
      <c r="IZI38" s="147"/>
      <c r="IZJ38" s="148"/>
      <c r="IZK38" s="149"/>
      <c r="IZL38" s="150"/>
      <c r="IZM38" s="151"/>
      <c r="IZN38" s="152"/>
      <c r="IZO38" s="153"/>
      <c r="IZP38" s="154"/>
      <c r="IZQ38" s="146"/>
      <c r="IZR38" s="147"/>
      <c r="IZS38" s="148"/>
      <c r="IZT38" s="149"/>
      <c r="IZU38" s="150"/>
      <c r="IZV38" s="151"/>
      <c r="IZW38" s="152"/>
      <c r="IZX38" s="153"/>
      <c r="IZY38" s="154"/>
      <c r="IZZ38" s="146"/>
      <c r="JAA38" s="147"/>
      <c r="JAB38" s="148"/>
      <c r="JAC38" s="149"/>
      <c r="JAD38" s="150"/>
      <c r="JAE38" s="151"/>
      <c r="JAF38" s="152"/>
      <c r="JAG38" s="153"/>
      <c r="JAH38" s="154"/>
      <c r="JAI38" s="146"/>
      <c r="JAJ38" s="147"/>
      <c r="JAK38" s="148"/>
      <c r="JAL38" s="149"/>
      <c r="JAM38" s="150"/>
      <c r="JAN38" s="151"/>
      <c r="JAO38" s="152"/>
      <c r="JAP38" s="153"/>
      <c r="JAQ38" s="154"/>
      <c r="JAR38" s="146"/>
      <c r="JAS38" s="147"/>
      <c r="JAT38" s="148"/>
      <c r="JAU38" s="149"/>
      <c r="JAV38" s="150"/>
      <c r="JAW38" s="151"/>
      <c r="JAX38" s="152"/>
      <c r="JAY38" s="153"/>
      <c r="JAZ38" s="154"/>
      <c r="JBA38" s="146"/>
      <c r="JBB38" s="147"/>
      <c r="JBC38" s="148"/>
      <c r="JBD38" s="149"/>
      <c r="JBE38" s="150"/>
      <c r="JBF38" s="151"/>
      <c r="JBG38" s="152"/>
      <c r="JBH38" s="153"/>
      <c r="JBI38" s="154"/>
      <c r="JBJ38" s="146"/>
      <c r="JBK38" s="147"/>
      <c r="JBL38" s="148"/>
      <c r="JBM38" s="149"/>
      <c r="JBN38" s="150"/>
      <c r="JBO38" s="151"/>
      <c r="JBP38" s="152"/>
      <c r="JBQ38" s="153"/>
      <c r="JBR38" s="154"/>
      <c r="JBS38" s="146"/>
      <c r="JBT38" s="147"/>
      <c r="JBU38" s="148"/>
      <c r="JBV38" s="149"/>
      <c r="JBW38" s="150"/>
      <c r="JBX38" s="151"/>
      <c r="JBY38" s="152"/>
      <c r="JBZ38" s="153"/>
      <c r="JCA38" s="154"/>
      <c r="JCB38" s="146"/>
      <c r="JCC38" s="147"/>
      <c r="JCD38" s="148"/>
      <c r="JCE38" s="149"/>
      <c r="JCF38" s="150"/>
      <c r="JCG38" s="151"/>
      <c r="JCH38" s="152"/>
      <c r="JCI38" s="153"/>
      <c r="JCJ38" s="154"/>
      <c r="JCK38" s="146"/>
      <c r="JCL38" s="147"/>
      <c r="JCM38" s="148"/>
      <c r="JCN38" s="149"/>
      <c r="JCO38" s="150"/>
      <c r="JCP38" s="151"/>
      <c r="JCQ38" s="152"/>
      <c r="JCR38" s="153"/>
      <c r="JCS38" s="154"/>
      <c r="JCT38" s="146"/>
      <c r="JCU38" s="147"/>
      <c r="JCV38" s="148"/>
      <c r="JCW38" s="149"/>
      <c r="JCX38" s="150"/>
      <c r="JCY38" s="151"/>
      <c r="JCZ38" s="152"/>
      <c r="JDA38" s="153"/>
      <c r="JDB38" s="154"/>
      <c r="JDC38" s="146"/>
      <c r="JDD38" s="147"/>
      <c r="JDE38" s="148"/>
      <c r="JDF38" s="149"/>
      <c r="JDG38" s="150"/>
      <c r="JDH38" s="151"/>
      <c r="JDI38" s="152"/>
      <c r="JDJ38" s="153"/>
      <c r="JDK38" s="154"/>
      <c r="JDL38" s="146"/>
      <c r="JDM38" s="147"/>
      <c r="JDN38" s="148"/>
      <c r="JDO38" s="149"/>
      <c r="JDP38" s="150"/>
      <c r="JDQ38" s="151"/>
      <c r="JDR38" s="152"/>
      <c r="JDS38" s="153"/>
      <c r="JDT38" s="154"/>
      <c r="JDU38" s="146"/>
      <c r="JDV38" s="147"/>
      <c r="JDW38" s="148"/>
      <c r="JDX38" s="149"/>
      <c r="JDY38" s="150"/>
      <c r="JDZ38" s="151"/>
      <c r="JEA38" s="152"/>
      <c r="JEB38" s="153"/>
      <c r="JEC38" s="154"/>
      <c r="JED38" s="146"/>
      <c r="JEE38" s="147"/>
      <c r="JEF38" s="148"/>
      <c r="JEG38" s="149"/>
      <c r="JEH38" s="150"/>
      <c r="JEI38" s="151"/>
      <c r="JEJ38" s="152"/>
      <c r="JEK38" s="153"/>
      <c r="JEL38" s="154"/>
      <c r="JEM38" s="146"/>
      <c r="JEN38" s="147"/>
      <c r="JEO38" s="148"/>
      <c r="JEP38" s="149"/>
      <c r="JEQ38" s="150"/>
      <c r="JER38" s="151"/>
      <c r="JES38" s="152"/>
      <c r="JET38" s="153"/>
      <c r="JEU38" s="154"/>
      <c r="JEV38" s="146"/>
      <c r="JEW38" s="147"/>
      <c r="JEX38" s="148"/>
      <c r="JEY38" s="149"/>
      <c r="JEZ38" s="150"/>
      <c r="JFA38" s="151"/>
      <c r="JFB38" s="152"/>
      <c r="JFC38" s="153"/>
      <c r="JFD38" s="154"/>
      <c r="JFE38" s="146"/>
      <c r="JFF38" s="147"/>
      <c r="JFG38" s="148"/>
      <c r="JFH38" s="149"/>
      <c r="JFI38" s="150"/>
      <c r="JFJ38" s="151"/>
      <c r="JFK38" s="152"/>
      <c r="JFL38" s="153"/>
      <c r="JFM38" s="154"/>
      <c r="JFN38" s="146"/>
      <c r="JFO38" s="147"/>
      <c r="JFP38" s="148"/>
      <c r="JFQ38" s="149"/>
      <c r="JFR38" s="150"/>
      <c r="JFS38" s="151"/>
      <c r="JFT38" s="152"/>
      <c r="JFU38" s="153"/>
      <c r="JFV38" s="154"/>
      <c r="JFW38" s="146"/>
      <c r="JFX38" s="147"/>
      <c r="JFY38" s="148"/>
      <c r="JFZ38" s="149"/>
      <c r="JGA38" s="150"/>
      <c r="JGB38" s="151"/>
      <c r="JGC38" s="152"/>
      <c r="JGD38" s="153"/>
      <c r="JGE38" s="154"/>
      <c r="JGF38" s="146"/>
      <c r="JGG38" s="147"/>
      <c r="JGH38" s="148"/>
      <c r="JGI38" s="149"/>
      <c r="JGJ38" s="150"/>
      <c r="JGK38" s="151"/>
      <c r="JGL38" s="152"/>
      <c r="JGM38" s="153"/>
      <c r="JGN38" s="154"/>
      <c r="JGO38" s="146"/>
      <c r="JGP38" s="147"/>
      <c r="JGQ38" s="148"/>
      <c r="JGR38" s="149"/>
      <c r="JGS38" s="150"/>
      <c r="JGT38" s="151"/>
      <c r="JGU38" s="152"/>
      <c r="JGV38" s="153"/>
      <c r="JGW38" s="154"/>
      <c r="JGX38" s="146"/>
      <c r="JGY38" s="147"/>
      <c r="JGZ38" s="148"/>
      <c r="JHA38" s="149"/>
      <c r="JHB38" s="150"/>
      <c r="JHC38" s="151"/>
      <c r="JHD38" s="152"/>
      <c r="JHE38" s="153"/>
      <c r="JHF38" s="154"/>
      <c r="JHG38" s="146"/>
      <c r="JHH38" s="147"/>
      <c r="JHI38" s="148"/>
      <c r="JHJ38" s="149"/>
      <c r="JHK38" s="150"/>
      <c r="JHL38" s="151"/>
      <c r="JHM38" s="152"/>
      <c r="JHN38" s="153"/>
      <c r="JHO38" s="154"/>
      <c r="JHP38" s="146"/>
      <c r="JHQ38" s="147"/>
      <c r="JHR38" s="148"/>
      <c r="JHS38" s="149"/>
      <c r="JHT38" s="150"/>
      <c r="JHU38" s="151"/>
      <c r="JHV38" s="152"/>
      <c r="JHW38" s="153"/>
      <c r="JHX38" s="154"/>
      <c r="JHY38" s="146"/>
      <c r="JHZ38" s="147"/>
      <c r="JIA38" s="148"/>
      <c r="JIB38" s="149"/>
      <c r="JIC38" s="150"/>
      <c r="JID38" s="151"/>
      <c r="JIE38" s="152"/>
      <c r="JIF38" s="153"/>
      <c r="JIG38" s="154"/>
      <c r="JIH38" s="146"/>
      <c r="JII38" s="147"/>
      <c r="JIJ38" s="148"/>
      <c r="JIK38" s="149"/>
      <c r="JIL38" s="150"/>
      <c r="JIM38" s="151"/>
      <c r="JIN38" s="152"/>
      <c r="JIO38" s="153"/>
      <c r="JIP38" s="154"/>
      <c r="JIQ38" s="146"/>
      <c r="JIR38" s="147"/>
      <c r="JIS38" s="148"/>
      <c r="JIT38" s="149"/>
      <c r="JIU38" s="150"/>
      <c r="JIV38" s="151"/>
      <c r="JIW38" s="152"/>
      <c r="JIX38" s="153"/>
      <c r="JIY38" s="154"/>
      <c r="JIZ38" s="146"/>
      <c r="JJA38" s="147"/>
      <c r="JJB38" s="148"/>
      <c r="JJC38" s="149"/>
      <c r="JJD38" s="150"/>
      <c r="JJE38" s="151"/>
      <c r="JJF38" s="152"/>
      <c r="JJG38" s="153"/>
      <c r="JJH38" s="154"/>
      <c r="JJI38" s="146"/>
      <c r="JJJ38" s="147"/>
      <c r="JJK38" s="148"/>
      <c r="JJL38" s="149"/>
      <c r="JJM38" s="150"/>
      <c r="JJN38" s="151"/>
      <c r="JJO38" s="152"/>
      <c r="JJP38" s="153"/>
      <c r="JJQ38" s="154"/>
      <c r="JJR38" s="146"/>
      <c r="JJS38" s="147"/>
      <c r="JJT38" s="148"/>
      <c r="JJU38" s="149"/>
      <c r="JJV38" s="150"/>
      <c r="JJW38" s="151"/>
      <c r="JJX38" s="152"/>
      <c r="JJY38" s="153"/>
      <c r="JJZ38" s="154"/>
      <c r="JKA38" s="146"/>
      <c r="JKB38" s="147"/>
      <c r="JKC38" s="148"/>
      <c r="JKD38" s="149"/>
      <c r="JKE38" s="150"/>
      <c r="JKF38" s="151"/>
      <c r="JKG38" s="152"/>
      <c r="JKH38" s="153"/>
      <c r="JKI38" s="154"/>
      <c r="JKJ38" s="146"/>
      <c r="JKK38" s="147"/>
      <c r="JKL38" s="148"/>
      <c r="JKM38" s="149"/>
      <c r="JKN38" s="150"/>
      <c r="JKO38" s="151"/>
      <c r="JKP38" s="152"/>
      <c r="JKQ38" s="153"/>
      <c r="JKR38" s="154"/>
      <c r="JKS38" s="146"/>
      <c r="JKT38" s="147"/>
      <c r="JKU38" s="148"/>
      <c r="JKV38" s="149"/>
      <c r="JKW38" s="150"/>
      <c r="JKX38" s="151"/>
      <c r="JKY38" s="152"/>
      <c r="JKZ38" s="153"/>
      <c r="JLA38" s="154"/>
      <c r="JLB38" s="146"/>
      <c r="JLC38" s="147"/>
      <c r="JLD38" s="148"/>
      <c r="JLE38" s="149"/>
      <c r="JLF38" s="150"/>
      <c r="JLG38" s="151"/>
      <c r="JLH38" s="152"/>
      <c r="JLI38" s="153"/>
      <c r="JLJ38" s="154"/>
      <c r="JLK38" s="146"/>
      <c r="JLL38" s="147"/>
      <c r="JLM38" s="148"/>
      <c r="JLN38" s="149"/>
      <c r="JLO38" s="150"/>
      <c r="JLP38" s="151"/>
      <c r="JLQ38" s="152"/>
      <c r="JLR38" s="153"/>
      <c r="JLS38" s="154"/>
      <c r="JLT38" s="146"/>
      <c r="JLU38" s="147"/>
      <c r="JLV38" s="148"/>
      <c r="JLW38" s="149"/>
      <c r="JLX38" s="150"/>
      <c r="JLY38" s="151"/>
      <c r="JLZ38" s="152"/>
      <c r="JMA38" s="153"/>
      <c r="JMB38" s="154"/>
      <c r="JMC38" s="146"/>
      <c r="JMD38" s="147"/>
      <c r="JME38" s="148"/>
      <c r="JMF38" s="149"/>
      <c r="JMG38" s="150"/>
      <c r="JMH38" s="151"/>
      <c r="JMI38" s="152"/>
      <c r="JMJ38" s="153"/>
      <c r="JMK38" s="154"/>
      <c r="JML38" s="146"/>
      <c r="JMM38" s="147"/>
      <c r="JMN38" s="148"/>
      <c r="JMO38" s="149"/>
      <c r="JMP38" s="150"/>
      <c r="JMQ38" s="151"/>
      <c r="JMR38" s="152"/>
      <c r="JMS38" s="153"/>
      <c r="JMT38" s="154"/>
      <c r="JMU38" s="146"/>
      <c r="JMV38" s="147"/>
      <c r="JMW38" s="148"/>
      <c r="JMX38" s="149"/>
      <c r="JMY38" s="150"/>
      <c r="JMZ38" s="151"/>
      <c r="JNA38" s="152"/>
      <c r="JNB38" s="153"/>
      <c r="JNC38" s="154"/>
      <c r="JND38" s="146"/>
      <c r="JNE38" s="147"/>
      <c r="JNF38" s="148"/>
      <c r="JNG38" s="149"/>
      <c r="JNH38" s="150"/>
      <c r="JNI38" s="151"/>
      <c r="JNJ38" s="152"/>
      <c r="JNK38" s="153"/>
      <c r="JNL38" s="154"/>
      <c r="JNM38" s="146"/>
      <c r="JNN38" s="147"/>
      <c r="JNO38" s="148"/>
      <c r="JNP38" s="149"/>
      <c r="JNQ38" s="150"/>
      <c r="JNR38" s="151"/>
      <c r="JNS38" s="152"/>
      <c r="JNT38" s="153"/>
      <c r="JNU38" s="154"/>
      <c r="JNV38" s="146"/>
      <c r="JNW38" s="147"/>
      <c r="JNX38" s="148"/>
      <c r="JNY38" s="149"/>
      <c r="JNZ38" s="150"/>
      <c r="JOA38" s="151"/>
      <c r="JOB38" s="152"/>
      <c r="JOC38" s="153"/>
      <c r="JOD38" s="154"/>
      <c r="JOE38" s="146"/>
      <c r="JOF38" s="147"/>
      <c r="JOG38" s="148"/>
      <c r="JOH38" s="149"/>
      <c r="JOI38" s="150"/>
      <c r="JOJ38" s="151"/>
      <c r="JOK38" s="152"/>
      <c r="JOL38" s="153"/>
      <c r="JOM38" s="154"/>
      <c r="JON38" s="146"/>
      <c r="JOO38" s="147"/>
      <c r="JOP38" s="148"/>
      <c r="JOQ38" s="149"/>
      <c r="JOR38" s="150"/>
      <c r="JOS38" s="151"/>
      <c r="JOT38" s="152"/>
      <c r="JOU38" s="153"/>
      <c r="JOV38" s="154"/>
      <c r="JOW38" s="146"/>
      <c r="JOX38" s="147"/>
      <c r="JOY38" s="148"/>
      <c r="JOZ38" s="149"/>
      <c r="JPA38" s="150"/>
      <c r="JPB38" s="151"/>
      <c r="JPC38" s="152"/>
      <c r="JPD38" s="153"/>
      <c r="JPE38" s="154"/>
      <c r="JPF38" s="146"/>
      <c r="JPG38" s="147"/>
      <c r="JPH38" s="148"/>
      <c r="JPI38" s="149"/>
      <c r="JPJ38" s="150"/>
      <c r="JPK38" s="151"/>
      <c r="JPL38" s="152"/>
      <c r="JPM38" s="153"/>
      <c r="JPN38" s="154"/>
      <c r="JPO38" s="146"/>
      <c r="JPP38" s="147"/>
      <c r="JPQ38" s="148"/>
      <c r="JPR38" s="149"/>
      <c r="JPS38" s="150"/>
      <c r="JPT38" s="151"/>
      <c r="JPU38" s="152"/>
      <c r="JPV38" s="153"/>
      <c r="JPW38" s="154"/>
      <c r="JPX38" s="146"/>
      <c r="JPY38" s="147"/>
      <c r="JPZ38" s="148"/>
      <c r="JQA38" s="149"/>
      <c r="JQB38" s="150"/>
      <c r="JQC38" s="151"/>
      <c r="JQD38" s="152"/>
      <c r="JQE38" s="153"/>
      <c r="JQF38" s="154"/>
      <c r="JQG38" s="146"/>
      <c r="JQH38" s="147"/>
      <c r="JQI38" s="148"/>
      <c r="JQJ38" s="149"/>
      <c r="JQK38" s="150"/>
      <c r="JQL38" s="151"/>
      <c r="JQM38" s="152"/>
      <c r="JQN38" s="153"/>
      <c r="JQO38" s="154"/>
      <c r="JQP38" s="146"/>
      <c r="JQQ38" s="147"/>
      <c r="JQR38" s="148"/>
      <c r="JQS38" s="149"/>
      <c r="JQT38" s="150"/>
      <c r="JQU38" s="151"/>
      <c r="JQV38" s="152"/>
      <c r="JQW38" s="153"/>
      <c r="JQX38" s="154"/>
      <c r="JQY38" s="146"/>
      <c r="JQZ38" s="147"/>
      <c r="JRA38" s="148"/>
      <c r="JRB38" s="149"/>
      <c r="JRC38" s="150"/>
      <c r="JRD38" s="151"/>
      <c r="JRE38" s="152"/>
      <c r="JRF38" s="153"/>
      <c r="JRG38" s="154"/>
      <c r="JRH38" s="146"/>
      <c r="JRI38" s="147"/>
      <c r="JRJ38" s="148"/>
      <c r="JRK38" s="149"/>
      <c r="JRL38" s="150"/>
      <c r="JRM38" s="151"/>
      <c r="JRN38" s="152"/>
      <c r="JRO38" s="153"/>
      <c r="JRP38" s="154"/>
      <c r="JRQ38" s="146"/>
      <c r="JRR38" s="147"/>
      <c r="JRS38" s="148"/>
      <c r="JRT38" s="149"/>
      <c r="JRU38" s="150"/>
      <c r="JRV38" s="151"/>
      <c r="JRW38" s="152"/>
      <c r="JRX38" s="153"/>
      <c r="JRY38" s="154"/>
      <c r="JRZ38" s="146"/>
      <c r="JSA38" s="147"/>
      <c r="JSB38" s="148"/>
      <c r="JSC38" s="149"/>
      <c r="JSD38" s="150"/>
      <c r="JSE38" s="151"/>
      <c r="JSF38" s="152"/>
      <c r="JSG38" s="153"/>
      <c r="JSH38" s="154"/>
      <c r="JSI38" s="146"/>
      <c r="JSJ38" s="147"/>
      <c r="JSK38" s="148"/>
      <c r="JSL38" s="149"/>
      <c r="JSM38" s="150"/>
      <c r="JSN38" s="151"/>
      <c r="JSO38" s="152"/>
      <c r="JSP38" s="153"/>
      <c r="JSQ38" s="154"/>
      <c r="JSR38" s="146"/>
      <c r="JSS38" s="147"/>
      <c r="JST38" s="148"/>
      <c r="JSU38" s="149"/>
      <c r="JSV38" s="150"/>
      <c r="JSW38" s="151"/>
      <c r="JSX38" s="152"/>
      <c r="JSY38" s="153"/>
      <c r="JSZ38" s="154"/>
      <c r="JTA38" s="146"/>
      <c r="JTB38" s="147"/>
      <c r="JTC38" s="148"/>
      <c r="JTD38" s="149"/>
      <c r="JTE38" s="150"/>
      <c r="JTF38" s="151"/>
      <c r="JTG38" s="152"/>
      <c r="JTH38" s="153"/>
      <c r="JTI38" s="154"/>
      <c r="JTJ38" s="146"/>
      <c r="JTK38" s="147"/>
      <c r="JTL38" s="148"/>
      <c r="JTM38" s="149"/>
      <c r="JTN38" s="150"/>
      <c r="JTO38" s="151"/>
      <c r="JTP38" s="152"/>
      <c r="JTQ38" s="153"/>
      <c r="JTR38" s="154"/>
      <c r="JTS38" s="146"/>
      <c r="JTT38" s="147"/>
      <c r="JTU38" s="148"/>
      <c r="JTV38" s="149"/>
      <c r="JTW38" s="150"/>
      <c r="JTX38" s="151"/>
      <c r="JTY38" s="152"/>
      <c r="JTZ38" s="153"/>
      <c r="JUA38" s="154"/>
      <c r="JUB38" s="146"/>
      <c r="JUC38" s="147"/>
      <c r="JUD38" s="148"/>
      <c r="JUE38" s="149"/>
      <c r="JUF38" s="150"/>
      <c r="JUG38" s="151"/>
      <c r="JUH38" s="152"/>
      <c r="JUI38" s="153"/>
      <c r="JUJ38" s="154"/>
      <c r="JUK38" s="146"/>
      <c r="JUL38" s="147"/>
      <c r="JUM38" s="148"/>
      <c r="JUN38" s="149"/>
      <c r="JUO38" s="150"/>
      <c r="JUP38" s="151"/>
      <c r="JUQ38" s="152"/>
      <c r="JUR38" s="153"/>
      <c r="JUS38" s="154"/>
      <c r="JUT38" s="146"/>
      <c r="JUU38" s="147"/>
      <c r="JUV38" s="148"/>
      <c r="JUW38" s="149"/>
      <c r="JUX38" s="150"/>
      <c r="JUY38" s="151"/>
      <c r="JUZ38" s="152"/>
      <c r="JVA38" s="153"/>
      <c r="JVB38" s="154"/>
      <c r="JVC38" s="146"/>
      <c r="JVD38" s="147"/>
      <c r="JVE38" s="148"/>
      <c r="JVF38" s="149"/>
      <c r="JVG38" s="150"/>
      <c r="JVH38" s="151"/>
      <c r="JVI38" s="152"/>
      <c r="JVJ38" s="153"/>
      <c r="JVK38" s="154"/>
      <c r="JVL38" s="146"/>
      <c r="JVM38" s="147"/>
      <c r="JVN38" s="148"/>
      <c r="JVO38" s="149"/>
      <c r="JVP38" s="150"/>
      <c r="JVQ38" s="151"/>
      <c r="JVR38" s="152"/>
      <c r="JVS38" s="153"/>
      <c r="JVT38" s="154"/>
      <c r="JVU38" s="146"/>
      <c r="JVV38" s="147"/>
      <c r="JVW38" s="148"/>
      <c r="JVX38" s="149"/>
      <c r="JVY38" s="150"/>
      <c r="JVZ38" s="151"/>
      <c r="JWA38" s="152"/>
      <c r="JWB38" s="153"/>
      <c r="JWC38" s="154"/>
      <c r="JWD38" s="146"/>
      <c r="JWE38" s="147"/>
      <c r="JWF38" s="148"/>
      <c r="JWG38" s="149"/>
      <c r="JWH38" s="150"/>
      <c r="JWI38" s="151"/>
      <c r="JWJ38" s="152"/>
      <c r="JWK38" s="153"/>
      <c r="JWL38" s="154"/>
      <c r="JWM38" s="146"/>
      <c r="JWN38" s="147"/>
      <c r="JWO38" s="148"/>
      <c r="JWP38" s="149"/>
      <c r="JWQ38" s="150"/>
      <c r="JWR38" s="151"/>
      <c r="JWS38" s="152"/>
      <c r="JWT38" s="153"/>
      <c r="JWU38" s="154"/>
      <c r="JWV38" s="146"/>
      <c r="JWW38" s="147"/>
      <c r="JWX38" s="148"/>
      <c r="JWY38" s="149"/>
      <c r="JWZ38" s="150"/>
      <c r="JXA38" s="151"/>
      <c r="JXB38" s="152"/>
      <c r="JXC38" s="153"/>
      <c r="JXD38" s="154"/>
      <c r="JXE38" s="146"/>
      <c r="JXF38" s="147"/>
      <c r="JXG38" s="148"/>
      <c r="JXH38" s="149"/>
      <c r="JXI38" s="150"/>
      <c r="JXJ38" s="151"/>
      <c r="JXK38" s="152"/>
      <c r="JXL38" s="153"/>
      <c r="JXM38" s="154"/>
      <c r="JXN38" s="146"/>
      <c r="JXO38" s="147"/>
      <c r="JXP38" s="148"/>
      <c r="JXQ38" s="149"/>
      <c r="JXR38" s="150"/>
      <c r="JXS38" s="151"/>
      <c r="JXT38" s="152"/>
      <c r="JXU38" s="153"/>
      <c r="JXV38" s="154"/>
      <c r="JXW38" s="146"/>
      <c r="JXX38" s="147"/>
      <c r="JXY38" s="148"/>
      <c r="JXZ38" s="149"/>
      <c r="JYA38" s="150"/>
      <c r="JYB38" s="151"/>
      <c r="JYC38" s="152"/>
      <c r="JYD38" s="153"/>
      <c r="JYE38" s="154"/>
      <c r="JYF38" s="146"/>
      <c r="JYG38" s="147"/>
      <c r="JYH38" s="148"/>
      <c r="JYI38" s="149"/>
      <c r="JYJ38" s="150"/>
      <c r="JYK38" s="151"/>
      <c r="JYL38" s="152"/>
      <c r="JYM38" s="153"/>
      <c r="JYN38" s="154"/>
      <c r="JYO38" s="146"/>
      <c r="JYP38" s="147"/>
      <c r="JYQ38" s="148"/>
      <c r="JYR38" s="149"/>
      <c r="JYS38" s="150"/>
      <c r="JYT38" s="151"/>
      <c r="JYU38" s="152"/>
      <c r="JYV38" s="153"/>
      <c r="JYW38" s="154"/>
      <c r="JYX38" s="146"/>
      <c r="JYY38" s="147"/>
      <c r="JYZ38" s="148"/>
      <c r="JZA38" s="149"/>
      <c r="JZB38" s="150"/>
      <c r="JZC38" s="151"/>
      <c r="JZD38" s="152"/>
      <c r="JZE38" s="153"/>
      <c r="JZF38" s="154"/>
      <c r="JZG38" s="146"/>
      <c r="JZH38" s="147"/>
      <c r="JZI38" s="148"/>
      <c r="JZJ38" s="149"/>
      <c r="JZK38" s="150"/>
      <c r="JZL38" s="151"/>
      <c r="JZM38" s="152"/>
      <c r="JZN38" s="153"/>
      <c r="JZO38" s="154"/>
      <c r="JZP38" s="146"/>
      <c r="JZQ38" s="147"/>
      <c r="JZR38" s="148"/>
      <c r="JZS38" s="149"/>
      <c r="JZT38" s="150"/>
      <c r="JZU38" s="151"/>
      <c r="JZV38" s="152"/>
      <c r="JZW38" s="153"/>
      <c r="JZX38" s="154"/>
      <c r="JZY38" s="146"/>
      <c r="JZZ38" s="147"/>
      <c r="KAA38" s="148"/>
      <c r="KAB38" s="149"/>
      <c r="KAC38" s="150"/>
      <c r="KAD38" s="151"/>
      <c r="KAE38" s="152"/>
      <c r="KAF38" s="153"/>
      <c r="KAG38" s="154"/>
      <c r="KAH38" s="146"/>
      <c r="KAI38" s="147"/>
      <c r="KAJ38" s="148"/>
      <c r="KAK38" s="149"/>
      <c r="KAL38" s="150"/>
      <c r="KAM38" s="151"/>
      <c r="KAN38" s="152"/>
      <c r="KAO38" s="153"/>
      <c r="KAP38" s="154"/>
      <c r="KAQ38" s="146"/>
      <c r="KAR38" s="147"/>
      <c r="KAS38" s="148"/>
      <c r="KAT38" s="149"/>
      <c r="KAU38" s="150"/>
      <c r="KAV38" s="151"/>
      <c r="KAW38" s="152"/>
      <c r="KAX38" s="153"/>
      <c r="KAY38" s="154"/>
      <c r="KAZ38" s="146"/>
      <c r="KBA38" s="147"/>
      <c r="KBB38" s="148"/>
      <c r="KBC38" s="149"/>
      <c r="KBD38" s="150"/>
      <c r="KBE38" s="151"/>
      <c r="KBF38" s="152"/>
      <c r="KBG38" s="153"/>
      <c r="KBH38" s="154"/>
      <c r="KBI38" s="146"/>
      <c r="KBJ38" s="147"/>
      <c r="KBK38" s="148"/>
      <c r="KBL38" s="149"/>
      <c r="KBM38" s="150"/>
      <c r="KBN38" s="151"/>
      <c r="KBO38" s="152"/>
      <c r="KBP38" s="153"/>
      <c r="KBQ38" s="154"/>
      <c r="KBR38" s="146"/>
      <c r="KBS38" s="147"/>
      <c r="KBT38" s="148"/>
      <c r="KBU38" s="149"/>
      <c r="KBV38" s="150"/>
      <c r="KBW38" s="151"/>
      <c r="KBX38" s="152"/>
      <c r="KBY38" s="153"/>
      <c r="KBZ38" s="154"/>
      <c r="KCA38" s="146"/>
      <c r="KCB38" s="147"/>
      <c r="KCC38" s="148"/>
      <c r="KCD38" s="149"/>
      <c r="KCE38" s="150"/>
      <c r="KCF38" s="151"/>
      <c r="KCG38" s="152"/>
      <c r="KCH38" s="153"/>
      <c r="KCI38" s="154"/>
      <c r="KCJ38" s="146"/>
      <c r="KCK38" s="147"/>
      <c r="KCL38" s="148"/>
      <c r="KCM38" s="149"/>
      <c r="KCN38" s="150"/>
      <c r="KCO38" s="151"/>
      <c r="KCP38" s="152"/>
      <c r="KCQ38" s="153"/>
      <c r="KCR38" s="154"/>
      <c r="KCS38" s="146"/>
      <c r="KCT38" s="147"/>
      <c r="KCU38" s="148"/>
      <c r="KCV38" s="149"/>
      <c r="KCW38" s="150"/>
      <c r="KCX38" s="151"/>
      <c r="KCY38" s="152"/>
      <c r="KCZ38" s="153"/>
      <c r="KDA38" s="154"/>
      <c r="KDB38" s="146"/>
      <c r="KDC38" s="147"/>
      <c r="KDD38" s="148"/>
      <c r="KDE38" s="149"/>
      <c r="KDF38" s="150"/>
      <c r="KDG38" s="151"/>
      <c r="KDH38" s="152"/>
      <c r="KDI38" s="153"/>
      <c r="KDJ38" s="154"/>
      <c r="KDK38" s="146"/>
      <c r="KDL38" s="147"/>
      <c r="KDM38" s="148"/>
      <c r="KDN38" s="149"/>
      <c r="KDO38" s="150"/>
      <c r="KDP38" s="151"/>
      <c r="KDQ38" s="152"/>
      <c r="KDR38" s="153"/>
      <c r="KDS38" s="154"/>
      <c r="KDT38" s="146"/>
      <c r="KDU38" s="147"/>
      <c r="KDV38" s="148"/>
      <c r="KDW38" s="149"/>
      <c r="KDX38" s="150"/>
      <c r="KDY38" s="151"/>
      <c r="KDZ38" s="152"/>
      <c r="KEA38" s="153"/>
      <c r="KEB38" s="154"/>
      <c r="KEC38" s="146"/>
      <c r="KED38" s="147"/>
      <c r="KEE38" s="148"/>
      <c r="KEF38" s="149"/>
      <c r="KEG38" s="150"/>
      <c r="KEH38" s="151"/>
      <c r="KEI38" s="152"/>
      <c r="KEJ38" s="153"/>
      <c r="KEK38" s="154"/>
      <c r="KEL38" s="146"/>
      <c r="KEM38" s="147"/>
      <c r="KEN38" s="148"/>
      <c r="KEO38" s="149"/>
      <c r="KEP38" s="150"/>
      <c r="KEQ38" s="151"/>
      <c r="KER38" s="152"/>
      <c r="KES38" s="153"/>
      <c r="KET38" s="154"/>
      <c r="KEU38" s="146"/>
      <c r="KEV38" s="147"/>
      <c r="KEW38" s="148"/>
      <c r="KEX38" s="149"/>
      <c r="KEY38" s="150"/>
      <c r="KEZ38" s="151"/>
      <c r="KFA38" s="152"/>
      <c r="KFB38" s="153"/>
      <c r="KFC38" s="154"/>
      <c r="KFD38" s="146"/>
      <c r="KFE38" s="147"/>
      <c r="KFF38" s="148"/>
      <c r="KFG38" s="149"/>
      <c r="KFH38" s="150"/>
      <c r="KFI38" s="151"/>
      <c r="KFJ38" s="152"/>
      <c r="KFK38" s="153"/>
      <c r="KFL38" s="154"/>
      <c r="KFM38" s="146"/>
      <c r="KFN38" s="147"/>
      <c r="KFO38" s="148"/>
      <c r="KFP38" s="149"/>
      <c r="KFQ38" s="150"/>
      <c r="KFR38" s="151"/>
      <c r="KFS38" s="152"/>
      <c r="KFT38" s="153"/>
      <c r="KFU38" s="154"/>
      <c r="KFV38" s="146"/>
      <c r="KFW38" s="147"/>
      <c r="KFX38" s="148"/>
      <c r="KFY38" s="149"/>
      <c r="KFZ38" s="150"/>
      <c r="KGA38" s="151"/>
      <c r="KGB38" s="152"/>
      <c r="KGC38" s="153"/>
      <c r="KGD38" s="154"/>
      <c r="KGE38" s="146"/>
      <c r="KGF38" s="147"/>
      <c r="KGG38" s="148"/>
      <c r="KGH38" s="149"/>
      <c r="KGI38" s="150"/>
      <c r="KGJ38" s="151"/>
      <c r="KGK38" s="152"/>
      <c r="KGL38" s="153"/>
      <c r="KGM38" s="154"/>
      <c r="KGN38" s="146"/>
      <c r="KGO38" s="147"/>
      <c r="KGP38" s="148"/>
      <c r="KGQ38" s="149"/>
      <c r="KGR38" s="150"/>
      <c r="KGS38" s="151"/>
      <c r="KGT38" s="152"/>
      <c r="KGU38" s="153"/>
      <c r="KGV38" s="154"/>
      <c r="KGW38" s="146"/>
      <c r="KGX38" s="147"/>
      <c r="KGY38" s="148"/>
      <c r="KGZ38" s="149"/>
      <c r="KHA38" s="150"/>
      <c r="KHB38" s="151"/>
      <c r="KHC38" s="152"/>
      <c r="KHD38" s="153"/>
      <c r="KHE38" s="154"/>
      <c r="KHF38" s="146"/>
      <c r="KHG38" s="147"/>
      <c r="KHH38" s="148"/>
      <c r="KHI38" s="149"/>
      <c r="KHJ38" s="150"/>
      <c r="KHK38" s="151"/>
      <c r="KHL38" s="152"/>
      <c r="KHM38" s="153"/>
      <c r="KHN38" s="154"/>
      <c r="KHO38" s="146"/>
      <c r="KHP38" s="147"/>
      <c r="KHQ38" s="148"/>
      <c r="KHR38" s="149"/>
      <c r="KHS38" s="150"/>
      <c r="KHT38" s="151"/>
      <c r="KHU38" s="152"/>
      <c r="KHV38" s="153"/>
      <c r="KHW38" s="154"/>
      <c r="KHX38" s="146"/>
      <c r="KHY38" s="147"/>
      <c r="KHZ38" s="148"/>
      <c r="KIA38" s="149"/>
      <c r="KIB38" s="150"/>
      <c r="KIC38" s="151"/>
      <c r="KID38" s="152"/>
      <c r="KIE38" s="153"/>
      <c r="KIF38" s="154"/>
      <c r="KIG38" s="146"/>
      <c r="KIH38" s="147"/>
      <c r="KII38" s="148"/>
      <c r="KIJ38" s="149"/>
      <c r="KIK38" s="150"/>
      <c r="KIL38" s="151"/>
      <c r="KIM38" s="152"/>
      <c r="KIN38" s="153"/>
      <c r="KIO38" s="154"/>
      <c r="KIP38" s="146"/>
      <c r="KIQ38" s="147"/>
      <c r="KIR38" s="148"/>
      <c r="KIS38" s="149"/>
      <c r="KIT38" s="150"/>
      <c r="KIU38" s="151"/>
      <c r="KIV38" s="152"/>
      <c r="KIW38" s="153"/>
      <c r="KIX38" s="154"/>
      <c r="KIY38" s="146"/>
      <c r="KIZ38" s="147"/>
      <c r="KJA38" s="148"/>
      <c r="KJB38" s="149"/>
      <c r="KJC38" s="150"/>
      <c r="KJD38" s="151"/>
      <c r="KJE38" s="152"/>
      <c r="KJF38" s="153"/>
      <c r="KJG38" s="154"/>
      <c r="KJH38" s="146"/>
      <c r="KJI38" s="147"/>
      <c r="KJJ38" s="148"/>
      <c r="KJK38" s="149"/>
      <c r="KJL38" s="150"/>
      <c r="KJM38" s="151"/>
      <c r="KJN38" s="152"/>
      <c r="KJO38" s="153"/>
      <c r="KJP38" s="154"/>
      <c r="KJQ38" s="146"/>
      <c r="KJR38" s="147"/>
      <c r="KJS38" s="148"/>
      <c r="KJT38" s="149"/>
      <c r="KJU38" s="150"/>
      <c r="KJV38" s="151"/>
      <c r="KJW38" s="152"/>
      <c r="KJX38" s="153"/>
      <c r="KJY38" s="154"/>
      <c r="KJZ38" s="146"/>
      <c r="KKA38" s="147"/>
      <c r="KKB38" s="148"/>
      <c r="KKC38" s="149"/>
      <c r="KKD38" s="150"/>
      <c r="KKE38" s="151"/>
      <c r="KKF38" s="152"/>
      <c r="KKG38" s="153"/>
      <c r="KKH38" s="154"/>
      <c r="KKI38" s="146"/>
      <c r="KKJ38" s="147"/>
      <c r="KKK38" s="148"/>
      <c r="KKL38" s="149"/>
      <c r="KKM38" s="150"/>
      <c r="KKN38" s="151"/>
      <c r="KKO38" s="152"/>
      <c r="KKP38" s="153"/>
      <c r="KKQ38" s="154"/>
      <c r="KKR38" s="146"/>
      <c r="KKS38" s="147"/>
      <c r="KKT38" s="148"/>
      <c r="KKU38" s="149"/>
      <c r="KKV38" s="150"/>
      <c r="KKW38" s="151"/>
      <c r="KKX38" s="152"/>
      <c r="KKY38" s="153"/>
      <c r="KKZ38" s="154"/>
      <c r="KLA38" s="146"/>
      <c r="KLB38" s="147"/>
      <c r="KLC38" s="148"/>
      <c r="KLD38" s="149"/>
      <c r="KLE38" s="150"/>
      <c r="KLF38" s="151"/>
      <c r="KLG38" s="152"/>
      <c r="KLH38" s="153"/>
      <c r="KLI38" s="154"/>
      <c r="KLJ38" s="146"/>
      <c r="KLK38" s="147"/>
      <c r="KLL38" s="148"/>
      <c r="KLM38" s="149"/>
      <c r="KLN38" s="150"/>
      <c r="KLO38" s="151"/>
      <c r="KLP38" s="152"/>
      <c r="KLQ38" s="153"/>
      <c r="KLR38" s="154"/>
      <c r="KLS38" s="146"/>
      <c r="KLT38" s="147"/>
      <c r="KLU38" s="148"/>
      <c r="KLV38" s="149"/>
      <c r="KLW38" s="150"/>
      <c r="KLX38" s="151"/>
      <c r="KLY38" s="152"/>
      <c r="KLZ38" s="153"/>
      <c r="KMA38" s="154"/>
      <c r="KMB38" s="146"/>
      <c r="KMC38" s="147"/>
      <c r="KMD38" s="148"/>
      <c r="KME38" s="149"/>
      <c r="KMF38" s="150"/>
      <c r="KMG38" s="151"/>
      <c r="KMH38" s="152"/>
      <c r="KMI38" s="153"/>
      <c r="KMJ38" s="154"/>
      <c r="KMK38" s="146"/>
      <c r="KML38" s="147"/>
      <c r="KMM38" s="148"/>
      <c r="KMN38" s="149"/>
      <c r="KMO38" s="150"/>
      <c r="KMP38" s="151"/>
      <c r="KMQ38" s="152"/>
      <c r="KMR38" s="153"/>
      <c r="KMS38" s="154"/>
      <c r="KMT38" s="146"/>
      <c r="KMU38" s="147"/>
      <c r="KMV38" s="148"/>
      <c r="KMW38" s="149"/>
      <c r="KMX38" s="150"/>
      <c r="KMY38" s="151"/>
      <c r="KMZ38" s="152"/>
      <c r="KNA38" s="153"/>
      <c r="KNB38" s="154"/>
      <c r="KNC38" s="146"/>
      <c r="KND38" s="147"/>
      <c r="KNE38" s="148"/>
      <c r="KNF38" s="149"/>
      <c r="KNG38" s="150"/>
      <c r="KNH38" s="151"/>
      <c r="KNI38" s="152"/>
      <c r="KNJ38" s="153"/>
      <c r="KNK38" s="154"/>
      <c r="KNL38" s="146"/>
      <c r="KNM38" s="147"/>
      <c r="KNN38" s="148"/>
      <c r="KNO38" s="149"/>
      <c r="KNP38" s="150"/>
      <c r="KNQ38" s="151"/>
      <c r="KNR38" s="152"/>
      <c r="KNS38" s="153"/>
      <c r="KNT38" s="154"/>
      <c r="KNU38" s="146"/>
      <c r="KNV38" s="147"/>
      <c r="KNW38" s="148"/>
      <c r="KNX38" s="149"/>
      <c r="KNY38" s="150"/>
      <c r="KNZ38" s="151"/>
      <c r="KOA38" s="152"/>
      <c r="KOB38" s="153"/>
      <c r="KOC38" s="154"/>
      <c r="KOD38" s="146"/>
      <c r="KOE38" s="147"/>
      <c r="KOF38" s="148"/>
      <c r="KOG38" s="149"/>
      <c r="KOH38" s="150"/>
      <c r="KOI38" s="151"/>
      <c r="KOJ38" s="152"/>
      <c r="KOK38" s="153"/>
      <c r="KOL38" s="154"/>
      <c r="KOM38" s="146"/>
      <c r="KON38" s="147"/>
      <c r="KOO38" s="148"/>
      <c r="KOP38" s="149"/>
      <c r="KOQ38" s="150"/>
      <c r="KOR38" s="151"/>
      <c r="KOS38" s="152"/>
      <c r="KOT38" s="153"/>
      <c r="KOU38" s="154"/>
      <c r="KOV38" s="146"/>
      <c r="KOW38" s="147"/>
      <c r="KOX38" s="148"/>
      <c r="KOY38" s="149"/>
      <c r="KOZ38" s="150"/>
      <c r="KPA38" s="151"/>
      <c r="KPB38" s="152"/>
      <c r="KPC38" s="153"/>
      <c r="KPD38" s="154"/>
      <c r="KPE38" s="146"/>
      <c r="KPF38" s="147"/>
      <c r="KPG38" s="148"/>
      <c r="KPH38" s="149"/>
      <c r="KPI38" s="150"/>
      <c r="KPJ38" s="151"/>
      <c r="KPK38" s="152"/>
      <c r="KPL38" s="153"/>
      <c r="KPM38" s="154"/>
      <c r="KPN38" s="146"/>
      <c r="KPO38" s="147"/>
      <c r="KPP38" s="148"/>
      <c r="KPQ38" s="149"/>
      <c r="KPR38" s="150"/>
      <c r="KPS38" s="151"/>
      <c r="KPT38" s="152"/>
      <c r="KPU38" s="153"/>
      <c r="KPV38" s="154"/>
      <c r="KPW38" s="146"/>
      <c r="KPX38" s="147"/>
      <c r="KPY38" s="148"/>
      <c r="KPZ38" s="149"/>
      <c r="KQA38" s="150"/>
      <c r="KQB38" s="151"/>
      <c r="KQC38" s="152"/>
      <c r="KQD38" s="153"/>
      <c r="KQE38" s="154"/>
      <c r="KQF38" s="146"/>
      <c r="KQG38" s="147"/>
      <c r="KQH38" s="148"/>
      <c r="KQI38" s="149"/>
      <c r="KQJ38" s="150"/>
      <c r="KQK38" s="151"/>
      <c r="KQL38" s="152"/>
      <c r="KQM38" s="153"/>
      <c r="KQN38" s="154"/>
      <c r="KQO38" s="146"/>
      <c r="KQP38" s="147"/>
      <c r="KQQ38" s="148"/>
      <c r="KQR38" s="149"/>
      <c r="KQS38" s="150"/>
      <c r="KQT38" s="151"/>
      <c r="KQU38" s="152"/>
      <c r="KQV38" s="153"/>
      <c r="KQW38" s="154"/>
      <c r="KQX38" s="146"/>
      <c r="KQY38" s="147"/>
      <c r="KQZ38" s="148"/>
      <c r="KRA38" s="149"/>
      <c r="KRB38" s="150"/>
      <c r="KRC38" s="151"/>
      <c r="KRD38" s="152"/>
      <c r="KRE38" s="153"/>
      <c r="KRF38" s="154"/>
      <c r="KRG38" s="146"/>
      <c r="KRH38" s="147"/>
      <c r="KRI38" s="148"/>
      <c r="KRJ38" s="149"/>
      <c r="KRK38" s="150"/>
      <c r="KRL38" s="151"/>
      <c r="KRM38" s="152"/>
      <c r="KRN38" s="153"/>
      <c r="KRO38" s="154"/>
      <c r="KRP38" s="146"/>
      <c r="KRQ38" s="147"/>
      <c r="KRR38" s="148"/>
      <c r="KRS38" s="149"/>
      <c r="KRT38" s="150"/>
      <c r="KRU38" s="151"/>
      <c r="KRV38" s="152"/>
      <c r="KRW38" s="153"/>
      <c r="KRX38" s="154"/>
      <c r="KRY38" s="146"/>
      <c r="KRZ38" s="147"/>
      <c r="KSA38" s="148"/>
      <c r="KSB38" s="149"/>
      <c r="KSC38" s="150"/>
      <c r="KSD38" s="151"/>
      <c r="KSE38" s="152"/>
      <c r="KSF38" s="153"/>
      <c r="KSG38" s="154"/>
      <c r="KSH38" s="146"/>
      <c r="KSI38" s="147"/>
      <c r="KSJ38" s="148"/>
      <c r="KSK38" s="149"/>
      <c r="KSL38" s="150"/>
      <c r="KSM38" s="151"/>
      <c r="KSN38" s="152"/>
      <c r="KSO38" s="153"/>
      <c r="KSP38" s="154"/>
      <c r="KSQ38" s="146"/>
      <c r="KSR38" s="147"/>
      <c r="KSS38" s="148"/>
      <c r="KST38" s="149"/>
      <c r="KSU38" s="150"/>
      <c r="KSV38" s="151"/>
      <c r="KSW38" s="152"/>
      <c r="KSX38" s="153"/>
      <c r="KSY38" s="154"/>
      <c r="KSZ38" s="146"/>
      <c r="KTA38" s="147"/>
      <c r="KTB38" s="148"/>
      <c r="KTC38" s="149"/>
      <c r="KTD38" s="150"/>
      <c r="KTE38" s="151"/>
      <c r="KTF38" s="152"/>
      <c r="KTG38" s="153"/>
      <c r="KTH38" s="154"/>
      <c r="KTI38" s="146"/>
      <c r="KTJ38" s="147"/>
      <c r="KTK38" s="148"/>
      <c r="KTL38" s="149"/>
      <c r="KTM38" s="150"/>
      <c r="KTN38" s="151"/>
      <c r="KTO38" s="152"/>
      <c r="KTP38" s="153"/>
      <c r="KTQ38" s="154"/>
      <c r="KTR38" s="146"/>
      <c r="KTS38" s="147"/>
      <c r="KTT38" s="148"/>
      <c r="KTU38" s="149"/>
      <c r="KTV38" s="150"/>
      <c r="KTW38" s="151"/>
      <c r="KTX38" s="152"/>
      <c r="KTY38" s="153"/>
      <c r="KTZ38" s="154"/>
      <c r="KUA38" s="146"/>
      <c r="KUB38" s="147"/>
      <c r="KUC38" s="148"/>
      <c r="KUD38" s="149"/>
      <c r="KUE38" s="150"/>
      <c r="KUF38" s="151"/>
      <c r="KUG38" s="152"/>
      <c r="KUH38" s="153"/>
      <c r="KUI38" s="154"/>
      <c r="KUJ38" s="146"/>
      <c r="KUK38" s="147"/>
      <c r="KUL38" s="148"/>
      <c r="KUM38" s="149"/>
      <c r="KUN38" s="150"/>
      <c r="KUO38" s="151"/>
      <c r="KUP38" s="152"/>
      <c r="KUQ38" s="153"/>
      <c r="KUR38" s="154"/>
      <c r="KUS38" s="146"/>
      <c r="KUT38" s="147"/>
      <c r="KUU38" s="148"/>
      <c r="KUV38" s="149"/>
      <c r="KUW38" s="150"/>
      <c r="KUX38" s="151"/>
      <c r="KUY38" s="152"/>
      <c r="KUZ38" s="153"/>
      <c r="KVA38" s="154"/>
      <c r="KVB38" s="146"/>
      <c r="KVC38" s="147"/>
      <c r="KVD38" s="148"/>
      <c r="KVE38" s="149"/>
      <c r="KVF38" s="150"/>
      <c r="KVG38" s="151"/>
      <c r="KVH38" s="152"/>
      <c r="KVI38" s="153"/>
      <c r="KVJ38" s="154"/>
      <c r="KVK38" s="146"/>
      <c r="KVL38" s="147"/>
      <c r="KVM38" s="148"/>
      <c r="KVN38" s="149"/>
      <c r="KVO38" s="150"/>
      <c r="KVP38" s="151"/>
      <c r="KVQ38" s="152"/>
      <c r="KVR38" s="153"/>
      <c r="KVS38" s="154"/>
      <c r="KVT38" s="146"/>
      <c r="KVU38" s="147"/>
      <c r="KVV38" s="148"/>
      <c r="KVW38" s="149"/>
      <c r="KVX38" s="150"/>
      <c r="KVY38" s="151"/>
      <c r="KVZ38" s="152"/>
      <c r="KWA38" s="153"/>
      <c r="KWB38" s="154"/>
      <c r="KWC38" s="146"/>
      <c r="KWD38" s="147"/>
      <c r="KWE38" s="148"/>
      <c r="KWF38" s="149"/>
      <c r="KWG38" s="150"/>
      <c r="KWH38" s="151"/>
      <c r="KWI38" s="152"/>
      <c r="KWJ38" s="153"/>
      <c r="KWK38" s="154"/>
      <c r="KWL38" s="146"/>
      <c r="KWM38" s="147"/>
      <c r="KWN38" s="148"/>
      <c r="KWO38" s="149"/>
      <c r="KWP38" s="150"/>
      <c r="KWQ38" s="151"/>
      <c r="KWR38" s="152"/>
      <c r="KWS38" s="153"/>
      <c r="KWT38" s="154"/>
      <c r="KWU38" s="146"/>
      <c r="KWV38" s="147"/>
      <c r="KWW38" s="148"/>
      <c r="KWX38" s="149"/>
      <c r="KWY38" s="150"/>
      <c r="KWZ38" s="151"/>
      <c r="KXA38" s="152"/>
      <c r="KXB38" s="153"/>
      <c r="KXC38" s="154"/>
      <c r="KXD38" s="146"/>
      <c r="KXE38" s="147"/>
      <c r="KXF38" s="148"/>
      <c r="KXG38" s="149"/>
      <c r="KXH38" s="150"/>
      <c r="KXI38" s="151"/>
      <c r="KXJ38" s="152"/>
      <c r="KXK38" s="153"/>
      <c r="KXL38" s="154"/>
      <c r="KXM38" s="146"/>
      <c r="KXN38" s="147"/>
      <c r="KXO38" s="148"/>
      <c r="KXP38" s="149"/>
      <c r="KXQ38" s="150"/>
      <c r="KXR38" s="151"/>
      <c r="KXS38" s="152"/>
      <c r="KXT38" s="153"/>
      <c r="KXU38" s="154"/>
      <c r="KXV38" s="146"/>
      <c r="KXW38" s="147"/>
      <c r="KXX38" s="148"/>
      <c r="KXY38" s="149"/>
      <c r="KXZ38" s="150"/>
      <c r="KYA38" s="151"/>
      <c r="KYB38" s="152"/>
      <c r="KYC38" s="153"/>
      <c r="KYD38" s="154"/>
      <c r="KYE38" s="146"/>
      <c r="KYF38" s="147"/>
      <c r="KYG38" s="148"/>
      <c r="KYH38" s="149"/>
      <c r="KYI38" s="150"/>
      <c r="KYJ38" s="151"/>
      <c r="KYK38" s="152"/>
      <c r="KYL38" s="153"/>
      <c r="KYM38" s="154"/>
      <c r="KYN38" s="146"/>
      <c r="KYO38" s="147"/>
      <c r="KYP38" s="148"/>
      <c r="KYQ38" s="149"/>
      <c r="KYR38" s="150"/>
      <c r="KYS38" s="151"/>
      <c r="KYT38" s="152"/>
      <c r="KYU38" s="153"/>
      <c r="KYV38" s="154"/>
      <c r="KYW38" s="146"/>
      <c r="KYX38" s="147"/>
      <c r="KYY38" s="148"/>
      <c r="KYZ38" s="149"/>
      <c r="KZA38" s="150"/>
      <c r="KZB38" s="151"/>
      <c r="KZC38" s="152"/>
      <c r="KZD38" s="153"/>
      <c r="KZE38" s="154"/>
      <c r="KZF38" s="146"/>
      <c r="KZG38" s="147"/>
      <c r="KZH38" s="148"/>
      <c r="KZI38" s="149"/>
      <c r="KZJ38" s="150"/>
      <c r="KZK38" s="151"/>
      <c r="KZL38" s="152"/>
      <c r="KZM38" s="153"/>
      <c r="KZN38" s="154"/>
      <c r="KZO38" s="146"/>
      <c r="KZP38" s="147"/>
      <c r="KZQ38" s="148"/>
      <c r="KZR38" s="149"/>
      <c r="KZS38" s="150"/>
      <c r="KZT38" s="151"/>
      <c r="KZU38" s="152"/>
      <c r="KZV38" s="153"/>
      <c r="KZW38" s="154"/>
      <c r="KZX38" s="146"/>
      <c r="KZY38" s="147"/>
      <c r="KZZ38" s="148"/>
      <c r="LAA38" s="149"/>
      <c r="LAB38" s="150"/>
      <c r="LAC38" s="151"/>
      <c r="LAD38" s="152"/>
      <c r="LAE38" s="153"/>
      <c r="LAF38" s="154"/>
      <c r="LAG38" s="146"/>
      <c r="LAH38" s="147"/>
      <c r="LAI38" s="148"/>
      <c r="LAJ38" s="149"/>
      <c r="LAK38" s="150"/>
      <c r="LAL38" s="151"/>
      <c r="LAM38" s="152"/>
      <c r="LAN38" s="153"/>
      <c r="LAO38" s="154"/>
      <c r="LAP38" s="146"/>
      <c r="LAQ38" s="147"/>
      <c r="LAR38" s="148"/>
      <c r="LAS38" s="149"/>
      <c r="LAT38" s="150"/>
      <c r="LAU38" s="151"/>
      <c r="LAV38" s="152"/>
      <c r="LAW38" s="153"/>
      <c r="LAX38" s="154"/>
      <c r="LAY38" s="146"/>
      <c r="LAZ38" s="147"/>
      <c r="LBA38" s="148"/>
      <c r="LBB38" s="149"/>
      <c r="LBC38" s="150"/>
      <c r="LBD38" s="151"/>
      <c r="LBE38" s="152"/>
      <c r="LBF38" s="153"/>
      <c r="LBG38" s="154"/>
      <c r="LBH38" s="146"/>
      <c r="LBI38" s="147"/>
      <c r="LBJ38" s="148"/>
      <c r="LBK38" s="149"/>
      <c r="LBL38" s="150"/>
      <c r="LBM38" s="151"/>
      <c r="LBN38" s="152"/>
      <c r="LBO38" s="153"/>
      <c r="LBP38" s="154"/>
      <c r="LBQ38" s="146"/>
      <c r="LBR38" s="147"/>
      <c r="LBS38" s="148"/>
      <c r="LBT38" s="149"/>
      <c r="LBU38" s="150"/>
      <c r="LBV38" s="151"/>
      <c r="LBW38" s="152"/>
      <c r="LBX38" s="153"/>
      <c r="LBY38" s="154"/>
      <c r="LBZ38" s="146"/>
      <c r="LCA38" s="147"/>
      <c r="LCB38" s="148"/>
      <c r="LCC38" s="149"/>
      <c r="LCD38" s="150"/>
      <c r="LCE38" s="151"/>
      <c r="LCF38" s="152"/>
      <c r="LCG38" s="153"/>
      <c r="LCH38" s="154"/>
      <c r="LCI38" s="146"/>
      <c r="LCJ38" s="147"/>
      <c r="LCK38" s="148"/>
      <c r="LCL38" s="149"/>
      <c r="LCM38" s="150"/>
      <c r="LCN38" s="151"/>
      <c r="LCO38" s="152"/>
      <c r="LCP38" s="153"/>
      <c r="LCQ38" s="154"/>
      <c r="LCR38" s="146"/>
      <c r="LCS38" s="147"/>
      <c r="LCT38" s="148"/>
      <c r="LCU38" s="149"/>
      <c r="LCV38" s="150"/>
      <c r="LCW38" s="151"/>
      <c r="LCX38" s="152"/>
      <c r="LCY38" s="153"/>
      <c r="LCZ38" s="154"/>
      <c r="LDA38" s="146"/>
      <c r="LDB38" s="147"/>
      <c r="LDC38" s="148"/>
      <c r="LDD38" s="149"/>
      <c r="LDE38" s="150"/>
      <c r="LDF38" s="151"/>
      <c r="LDG38" s="152"/>
      <c r="LDH38" s="153"/>
      <c r="LDI38" s="154"/>
      <c r="LDJ38" s="146"/>
      <c r="LDK38" s="147"/>
      <c r="LDL38" s="148"/>
      <c r="LDM38" s="149"/>
      <c r="LDN38" s="150"/>
      <c r="LDO38" s="151"/>
      <c r="LDP38" s="152"/>
      <c r="LDQ38" s="153"/>
      <c r="LDR38" s="154"/>
      <c r="LDS38" s="146"/>
      <c r="LDT38" s="147"/>
      <c r="LDU38" s="148"/>
      <c r="LDV38" s="149"/>
      <c r="LDW38" s="150"/>
      <c r="LDX38" s="151"/>
      <c r="LDY38" s="152"/>
      <c r="LDZ38" s="153"/>
      <c r="LEA38" s="154"/>
      <c r="LEB38" s="146"/>
      <c r="LEC38" s="147"/>
      <c r="LED38" s="148"/>
      <c r="LEE38" s="149"/>
      <c r="LEF38" s="150"/>
      <c r="LEG38" s="151"/>
      <c r="LEH38" s="152"/>
      <c r="LEI38" s="153"/>
      <c r="LEJ38" s="154"/>
      <c r="LEK38" s="146"/>
      <c r="LEL38" s="147"/>
      <c r="LEM38" s="148"/>
      <c r="LEN38" s="149"/>
      <c r="LEO38" s="150"/>
      <c r="LEP38" s="151"/>
      <c r="LEQ38" s="152"/>
      <c r="LER38" s="153"/>
      <c r="LES38" s="154"/>
      <c r="LET38" s="146"/>
      <c r="LEU38" s="147"/>
      <c r="LEV38" s="148"/>
      <c r="LEW38" s="149"/>
      <c r="LEX38" s="150"/>
      <c r="LEY38" s="151"/>
      <c r="LEZ38" s="152"/>
      <c r="LFA38" s="153"/>
      <c r="LFB38" s="154"/>
      <c r="LFC38" s="146"/>
      <c r="LFD38" s="147"/>
      <c r="LFE38" s="148"/>
      <c r="LFF38" s="149"/>
      <c r="LFG38" s="150"/>
      <c r="LFH38" s="151"/>
      <c r="LFI38" s="152"/>
      <c r="LFJ38" s="153"/>
      <c r="LFK38" s="154"/>
      <c r="LFL38" s="146"/>
      <c r="LFM38" s="147"/>
      <c r="LFN38" s="148"/>
      <c r="LFO38" s="149"/>
      <c r="LFP38" s="150"/>
      <c r="LFQ38" s="151"/>
      <c r="LFR38" s="152"/>
      <c r="LFS38" s="153"/>
      <c r="LFT38" s="154"/>
      <c r="LFU38" s="146"/>
      <c r="LFV38" s="147"/>
      <c r="LFW38" s="148"/>
      <c r="LFX38" s="149"/>
      <c r="LFY38" s="150"/>
      <c r="LFZ38" s="151"/>
      <c r="LGA38" s="152"/>
      <c r="LGB38" s="153"/>
      <c r="LGC38" s="154"/>
      <c r="LGD38" s="146"/>
      <c r="LGE38" s="147"/>
      <c r="LGF38" s="148"/>
      <c r="LGG38" s="149"/>
      <c r="LGH38" s="150"/>
      <c r="LGI38" s="151"/>
      <c r="LGJ38" s="152"/>
      <c r="LGK38" s="153"/>
      <c r="LGL38" s="154"/>
      <c r="LGM38" s="146"/>
      <c r="LGN38" s="147"/>
      <c r="LGO38" s="148"/>
      <c r="LGP38" s="149"/>
      <c r="LGQ38" s="150"/>
      <c r="LGR38" s="151"/>
      <c r="LGS38" s="152"/>
      <c r="LGT38" s="153"/>
      <c r="LGU38" s="154"/>
      <c r="LGV38" s="146"/>
      <c r="LGW38" s="147"/>
      <c r="LGX38" s="148"/>
      <c r="LGY38" s="149"/>
      <c r="LGZ38" s="150"/>
      <c r="LHA38" s="151"/>
      <c r="LHB38" s="152"/>
      <c r="LHC38" s="153"/>
      <c r="LHD38" s="154"/>
      <c r="LHE38" s="146"/>
      <c r="LHF38" s="147"/>
      <c r="LHG38" s="148"/>
      <c r="LHH38" s="149"/>
      <c r="LHI38" s="150"/>
      <c r="LHJ38" s="151"/>
      <c r="LHK38" s="152"/>
      <c r="LHL38" s="153"/>
      <c r="LHM38" s="154"/>
      <c r="LHN38" s="146"/>
      <c r="LHO38" s="147"/>
      <c r="LHP38" s="148"/>
      <c r="LHQ38" s="149"/>
      <c r="LHR38" s="150"/>
      <c r="LHS38" s="151"/>
      <c r="LHT38" s="152"/>
      <c r="LHU38" s="153"/>
      <c r="LHV38" s="154"/>
      <c r="LHW38" s="146"/>
      <c r="LHX38" s="147"/>
      <c r="LHY38" s="148"/>
      <c r="LHZ38" s="149"/>
      <c r="LIA38" s="150"/>
      <c r="LIB38" s="151"/>
      <c r="LIC38" s="152"/>
      <c r="LID38" s="153"/>
      <c r="LIE38" s="154"/>
      <c r="LIF38" s="146"/>
      <c r="LIG38" s="147"/>
      <c r="LIH38" s="148"/>
      <c r="LII38" s="149"/>
      <c r="LIJ38" s="150"/>
      <c r="LIK38" s="151"/>
      <c r="LIL38" s="152"/>
      <c r="LIM38" s="153"/>
      <c r="LIN38" s="154"/>
      <c r="LIO38" s="146"/>
      <c r="LIP38" s="147"/>
      <c r="LIQ38" s="148"/>
      <c r="LIR38" s="149"/>
      <c r="LIS38" s="150"/>
      <c r="LIT38" s="151"/>
      <c r="LIU38" s="152"/>
      <c r="LIV38" s="153"/>
      <c r="LIW38" s="154"/>
      <c r="LIX38" s="146"/>
      <c r="LIY38" s="147"/>
      <c r="LIZ38" s="148"/>
      <c r="LJA38" s="149"/>
      <c r="LJB38" s="150"/>
      <c r="LJC38" s="151"/>
      <c r="LJD38" s="152"/>
      <c r="LJE38" s="153"/>
      <c r="LJF38" s="154"/>
      <c r="LJG38" s="146"/>
      <c r="LJH38" s="147"/>
      <c r="LJI38" s="148"/>
      <c r="LJJ38" s="149"/>
      <c r="LJK38" s="150"/>
      <c r="LJL38" s="151"/>
      <c r="LJM38" s="152"/>
      <c r="LJN38" s="153"/>
      <c r="LJO38" s="154"/>
      <c r="LJP38" s="146"/>
      <c r="LJQ38" s="147"/>
      <c r="LJR38" s="148"/>
      <c r="LJS38" s="149"/>
      <c r="LJT38" s="150"/>
      <c r="LJU38" s="151"/>
      <c r="LJV38" s="152"/>
      <c r="LJW38" s="153"/>
      <c r="LJX38" s="154"/>
      <c r="LJY38" s="146"/>
      <c r="LJZ38" s="147"/>
      <c r="LKA38" s="148"/>
      <c r="LKB38" s="149"/>
      <c r="LKC38" s="150"/>
      <c r="LKD38" s="151"/>
      <c r="LKE38" s="152"/>
      <c r="LKF38" s="153"/>
      <c r="LKG38" s="154"/>
      <c r="LKH38" s="146"/>
      <c r="LKI38" s="147"/>
      <c r="LKJ38" s="148"/>
      <c r="LKK38" s="149"/>
      <c r="LKL38" s="150"/>
      <c r="LKM38" s="151"/>
      <c r="LKN38" s="152"/>
      <c r="LKO38" s="153"/>
      <c r="LKP38" s="154"/>
      <c r="LKQ38" s="146"/>
      <c r="LKR38" s="147"/>
      <c r="LKS38" s="148"/>
      <c r="LKT38" s="149"/>
      <c r="LKU38" s="150"/>
      <c r="LKV38" s="151"/>
      <c r="LKW38" s="152"/>
      <c r="LKX38" s="153"/>
      <c r="LKY38" s="154"/>
      <c r="LKZ38" s="146"/>
      <c r="LLA38" s="147"/>
      <c r="LLB38" s="148"/>
      <c r="LLC38" s="149"/>
      <c r="LLD38" s="150"/>
      <c r="LLE38" s="151"/>
      <c r="LLF38" s="152"/>
      <c r="LLG38" s="153"/>
      <c r="LLH38" s="154"/>
      <c r="LLI38" s="146"/>
      <c r="LLJ38" s="147"/>
      <c r="LLK38" s="148"/>
      <c r="LLL38" s="149"/>
      <c r="LLM38" s="150"/>
      <c r="LLN38" s="151"/>
      <c r="LLO38" s="152"/>
      <c r="LLP38" s="153"/>
      <c r="LLQ38" s="154"/>
      <c r="LLR38" s="146"/>
      <c r="LLS38" s="147"/>
      <c r="LLT38" s="148"/>
      <c r="LLU38" s="149"/>
      <c r="LLV38" s="150"/>
      <c r="LLW38" s="151"/>
      <c r="LLX38" s="152"/>
      <c r="LLY38" s="153"/>
      <c r="LLZ38" s="154"/>
      <c r="LMA38" s="146"/>
      <c r="LMB38" s="147"/>
      <c r="LMC38" s="148"/>
      <c r="LMD38" s="149"/>
      <c r="LME38" s="150"/>
      <c r="LMF38" s="151"/>
      <c r="LMG38" s="152"/>
      <c r="LMH38" s="153"/>
      <c r="LMI38" s="154"/>
      <c r="LMJ38" s="146"/>
      <c r="LMK38" s="147"/>
      <c r="LML38" s="148"/>
      <c r="LMM38" s="149"/>
      <c r="LMN38" s="150"/>
      <c r="LMO38" s="151"/>
      <c r="LMP38" s="152"/>
      <c r="LMQ38" s="153"/>
      <c r="LMR38" s="154"/>
      <c r="LMS38" s="146"/>
      <c r="LMT38" s="147"/>
      <c r="LMU38" s="148"/>
      <c r="LMV38" s="149"/>
      <c r="LMW38" s="150"/>
      <c r="LMX38" s="151"/>
      <c r="LMY38" s="152"/>
      <c r="LMZ38" s="153"/>
      <c r="LNA38" s="154"/>
      <c r="LNB38" s="146"/>
      <c r="LNC38" s="147"/>
      <c r="LND38" s="148"/>
      <c r="LNE38" s="149"/>
      <c r="LNF38" s="150"/>
      <c r="LNG38" s="151"/>
      <c r="LNH38" s="152"/>
      <c r="LNI38" s="153"/>
      <c r="LNJ38" s="154"/>
      <c r="LNK38" s="146"/>
      <c r="LNL38" s="147"/>
      <c r="LNM38" s="148"/>
      <c r="LNN38" s="149"/>
      <c r="LNO38" s="150"/>
      <c r="LNP38" s="151"/>
      <c r="LNQ38" s="152"/>
      <c r="LNR38" s="153"/>
      <c r="LNS38" s="154"/>
      <c r="LNT38" s="146"/>
      <c r="LNU38" s="147"/>
      <c r="LNV38" s="148"/>
      <c r="LNW38" s="149"/>
      <c r="LNX38" s="150"/>
      <c r="LNY38" s="151"/>
      <c r="LNZ38" s="152"/>
      <c r="LOA38" s="153"/>
      <c r="LOB38" s="154"/>
      <c r="LOC38" s="146"/>
      <c r="LOD38" s="147"/>
      <c r="LOE38" s="148"/>
      <c r="LOF38" s="149"/>
      <c r="LOG38" s="150"/>
      <c r="LOH38" s="151"/>
      <c r="LOI38" s="152"/>
      <c r="LOJ38" s="153"/>
      <c r="LOK38" s="154"/>
      <c r="LOL38" s="146"/>
      <c r="LOM38" s="147"/>
      <c r="LON38" s="148"/>
      <c r="LOO38" s="149"/>
      <c r="LOP38" s="150"/>
      <c r="LOQ38" s="151"/>
      <c r="LOR38" s="152"/>
      <c r="LOS38" s="153"/>
      <c r="LOT38" s="154"/>
      <c r="LOU38" s="146"/>
      <c r="LOV38" s="147"/>
      <c r="LOW38" s="148"/>
      <c r="LOX38" s="149"/>
      <c r="LOY38" s="150"/>
      <c r="LOZ38" s="151"/>
      <c r="LPA38" s="152"/>
      <c r="LPB38" s="153"/>
      <c r="LPC38" s="154"/>
      <c r="LPD38" s="146"/>
      <c r="LPE38" s="147"/>
      <c r="LPF38" s="148"/>
      <c r="LPG38" s="149"/>
      <c r="LPH38" s="150"/>
      <c r="LPI38" s="151"/>
      <c r="LPJ38" s="152"/>
      <c r="LPK38" s="153"/>
      <c r="LPL38" s="154"/>
      <c r="LPM38" s="146"/>
      <c r="LPN38" s="147"/>
      <c r="LPO38" s="148"/>
      <c r="LPP38" s="149"/>
      <c r="LPQ38" s="150"/>
      <c r="LPR38" s="151"/>
      <c r="LPS38" s="152"/>
      <c r="LPT38" s="153"/>
      <c r="LPU38" s="154"/>
      <c r="LPV38" s="146"/>
      <c r="LPW38" s="147"/>
      <c r="LPX38" s="148"/>
      <c r="LPY38" s="149"/>
      <c r="LPZ38" s="150"/>
      <c r="LQA38" s="151"/>
      <c r="LQB38" s="152"/>
      <c r="LQC38" s="153"/>
      <c r="LQD38" s="154"/>
      <c r="LQE38" s="146"/>
      <c r="LQF38" s="147"/>
      <c r="LQG38" s="148"/>
      <c r="LQH38" s="149"/>
      <c r="LQI38" s="150"/>
      <c r="LQJ38" s="151"/>
      <c r="LQK38" s="152"/>
      <c r="LQL38" s="153"/>
      <c r="LQM38" s="154"/>
      <c r="LQN38" s="146"/>
      <c r="LQO38" s="147"/>
      <c r="LQP38" s="148"/>
      <c r="LQQ38" s="149"/>
      <c r="LQR38" s="150"/>
      <c r="LQS38" s="151"/>
      <c r="LQT38" s="152"/>
      <c r="LQU38" s="153"/>
      <c r="LQV38" s="154"/>
      <c r="LQW38" s="146"/>
      <c r="LQX38" s="147"/>
      <c r="LQY38" s="148"/>
      <c r="LQZ38" s="149"/>
      <c r="LRA38" s="150"/>
      <c r="LRB38" s="151"/>
      <c r="LRC38" s="152"/>
      <c r="LRD38" s="153"/>
      <c r="LRE38" s="154"/>
      <c r="LRF38" s="146"/>
      <c r="LRG38" s="147"/>
      <c r="LRH38" s="148"/>
      <c r="LRI38" s="149"/>
      <c r="LRJ38" s="150"/>
      <c r="LRK38" s="151"/>
      <c r="LRL38" s="152"/>
      <c r="LRM38" s="153"/>
      <c r="LRN38" s="154"/>
      <c r="LRO38" s="146"/>
      <c r="LRP38" s="147"/>
      <c r="LRQ38" s="148"/>
      <c r="LRR38" s="149"/>
      <c r="LRS38" s="150"/>
      <c r="LRT38" s="151"/>
      <c r="LRU38" s="152"/>
      <c r="LRV38" s="153"/>
      <c r="LRW38" s="154"/>
      <c r="LRX38" s="146"/>
      <c r="LRY38" s="147"/>
      <c r="LRZ38" s="148"/>
      <c r="LSA38" s="149"/>
      <c r="LSB38" s="150"/>
      <c r="LSC38" s="151"/>
      <c r="LSD38" s="152"/>
      <c r="LSE38" s="153"/>
      <c r="LSF38" s="154"/>
      <c r="LSG38" s="146"/>
      <c r="LSH38" s="147"/>
      <c r="LSI38" s="148"/>
      <c r="LSJ38" s="149"/>
      <c r="LSK38" s="150"/>
      <c r="LSL38" s="151"/>
      <c r="LSM38" s="152"/>
      <c r="LSN38" s="153"/>
      <c r="LSO38" s="154"/>
      <c r="LSP38" s="146"/>
      <c r="LSQ38" s="147"/>
      <c r="LSR38" s="148"/>
      <c r="LSS38" s="149"/>
      <c r="LST38" s="150"/>
      <c r="LSU38" s="151"/>
      <c r="LSV38" s="152"/>
      <c r="LSW38" s="153"/>
      <c r="LSX38" s="154"/>
      <c r="LSY38" s="146"/>
      <c r="LSZ38" s="147"/>
      <c r="LTA38" s="148"/>
      <c r="LTB38" s="149"/>
      <c r="LTC38" s="150"/>
      <c r="LTD38" s="151"/>
      <c r="LTE38" s="152"/>
      <c r="LTF38" s="153"/>
      <c r="LTG38" s="154"/>
      <c r="LTH38" s="146"/>
      <c r="LTI38" s="147"/>
      <c r="LTJ38" s="148"/>
      <c r="LTK38" s="149"/>
      <c r="LTL38" s="150"/>
      <c r="LTM38" s="151"/>
      <c r="LTN38" s="152"/>
      <c r="LTO38" s="153"/>
      <c r="LTP38" s="154"/>
      <c r="LTQ38" s="146"/>
      <c r="LTR38" s="147"/>
      <c r="LTS38" s="148"/>
      <c r="LTT38" s="149"/>
      <c r="LTU38" s="150"/>
      <c r="LTV38" s="151"/>
      <c r="LTW38" s="152"/>
      <c r="LTX38" s="153"/>
      <c r="LTY38" s="154"/>
      <c r="LTZ38" s="146"/>
      <c r="LUA38" s="147"/>
      <c r="LUB38" s="148"/>
      <c r="LUC38" s="149"/>
      <c r="LUD38" s="150"/>
      <c r="LUE38" s="151"/>
      <c r="LUF38" s="152"/>
      <c r="LUG38" s="153"/>
      <c r="LUH38" s="154"/>
      <c r="LUI38" s="146"/>
      <c r="LUJ38" s="147"/>
      <c r="LUK38" s="148"/>
      <c r="LUL38" s="149"/>
      <c r="LUM38" s="150"/>
      <c r="LUN38" s="151"/>
      <c r="LUO38" s="152"/>
      <c r="LUP38" s="153"/>
      <c r="LUQ38" s="154"/>
      <c r="LUR38" s="146"/>
      <c r="LUS38" s="147"/>
      <c r="LUT38" s="148"/>
      <c r="LUU38" s="149"/>
      <c r="LUV38" s="150"/>
      <c r="LUW38" s="151"/>
      <c r="LUX38" s="152"/>
      <c r="LUY38" s="153"/>
      <c r="LUZ38" s="154"/>
      <c r="LVA38" s="146"/>
      <c r="LVB38" s="147"/>
      <c r="LVC38" s="148"/>
      <c r="LVD38" s="149"/>
      <c r="LVE38" s="150"/>
      <c r="LVF38" s="151"/>
      <c r="LVG38" s="152"/>
      <c r="LVH38" s="153"/>
      <c r="LVI38" s="154"/>
      <c r="LVJ38" s="146"/>
      <c r="LVK38" s="147"/>
      <c r="LVL38" s="148"/>
      <c r="LVM38" s="149"/>
      <c r="LVN38" s="150"/>
      <c r="LVO38" s="151"/>
      <c r="LVP38" s="152"/>
      <c r="LVQ38" s="153"/>
      <c r="LVR38" s="154"/>
      <c r="LVS38" s="146"/>
      <c r="LVT38" s="147"/>
      <c r="LVU38" s="148"/>
      <c r="LVV38" s="149"/>
      <c r="LVW38" s="150"/>
      <c r="LVX38" s="151"/>
      <c r="LVY38" s="152"/>
      <c r="LVZ38" s="153"/>
      <c r="LWA38" s="154"/>
      <c r="LWB38" s="146"/>
      <c r="LWC38" s="147"/>
      <c r="LWD38" s="148"/>
      <c r="LWE38" s="149"/>
      <c r="LWF38" s="150"/>
      <c r="LWG38" s="151"/>
      <c r="LWH38" s="152"/>
      <c r="LWI38" s="153"/>
      <c r="LWJ38" s="154"/>
      <c r="LWK38" s="146"/>
      <c r="LWL38" s="147"/>
      <c r="LWM38" s="148"/>
      <c r="LWN38" s="149"/>
      <c r="LWO38" s="150"/>
      <c r="LWP38" s="151"/>
      <c r="LWQ38" s="152"/>
      <c r="LWR38" s="153"/>
      <c r="LWS38" s="154"/>
      <c r="LWT38" s="146"/>
      <c r="LWU38" s="147"/>
      <c r="LWV38" s="148"/>
      <c r="LWW38" s="149"/>
      <c r="LWX38" s="150"/>
      <c r="LWY38" s="151"/>
      <c r="LWZ38" s="152"/>
      <c r="LXA38" s="153"/>
      <c r="LXB38" s="154"/>
      <c r="LXC38" s="146"/>
      <c r="LXD38" s="147"/>
      <c r="LXE38" s="148"/>
      <c r="LXF38" s="149"/>
      <c r="LXG38" s="150"/>
      <c r="LXH38" s="151"/>
      <c r="LXI38" s="152"/>
      <c r="LXJ38" s="153"/>
      <c r="LXK38" s="154"/>
      <c r="LXL38" s="146"/>
      <c r="LXM38" s="147"/>
      <c r="LXN38" s="148"/>
      <c r="LXO38" s="149"/>
      <c r="LXP38" s="150"/>
      <c r="LXQ38" s="151"/>
      <c r="LXR38" s="152"/>
      <c r="LXS38" s="153"/>
      <c r="LXT38" s="154"/>
      <c r="LXU38" s="146"/>
      <c r="LXV38" s="147"/>
      <c r="LXW38" s="148"/>
      <c r="LXX38" s="149"/>
      <c r="LXY38" s="150"/>
      <c r="LXZ38" s="151"/>
      <c r="LYA38" s="152"/>
      <c r="LYB38" s="153"/>
      <c r="LYC38" s="154"/>
      <c r="LYD38" s="146"/>
      <c r="LYE38" s="147"/>
      <c r="LYF38" s="148"/>
      <c r="LYG38" s="149"/>
      <c r="LYH38" s="150"/>
      <c r="LYI38" s="151"/>
      <c r="LYJ38" s="152"/>
      <c r="LYK38" s="153"/>
      <c r="LYL38" s="154"/>
      <c r="LYM38" s="146"/>
      <c r="LYN38" s="147"/>
      <c r="LYO38" s="148"/>
      <c r="LYP38" s="149"/>
      <c r="LYQ38" s="150"/>
      <c r="LYR38" s="151"/>
      <c r="LYS38" s="152"/>
      <c r="LYT38" s="153"/>
      <c r="LYU38" s="154"/>
      <c r="LYV38" s="146"/>
      <c r="LYW38" s="147"/>
      <c r="LYX38" s="148"/>
      <c r="LYY38" s="149"/>
      <c r="LYZ38" s="150"/>
      <c r="LZA38" s="151"/>
      <c r="LZB38" s="152"/>
      <c r="LZC38" s="153"/>
      <c r="LZD38" s="154"/>
      <c r="LZE38" s="146"/>
      <c r="LZF38" s="147"/>
      <c r="LZG38" s="148"/>
      <c r="LZH38" s="149"/>
      <c r="LZI38" s="150"/>
      <c r="LZJ38" s="151"/>
      <c r="LZK38" s="152"/>
      <c r="LZL38" s="153"/>
      <c r="LZM38" s="154"/>
      <c r="LZN38" s="146"/>
      <c r="LZO38" s="147"/>
      <c r="LZP38" s="148"/>
      <c r="LZQ38" s="149"/>
      <c r="LZR38" s="150"/>
      <c r="LZS38" s="151"/>
      <c r="LZT38" s="152"/>
      <c r="LZU38" s="153"/>
      <c r="LZV38" s="154"/>
      <c r="LZW38" s="146"/>
      <c r="LZX38" s="147"/>
      <c r="LZY38" s="148"/>
      <c r="LZZ38" s="149"/>
      <c r="MAA38" s="150"/>
      <c r="MAB38" s="151"/>
      <c r="MAC38" s="152"/>
      <c r="MAD38" s="153"/>
      <c r="MAE38" s="154"/>
      <c r="MAF38" s="146"/>
      <c r="MAG38" s="147"/>
      <c r="MAH38" s="148"/>
      <c r="MAI38" s="149"/>
      <c r="MAJ38" s="150"/>
      <c r="MAK38" s="151"/>
      <c r="MAL38" s="152"/>
      <c r="MAM38" s="153"/>
      <c r="MAN38" s="154"/>
      <c r="MAO38" s="146"/>
      <c r="MAP38" s="147"/>
      <c r="MAQ38" s="148"/>
      <c r="MAR38" s="149"/>
      <c r="MAS38" s="150"/>
      <c r="MAT38" s="151"/>
      <c r="MAU38" s="152"/>
      <c r="MAV38" s="153"/>
      <c r="MAW38" s="154"/>
      <c r="MAX38" s="146"/>
      <c r="MAY38" s="147"/>
      <c r="MAZ38" s="148"/>
      <c r="MBA38" s="149"/>
      <c r="MBB38" s="150"/>
      <c r="MBC38" s="151"/>
      <c r="MBD38" s="152"/>
      <c r="MBE38" s="153"/>
      <c r="MBF38" s="154"/>
      <c r="MBG38" s="146"/>
      <c r="MBH38" s="147"/>
      <c r="MBI38" s="148"/>
      <c r="MBJ38" s="149"/>
      <c r="MBK38" s="150"/>
      <c r="MBL38" s="151"/>
      <c r="MBM38" s="152"/>
      <c r="MBN38" s="153"/>
      <c r="MBO38" s="154"/>
      <c r="MBP38" s="146"/>
      <c r="MBQ38" s="147"/>
      <c r="MBR38" s="148"/>
      <c r="MBS38" s="149"/>
      <c r="MBT38" s="150"/>
      <c r="MBU38" s="151"/>
      <c r="MBV38" s="152"/>
      <c r="MBW38" s="153"/>
      <c r="MBX38" s="154"/>
      <c r="MBY38" s="146"/>
      <c r="MBZ38" s="147"/>
      <c r="MCA38" s="148"/>
      <c r="MCB38" s="149"/>
      <c r="MCC38" s="150"/>
      <c r="MCD38" s="151"/>
      <c r="MCE38" s="152"/>
      <c r="MCF38" s="153"/>
      <c r="MCG38" s="154"/>
      <c r="MCH38" s="146"/>
      <c r="MCI38" s="147"/>
      <c r="MCJ38" s="148"/>
      <c r="MCK38" s="149"/>
      <c r="MCL38" s="150"/>
      <c r="MCM38" s="151"/>
      <c r="MCN38" s="152"/>
      <c r="MCO38" s="153"/>
      <c r="MCP38" s="154"/>
      <c r="MCQ38" s="146"/>
      <c r="MCR38" s="147"/>
      <c r="MCS38" s="148"/>
      <c r="MCT38" s="149"/>
      <c r="MCU38" s="150"/>
      <c r="MCV38" s="151"/>
      <c r="MCW38" s="152"/>
      <c r="MCX38" s="153"/>
      <c r="MCY38" s="154"/>
      <c r="MCZ38" s="146"/>
      <c r="MDA38" s="147"/>
      <c r="MDB38" s="148"/>
      <c r="MDC38" s="149"/>
      <c r="MDD38" s="150"/>
      <c r="MDE38" s="151"/>
      <c r="MDF38" s="152"/>
      <c r="MDG38" s="153"/>
      <c r="MDH38" s="154"/>
      <c r="MDI38" s="146"/>
      <c r="MDJ38" s="147"/>
      <c r="MDK38" s="148"/>
      <c r="MDL38" s="149"/>
      <c r="MDM38" s="150"/>
      <c r="MDN38" s="151"/>
      <c r="MDO38" s="152"/>
      <c r="MDP38" s="153"/>
      <c r="MDQ38" s="154"/>
      <c r="MDR38" s="146"/>
      <c r="MDS38" s="147"/>
      <c r="MDT38" s="148"/>
      <c r="MDU38" s="149"/>
      <c r="MDV38" s="150"/>
      <c r="MDW38" s="151"/>
      <c r="MDX38" s="152"/>
      <c r="MDY38" s="153"/>
      <c r="MDZ38" s="154"/>
      <c r="MEA38" s="146"/>
      <c r="MEB38" s="147"/>
      <c r="MEC38" s="148"/>
      <c r="MED38" s="149"/>
      <c r="MEE38" s="150"/>
      <c r="MEF38" s="151"/>
      <c r="MEG38" s="152"/>
      <c r="MEH38" s="153"/>
      <c r="MEI38" s="154"/>
      <c r="MEJ38" s="146"/>
      <c r="MEK38" s="147"/>
      <c r="MEL38" s="148"/>
      <c r="MEM38" s="149"/>
      <c r="MEN38" s="150"/>
      <c r="MEO38" s="151"/>
      <c r="MEP38" s="152"/>
      <c r="MEQ38" s="153"/>
      <c r="MER38" s="154"/>
      <c r="MES38" s="146"/>
      <c r="MET38" s="147"/>
      <c r="MEU38" s="148"/>
      <c r="MEV38" s="149"/>
      <c r="MEW38" s="150"/>
      <c r="MEX38" s="151"/>
      <c r="MEY38" s="152"/>
      <c r="MEZ38" s="153"/>
      <c r="MFA38" s="154"/>
      <c r="MFB38" s="146"/>
      <c r="MFC38" s="147"/>
      <c r="MFD38" s="148"/>
      <c r="MFE38" s="149"/>
      <c r="MFF38" s="150"/>
      <c r="MFG38" s="151"/>
      <c r="MFH38" s="152"/>
      <c r="MFI38" s="153"/>
      <c r="MFJ38" s="154"/>
      <c r="MFK38" s="146"/>
      <c r="MFL38" s="147"/>
      <c r="MFM38" s="148"/>
      <c r="MFN38" s="149"/>
      <c r="MFO38" s="150"/>
      <c r="MFP38" s="151"/>
      <c r="MFQ38" s="152"/>
      <c r="MFR38" s="153"/>
      <c r="MFS38" s="154"/>
      <c r="MFT38" s="146"/>
      <c r="MFU38" s="147"/>
      <c r="MFV38" s="148"/>
      <c r="MFW38" s="149"/>
      <c r="MFX38" s="150"/>
      <c r="MFY38" s="151"/>
      <c r="MFZ38" s="152"/>
      <c r="MGA38" s="153"/>
      <c r="MGB38" s="154"/>
      <c r="MGC38" s="146"/>
      <c r="MGD38" s="147"/>
      <c r="MGE38" s="148"/>
      <c r="MGF38" s="149"/>
      <c r="MGG38" s="150"/>
      <c r="MGH38" s="151"/>
      <c r="MGI38" s="152"/>
      <c r="MGJ38" s="153"/>
      <c r="MGK38" s="154"/>
      <c r="MGL38" s="146"/>
      <c r="MGM38" s="147"/>
      <c r="MGN38" s="148"/>
      <c r="MGO38" s="149"/>
      <c r="MGP38" s="150"/>
      <c r="MGQ38" s="151"/>
      <c r="MGR38" s="152"/>
      <c r="MGS38" s="153"/>
      <c r="MGT38" s="154"/>
      <c r="MGU38" s="146"/>
      <c r="MGV38" s="147"/>
      <c r="MGW38" s="148"/>
      <c r="MGX38" s="149"/>
      <c r="MGY38" s="150"/>
      <c r="MGZ38" s="151"/>
      <c r="MHA38" s="152"/>
      <c r="MHB38" s="153"/>
      <c r="MHC38" s="154"/>
      <c r="MHD38" s="146"/>
      <c r="MHE38" s="147"/>
      <c r="MHF38" s="148"/>
      <c r="MHG38" s="149"/>
      <c r="MHH38" s="150"/>
      <c r="MHI38" s="151"/>
      <c r="MHJ38" s="152"/>
      <c r="MHK38" s="153"/>
      <c r="MHL38" s="154"/>
      <c r="MHM38" s="146"/>
      <c r="MHN38" s="147"/>
      <c r="MHO38" s="148"/>
      <c r="MHP38" s="149"/>
      <c r="MHQ38" s="150"/>
      <c r="MHR38" s="151"/>
      <c r="MHS38" s="152"/>
      <c r="MHT38" s="153"/>
      <c r="MHU38" s="154"/>
      <c r="MHV38" s="146"/>
      <c r="MHW38" s="147"/>
      <c r="MHX38" s="148"/>
      <c r="MHY38" s="149"/>
      <c r="MHZ38" s="150"/>
      <c r="MIA38" s="151"/>
      <c r="MIB38" s="152"/>
      <c r="MIC38" s="153"/>
      <c r="MID38" s="154"/>
      <c r="MIE38" s="146"/>
      <c r="MIF38" s="147"/>
      <c r="MIG38" s="148"/>
      <c r="MIH38" s="149"/>
      <c r="MII38" s="150"/>
      <c r="MIJ38" s="151"/>
      <c r="MIK38" s="152"/>
      <c r="MIL38" s="153"/>
      <c r="MIM38" s="154"/>
      <c r="MIN38" s="146"/>
      <c r="MIO38" s="147"/>
      <c r="MIP38" s="148"/>
      <c r="MIQ38" s="149"/>
      <c r="MIR38" s="150"/>
      <c r="MIS38" s="151"/>
      <c r="MIT38" s="152"/>
      <c r="MIU38" s="153"/>
      <c r="MIV38" s="154"/>
      <c r="MIW38" s="146"/>
      <c r="MIX38" s="147"/>
      <c r="MIY38" s="148"/>
      <c r="MIZ38" s="149"/>
      <c r="MJA38" s="150"/>
      <c r="MJB38" s="151"/>
      <c r="MJC38" s="152"/>
      <c r="MJD38" s="153"/>
      <c r="MJE38" s="154"/>
      <c r="MJF38" s="146"/>
      <c r="MJG38" s="147"/>
      <c r="MJH38" s="148"/>
      <c r="MJI38" s="149"/>
      <c r="MJJ38" s="150"/>
      <c r="MJK38" s="151"/>
      <c r="MJL38" s="152"/>
      <c r="MJM38" s="153"/>
      <c r="MJN38" s="154"/>
      <c r="MJO38" s="146"/>
      <c r="MJP38" s="147"/>
      <c r="MJQ38" s="148"/>
      <c r="MJR38" s="149"/>
      <c r="MJS38" s="150"/>
      <c r="MJT38" s="151"/>
      <c r="MJU38" s="152"/>
      <c r="MJV38" s="153"/>
      <c r="MJW38" s="154"/>
      <c r="MJX38" s="146"/>
      <c r="MJY38" s="147"/>
      <c r="MJZ38" s="148"/>
      <c r="MKA38" s="149"/>
      <c r="MKB38" s="150"/>
      <c r="MKC38" s="151"/>
      <c r="MKD38" s="152"/>
      <c r="MKE38" s="153"/>
      <c r="MKF38" s="154"/>
      <c r="MKG38" s="146"/>
      <c r="MKH38" s="147"/>
      <c r="MKI38" s="148"/>
      <c r="MKJ38" s="149"/>
      <c r="MKK38" s="150"/>
      <c r="MKL38" s="151"/>
      <c r="MKM38" s="152"/>
      <c r="MKN38" s="153"/>
      <c r="MKO38" s="154"/>
      <c r="MKP38" s="146"/>
      <c r="MKQ38" s="147"/>
      <c r="MKR38" s="148"/>
      <c r="MKS38" s="149"/>
      <c r="MKT38" s="150"/>
      <c r="MKU38" s="151"/>
      <c r="MKV38" s="152"/>
      <c r="MKW38" s="153"/>
      <c r="MKX38" s="154"/>
      <c r="MKY38" s="146"/>
      <c r="MKZ38" s="147"/>
      <c r="MLA38" s="148"/>
      <c r="MLB38" s="149"/>
      <c r="MLC38" s="150"/>
      <c r="MLD38" s="151"/>
      <c r="MLE38" s="152"/>
      <c r="MLF38" s="153"/>
      <c r="MLG38" s="154"/>
      <c r="MLH38" s="146"/>
      <c r="MLI38" s="147"/>
      <c r="MLJ38" s="148"/>
      <c r="MLK38" s="149"/>
      <c r="MLL38" s="150"/>
      <c r="MLM38" s="151"/>
      <c r="MLN38" s="152"/>
      <c r="MLO38" s="153"/>
      <c r="MLP38" s="154"/>
      <c r="MLQ38" s="146"/>
      <c r="MLR38" s="147"/>
      <c r="MLS38" s="148"/>
      <c r="MLT38" s="149"/>
      <c r="MLU38" s="150"/>
      <c r="MLV38" s="151"/>
      <c r="MLW38" s="152"/>
      <c r="MLX38" s="153"/>
      <c r="MLY38" s="154"/>
      <c r="MLZ38" s="146"/>
      <c r="MMA38" s="147"/>
      <c r="MMB38" s="148"/>
      <c r="MMC38" s="149"/>
      <c r="MMD38" s="150"/>
      <c r="MME38" s="151"/>
      <c r="MMF38" s="152"/>
      <c r="MMG38" s="153"/>
      <c r="MMH38" s="154"/>
      <c r="MMI38" s="146"/>
      <c r="MMJ38" s="147"/>
      <c r="MMK38" s="148"/>
      <c r="MML38" s="149"/>
      <c r="MMM38" s="150"/>
      <c r="MMN38" s="151"/>
      <c r="MMO38" s="152"/>
      <c r="MMP38" s="153"/>
      <c r="MMQ38" s="154"/>
      <c r="MMR38" s="146"/>
      <c r="MMS38" s="147"/>
      <c r="MMT38" s="148"/>
      <c r="MMU38" s="149"/>
      <c r="MMV38" s="150"/>
      <c r="MMW38" s="151"/>
      <c r="MMX38" s="152"/>
      <c r="MMY38" s="153"/>
      <c r="MMZ38" s="154"/>
      <c r="MNA38" s="146"/>
      <c r="MNB38" s="147"/>
      <c r="MNC38" s="148"/>
      <c r="MND38" s="149"/>
      <c r="MNE38" s="150"/>
      <c r="MNF38" s="151"/>
      <c r="MNG38" s="152"/>
      <c r="MNH38" s="153"/>
      <c r="MNI38" s="154"/>
      <c r="MNJ38" s="146"/>
      <c r="MNK38" s="147"/>
      <c r="MNL38" s="148"/>
      <c r="MNM38" s="149"/>
      <c r="MNN38" s="150"/>
      <c r="MNO38" s="151"/>
      <c r="MNP38" s="152"/>
      <c r="MNQ38" s="153"/>
      <c r="MNR38" s="154"/>
      <c r="MNS38" s="146"/>
      <c r="MNT38" s="147"/>
      <c r="MNU38" s="148"/>
      <c r="MNV38" s="149"/>
      <c r="MNW38" s="150"/>
      <c r="MNX38" s="151"/>
      <c r="MNY38" s="152"/>
      <c r="MNZ38" s="153"/>
      <c r="MOA38" s="154"/>
      <c r="MOB38" s="146"/>
      <c r="MOC38" s="147"/>
      <c r="MOD38" s="148"/>
      <c r="MOE38" s="149"/>
      <c r="MOF38" s="150"/>
      <c r="MOG38" s="151"/>
      <c r="MOH38" s="152"/>
      <c r="MOI38" s="153"/>
      <c r="MOJ38" s="154"/>
      <c r="MOK38" s="146"/>
      <c r="MOL38" s="147"/>
      <c r="MOM38" s="148"/>
      <c r="MON38" s="149"/>
      <c r="MOO38" s="150"/>
      <c r="MOP38" s="151"/>
      <c r="MOQ38" s="152"/>
      <c r="MOR38" s="153"/>
      <c r="MOS38" s="154"/>
      <c r="MOT38" s="146"/>
      <c r="MOU38" s="147"/>
      <c r="MOV38" s="148"/>
      <c r="MOW38" s="149"/>
      <c r="MOX38" s="150"/>
      <c r="MOY38" s="151"/>
      <c r="MOZ38" s="152"/>
      <c r="MPA38" s="153"/>
      <c r="MPB38" s="154"/>
      <c r="MPC38" s="146"/>
      <c r="MPD38" s="147"/>
      <c r="MPE38" s="148"/>
      <c r="MPF38" s="149"/>
      <c r="MPG38" s="150"/>
      <c r="MPH38" s="151"/>
      <c r="MPI38" s="152"/>
      <c r="MPJ38" s="153"/>
      <c r="MPK38" s="154"/>
      <c r="MPL38" s="146"/>
      <c r="MPM38" s="147"/>
      <c r="MPN38" s="148"/>
      <c r="MPO38" s="149"/>
      <c r="MPP38" s="150"/>
      <c r="MPQ38" s="151"/>
      <c r="MPR38" s="152"/>
      <c r="MPS38" s="153"/>
      <c r="MPT38" s="154"/>
      <c r="MPU38" s="146"/>
      <c r="MPV38" s="147"/>
      <c r="MPW38" s="148"/>
      <c r="MPX38" s="149"/>
      <c r="MPY38" s="150"/>
      <c r="MPZ38" s="151"/>
      <c r="MQA38" s="152"/>
      <c r="MQB38" s="153"/>
      <c r="MQC38" s="154"/>
      <c r="MQD38" s="146"/>
      <c r="MQE38" s="147"/>
      <c r="MQF38" s="148"/>
      <c r="MQG38" s="149"/>
      <c r="MQH38" s="150"/>
      <c r="MQI38" s="151"/>
      <c r="MQJ38" s="152"/>
      <c r="MQK38" s="153"/>
      <c r="MQL38" s="154"/>
      <c r="MQM38" s="146"/>
      <c r="MQN38" s="147"/>
      <c r="MQO38" s="148"/>
      <c r="MQP38" s="149"/>
      <c r="MQQ38" s="150"/>
      <c r="MQR38" s="151"/>
      <c r="MQS38" s="152"/>
      <c r="MQT38" s="153"/>
      <c r="MQU38" s="154"/>
      <c r="MQV38" s="146"/>
      <c r="MQW38" s="147"/>
      <c r="MQX38" s="148"/>
      <c r="MQY38" s="149"/>
      <c r="MQZ38" s="150"/>
      <c r="MRA38" s="151"/>
      <c r="MRB38" s="152"/>
      <c r="MRC38" s="153"/>
      <c r="MRD38" s="154"/>
      <c r="MRE38" s="146"/>
      <c r="MRF38" s="147"/>
      <c r="MRG38" s="148"/>
      <c r="MRH38" s="149"/>
      <c r="MRI38" s="150"/>
      <c r="MRJ38" s="151"/>
      <c r="MRK38" s="152"/>
      <c r="MRL38" s="153"/>
      <c r="MRM38" s="154"/>
      <c r="MRN38" s="146"/>
      <c r="MRO38" s="147"/>
      <c r="MRP38" s="148"/>
      <c r="MRQ38" s="149"/>
      <c r="MRR38" s="150"/>
      <c r="MRS38" s="151"/>
      <c r="MRT38" s="152"/>
      <c r="MRU38" s="153"/>
      <c r="MRV38" s="154"/>
      <c r="MRW38" s="146"/>
      <c r="MRX38" s="147"/>
      <c r="MRY38" s="148"/>
      <c r="MRZ38" s="149"/>
      <c r="MSA38" s="150"/>
      <c r="MSB38" s="151"/>
      <c r="MSC38" s="152"/>
      <c r="MSD38" s="153"/>
      <c r="MSE38" s="154"/>
      <c r="MSF38" s="146"/>
      <c r="MSG38" s="147"/>
      <c r="MSH38" s="148"/>
      <c r="MSI38" s="149"/>
      <c r="MSJ38" s="150"/>
      <c r="MSK38" s="151"/>
      <c r="MSL38" s="152"/>
      <c r="MSM38" s="153"/>
      <c r="MSN38" s="154"/>
      <c r="MSO38" s="146"/>
      <c r="MSP38" s="147"/>
      <c r="MSQ38" s="148"/>
      <c r="MSR38" s="149"/>
      <c r="MSS38" s="150"/>
      <c r="MST38" s="151"/>
      <c r="MSU38" s="152"/>
      <c r="MSV38" s="153"/>
      <c r="MSW38" s="154"/>
      <c r="MSX38" s="146"/>
      <c r="MSY38" s="147"/>
      <c r="MSZ38" s="148"/>
      <c r="MTA38" s="149"/>
      <c r="MTB38" s="150"/>
      <c r="MTC38" s="151"/>
      <c r="MTD38" s="152"/>
      <c r="MTE38" s="153"/>
      <c r="MTF38" s="154"/>
      <c r="MTG38" s="146"/>
      <c r="MTH38" s="147"/>
      <c r="MTI38" s="148"/>
      <c r="MTJ38" s="149"/>
      <c r="MTK38" s="150"/>
      <c r="MTL38" s="151"/>
      <c r="MTM38" s="152"/>
      <c r="MTN38" s="153"/>
      <c r="MTO38" s="154"/>
      <c r="MTP38" s="146"/>
      <c r="MTQ38" s="147"/>
      <c r="MTR38" s="148"/>
      <c r="MTS38" s="149"/>
      <c r="MTT38" s="150"/>
      <c r="MTU38" s="151"/>
      <c r="MTV38" s="152"/>
      <c r="MTW38" s="153"/>
      <c r="MTX38" s="154"/>
      <c r="MTY38" s="146"/>
      <c r="MTZ38" s="147"/>
      <c r="MUA38" s="148"/>
      <c r="MUB38" s="149"/>
      <c r="MUC38" s="150"/>
      <c r="MUD38" s="151"/>
      <c r="MUE38" s="152"/>
      <c r="MUF38" s="153"/>
      <c r="MUG38" s="154"/>
      <c r="MUH38" s="146"/>
      <c r="MUI38" s="147"/>
      <c r="MUJ38" s="148"/>
      <c r="MUK38" s="149"/>
      <c r="MUL38" s="150"/>
      <c r="MUM38" s="151"/>
      <c r="MUN38" s="152"/>
      <c r="MUO38" s="153"/>
      <c r="MUP38" s="154"/>
      <c r="MUQ38" s="146"/>
      <c r="MUR38" s="147"/>
      <c r="MUS38" s="148"/>
      <c r="MUT38" s="149"/>
      <c r="MUU38" s="150"/>
      <c r="MUV38" s="151"/>
      <c r="MUW38" s="152"/>
      <c r="MUX38" s="153"/>
      <c r="MUY38" s="154"/>
      <c r="MUZ38" s="146"/>
      <c r="MVA38" s="147"/>
      <c r="MVB38" s="148"/>
      <c r="MVC38" s="149"/>
      <c r="MVD38" s="150"/>
      <c r="MVE38" s="151"/>
      <c r="MVF38" s="152"/>
      <c r="MVG38" s="153"/>
      <c r="MVH38" s="154"/>
      <c r="MVI38" s="146"/>
      <c r="MVJ38" s="147"/>
      <c r="MVK38" s="148"/>
      <c r="MVL38" s="149"/>
      <c r="MVM38" s="150"/>
      <c r="MVN38" s="151"/>
      <c r="MVO38" s="152"/>
      <c r="MVP38" s="153"/>
      <c r="MVQ38" s="154"/>
      <c r="MVR38" s="146"/>
      <c r="MVS38" s="147"/>
      <c r="MVT38" s="148"/>
      <c r="MVU38" s="149"/>
      <c r="MVV38" s="150"/>
      <c r="MVW38" s="151"/>
      <c r="MVX38" s="152"/>
      <c r="MVY38" s="153"/>
      <c r="MVZ38" s="154"/>
      <c r="MWA38" s="146"/>
      <c r="MWB38" s="147"/>
      <c r="MWC38" s="148"/>
      <c r="MWD38" s="149"/>
      <c r="MWE38" s="150"/>
      <c r="MWF38" s="151"/>
      <c r="MWG38" s="152"/>
      <c r="MWH38" s="153"/>
      <c r="MWI38" s="154"/>
      <c r="MWJ38" s="146"/>
      <c r="MWK38" s="147"/>
      <c r="MWL38" s="148"/>
      <c r="MWM38" s="149"/>
      <c r="MWN38" s="150"/>
      <c r="MWO38" s="151"/>
      <c r="MWP38" s="152"/>
      <c r="MWQ38" s="153"/>
      <c r="MWR38" s="154"/>
      <c r="MWS38" s="146"/>
      <c r="MWT38" s="147"/>
      <c r="MWU38" s="148"/>
      <c r="MWV38" s="149"/>
      <c r="MWW38" s="150"/>
      <c r="MWX38" s="151"/>
      <c r="MWY38" s="152"/>
      <c r="MWZ38" s="153"/>
      <c r="MXA38" s="154"/>
      <c r="MXB38" s="146"/>
      <c r="MXC38" s="147"/>
      <c r="MXD38" s="148"/>
      <c r="MXE38" s="149"/>
      <c r="MXF38" s="150"/>
      <c r="MXG38" s="151"/>
      <c r="MXH38" s="152"/>
      <c r="MXI38" s="153"/>
      <c r="MXJ38" s="154"/>
      <c r="MXK38" s="146"/>
      <c r="MXL38" s="147"/>
      <c r="MXM38" s="148"/>
      <c r="MXN38" s="149"/>
      <c r="MXO38" s="150"/>
      <c r="MXP38" s="151"/>
      <c r="MXQ38" s="152"/>
      <c r="MXR38" s="153"/>
      <c r="MXS38" s="154"/>
      <c r="MXT38" s="146"/>
      <c r="MXU38" s="147"/>
      <c r="MXV38" s="148"/>
      <c r="MXW38" s="149"/>
      <c r="MXX38" s="150"/>
      <c r="MXY38" s="151"/>
      <c r="MXZ38" s="152"/>
      <c r="MYA38" s="153"/>
      <c r="MYB38" s="154"/>
      <c r="MYC38" s="146"/>
      <c r="MYD38" s="147"/>
      <c r="MYE38" s="148"/>
      <c r="MYF38" s="149"/>
      <c r="MYG38" s="150"/>
      <c r="MYH38" s="151"/>
      <c r="MYI38" s="152"/>
      <c r="MYJ38" s="153"/>
      <c r="MYK38" s="154"/>
      <c r="MYL38" s="146"/>
      <c r="MYM38" s="147"/>
      <c r="MYN38" s="148"/>
      <c r="MYO38" s="149"/>
      <c r="MYP38" s="150"/>
      <c r="MYQ38" s="151"/>
      <c r="MYR38" s="152"/>
      <c r="MYS38" s="153"/>
      <c r="MYT38" s="154"/>
      <c r="MYU38" s="146"/>
      <c r="MYV38" s="147"/>
      <c r="MYW38" s="148"/>
      <c r="MYX38" s="149"/>
      <c r="MYY38" s="150"/>
      <c r="MYZ38" s="151"/>
      <c r="MZA38" s="152"/>
      <c r="MZB38" s="153"/>
      <c r="MZC38" s="154"/>
      <c r="MZD38" s="146"/>
      <c r="MZE38" s="147"/>
      <c r="MZF38" s="148"/>
      <c r="MZG38" s="149"/>
      <c r="MZH38" s="150"/>
      <c r="MZI38" s="151"/>
      <c r="MZJ38" s="152"/>
      <c r="MZK38" s="153"/>
      <c r="MZL38" s="154"/>
      <c r="MZM38" s="146"/>
      <c r="MZN38" s="147"/>
      <c r="MZO38" s="148"/>
      <c r="MZP38" s="149"/>
      <c r="MZQ38" s="150"/>
      <c r="MZR38" s="151"/>
      <c r="MZS38" s="152"/>
      <c r="MZT38" s="153"/>
      <c r="MZU38" s="154"/>
      <c r="MZV38" s="146"/>
      <c r="MZW38" s="147"/>
      <c r="MZX38" s="148"/>
      <c r="MZY38" s="149"/>
      <c r="MZZ38" s="150"/>
      <c r="NAA38" s="151"/>
      <c r="NAB38" s="152"/>
      <c r="NAC38" s="153"/>
      <c r="NAD38" s="154"/>
      <c r="NAE38" s="146"/>
      <c r="NAF38" s="147"/>
      <c r="NAG38" s="148"/>
      <c r="NAH38" s="149"/>
      <c r="NAI38" s="150"/>
      <c r="NAJ38" s="151"/>
      <c r="NAK38" s="152"/>
      <c r="NAL38" s="153"/>
      <c r="NAM38" s="154"/>
      <c r="NAN38" s="146"/>
      <c r="NAO38" s="147"/>
      <c r="NAP38" s="148"/>
      <c r="NAQ38" s="149"/>
      <c r="NAR38" s="150"/>
      <c r="NAS38" s="151"/>
      <c r="NAT38" s="152"/>
      <c r="NAU38" s="153"/>
      <c r="NAV38" s="154"/>
      <c r="NAW38" s="146"/>
      <c r="NAX38" s="147"/>
      <c r="NAY38" s="148"/>
      <c r="NAZ38" s="149"/>
      <c r="NBA38" s="150"/>
      <c r="NBB38" s="151"/>
      <c r="NBC38" s="152"/>
      <c r="NBD38" s="153"/>
      <c r="NBE38" s="154"/>
      <c r="NBF38" s="146"/>
      <c r="NBG38" s="147"/>
      <c r="NBH38" s="148"/>
      <c r="NBI38" s="149"/>
      <c r="NBJ38" s="150"/>
      <c r="NBK38" s="151"/>
      <c r="NBL38" s="152"/>
      <c r="NBM38" s="153"/>
      <c r="NBN38" s="154"/>
      <c r="NBO38" s="146"/>
      <c r="NBP38" s="147"/>
      <c r="NBQ38" s="148"/>
      <c r="NBR38" s="149"/>
      <c r="NBS38" s="150"/>
      <c r="NBT38" s="151"/>
      <c r="NBU38" s="152"/>
      <c r="NBV38" s="153"/>
      <c r="NBW38" s="154"/>
      <c r="NBX38" s="146"/>
      <c r="NBY38" s="147"/>
      <c r="NBZ38" s="148"/>
      <c r="NCA38" s="149"/>
      <c r="NCB38" s="150"/>
      <c r="NCC38" s="151"/>
      <c r="NCD38" s="152"/>
      <c r="NCE38" s="153"/>
      <c r="NCF38" s="154"/>
      <c r="NCG38" s="146"/>
      <c r="NCH38" s="147"/>
      <c r="NCI38" s="148"/>
      <c r="NCJ38" s="149"/>
      <c r="NCK38" s="150"/>
      <c r="NCL38" s="151"/>
      <c r="NCM38" s="152"/>
      <c r="NCN38" s="153"/>
      <c r="NCO38" s="154"/>
      <c r="NCP38" s="146"/>
      <c r="NCQ38" s="147"/>
      <c r="NCR38" s="148"/>
      <c r="NCS38" s="149"/>
      <c r="NCT38" s="150"/>
      <c r="NCU38" s="151"/>
      <c r="NCV38" s="152"/>
      <c r="NCW38" s="153"/>
      <c r="NCX38" s="154"/>
      <c r="NCY38" s="146"/>
      <c r="NCZ38" s="147"/>
      <c r="NDA38" s="148"/>
      <c r="NDB38" s="149"/>
      <c r="NDC38" s="150"/>
      <c r="NDD38" s="151"/>
      <c r="NDE38" s="152"/>
      <c r="NDF38" s="153"/>
      <c r="NDG38" s="154"/>
      <c r="NDH38" s="146"/>
      <c r="NDI38" s="147"/>
      <c r="NDJ38" s="148"/>
      <c r="NDK38" s="149"/>
      <c r="NDL38" s="150"/>
      <c r="NDM38" s="151"/>
      <c r="NDN38" s="152"/>
      <c r="NDO38" s="153"/>
      <c r="NDP38" s="154"/>
      <c r="NDQ38" s="146"/>
      <c r="NDR38" s="147"/>
      <c r="NDS38" s="148"/>
      <c r="NDT38" s="149"/>
      <c r="NDU38" s="150"/>
      <c r="NDV38" s="151"/>
      <c r="NDW38" s="152"/>
      <c r="NDX38" s="153"/>
      <c r="NDY38" s="154"/>
      <c r="NDZ38" s="146"/>
      <c r="NEA38" s="147"/>
      <c r="NEB38" s="148"/>
      <c r="NEC38" s="149"/>
      <c r="NED38" s="150"/>
      <c r="NEE38" s="151"/>
      <c r="NEF38" s="152"/>
      <c r="NEG38" s="153"/>
      <c r="NEH38" s="154"/>
      <c r="NEI38" s="146"/>
      <c r="NEJ38" s="147"/>
      <c r="NEK38" s="148"/>
      <c r="NEL38" s="149"/>
      <c r="NEM38" s="150"/>
      <c r="NEN38" s="151"/>
      <c r="NEO38" s="152"/>
      <c r="NEP38" s="153"/>
      <c r="NEQ38" s="154"/>
      <c r="NER38" s="146"/>
      <c r="NES38" s="147"/>
      <c r="NET38" s="148"/>
      <c r="NEU38" s="149"/>
      <c r="NEV38" s="150"/>
      <c r="NEW38" s="151"/>
      <c r="NEX38" s="152"/>
      <c r="NEY38" s="153"/>
      <c r="NEZ38" s="154"/>
      <c r="NFA38" s="146"/>
      <c r="NFB38" s="147"/>
      <c r="NFC38" s="148"/>
      <c r="NFD38" s="149"/>
      <c r="NFE38" s="150"/>
      <c r="NFF38" s="151"/>
      <c r="NFG38" s="152"/>
      <c r="NFH38" s="153"/>
      <c r="NFI38" s="154"/>
      <c r="NFJ38" s="146"/>
      <c r="NFK38" s="147"/>
      <c r="NFL38" s="148"/>
      <c r="NFM38" s="149"/>
      <c r="NFN38" s="150"/>
      <c r="NFO38" s="151"/>
      <c r="NFP38" s="152"/>
      <c r="NFQ38" s="153"/>
      <c r="NFR38" s="154"/>
      <c r="NFS38" s="146"/>
      <c r="NFT38" s="147"/>
      <c r="NFU38" s="148"/>
      <c r="NFV38" s="149"/>
      <c r="NFW38" s="150"/>
      <c r="NFX38" s="151"/>
      <c r="NFY38" s="152"/>
      <c r="NFZ38" s="153"/>
      <c r="NGA38" s="154"/>
      <c r="NGB38" s="146"/>
      <c r="NGC38" s="147"/>
      <c r="NGD38" s="148"/>
      <c r="NGE38" s="149"/>
      <c r="NGF38" s="150"/>
      <c r="NGG38" s="151"/>
      <c r="NGH38" s="152"/>
      <c r="NGI38" s="153"/>
      <c r="NGJ38" s="154"/>
      <c r="NGK38" s="146"/>
      <c r="NGL38" s="147"/>
      <c r="NGM38" s="148"/>
      <c r="NGN38" s="149"/>
      <c r="NGO38" s="150"/>
      <c r="NGP38" s="151"/>
      <c r="NGQ38" s="152"/>
      <c r="NGR38" s="153"/>
      <c r="NGS38" s="154"/>
      <c r="NGT38" s="146"/>
      <c r="NGU38" s="147"/>
      <c r="NGV38" s="148"/>
      <c r="NGW38" s="149"/>
      <c r="NGX38" s="150"/>
      <c r="NGY38" s="151"/>
      <c r="NGZ38" s="152"/>
      <c r="NHA38" s="153"/>
      <c r="NHB38" s="154"/>
      <c r="NHC38" s="146"/>
      <c r="NHD38" s="147"/>
      <c r="NHE38" s="148"/>
      <c r="NHF38" s="149"/>
      <c r="NHG38" s="150"/>
      <c r="NHH38" s="151"/>
      <c r="NHI38" s="152"/>
      <c r="NHJ38" s="153"/>
      <c r="NHK38" s="154"/>
      <c r="NHL38" s="146"/>
      <c r="NHM38" s="147"/>
      <c r="NHN38" s="148"/>
      <c r="NHO38" s="149"/>
      <c r="NHP38" s="150"/>
      <c r="NHQ38" s="151"/>
      <c r="NHR38" s="152"/>
      <c r="NHS38" s="153"/>
      <c r="NHT38" s="154"/>
      <c r="NHU38" s="146"/>
      <c r="NHV38" s="147"/>
      <c r="NHW38" s="148"/>
      <c r="NHX38" s="149"/>
      <c r="NHY38" s="150"/>
      <c r="NHZ38" s="151"/>
      <c r="NIA38" s="152"/>
      <c r="NIB38" s="153"/>
      <c r="NIC38" s="154"/>
      <c r="NID38" s="146"/>
      <c r="NIE38" s="147"/>
      <c r="NIF38" s="148"/>
      <c r="NIG38" s="149"/>
      <c r="NIH38" s="150"/>
      <c r="NII38" s="151"/>
      <c r="NIJ38" s="152"/>
      <c r="NIK38" s="153"/>
      <c r="NIL38" s="154"/>
      <c r="NIM38" s="146"/>
      <c r="NIN38" s="147"/>
      <c r="NIO38" s="148"/>
      <c r="NIP38" s="149"/>
      <c r="NIQ38" s="150"/>
      <c r="NIR38" s="151"/>
      <c r="NIS38" s="152"/>
      <c r="NIT38" s="153"/>
      <c r="NIU38" s="154"/>
      <c r="NIV38" s="146"/>
      <c r="NIW38" s="147"/>
      <c r="NIX38" s="148"/>
      <c r="NIY38" s="149"/>
      <c r="NIZ38" s="150"/>
      <c r="NJA38" s="151"/>
      <c r="NJB38" s="152"/>
      <c r="NJC38" s="153"/>
      <c r="NJD38" s="154"/>
      <c r="NJE38" s="146"/>
      <c r="NJF38" s="147"/>
      <c r="NJG38" s="148"/>
      <c r="NJH38" s="149"/>
      <c r="NJI38" s="150"/>
      <c r="NJJ38" s="151"/>
      <c r="NJK38" s="152"/>
      <c r="NJL38" s="153"/>
      <c r="NJM38" s="154"/>
      <c r="NJN38" s="146"/>
      <c r="NJO38" s="147"/>
      <c r="NJP38" s="148"/>
      <c r="NJQ38" s="149"/>
      <c r="NJR38" s="150"/>
      <c r="NJS38" s="151"/>
      <c r="NJT38" s="152"/>
      <c r="NJU38" s="153"/>
      <c r="NJV38" s="154"/>
      <c r="NJW38" s="146"/>
      <c r="NJX38" s="147"/>
      <c r="NJY38" s="148"/>
      <c r="NJZ38" s="149"/>
      <c r="NKA38" s="150"/>
      <c r="NKB38" s="151"/>
      <c r="NKC38" s="152"/>
      <c r="NKD38" s="153"/>
      <c r="NKE38" s="154"/>
      <c r="NKF38" s="146"/>
      <c r="NKG38" s="147"/>
      <c r="NKH38" s="148"/>
      <c r="NKI38" s="149"/>
      <c r="NKJ38" s="150"/>
      <c r="NKK38" s="151"/>
      <c r="NKL38" s="152"/>
      <c r="NKM38" s="153"/>
      <c r="NKN38" s="154"/>
      <c r="NKO38" s="146"/>
      <c r="NKP38" s="147"/>
      <c r="NKQ38" s="148"/>
      <c r="NKR38" s="149"/>
      <c r="NKS38" s="150"/>
      <c r="NKT38" s="151"/>
      <c r="NKU38" s="152"/>
      <c r="NKV38" s="153"/>
      <c r="NKW38" s="154"/>
      <c r="NKX38" s="146"/>
      <c r="NKY38" s="147"/>
      <c r="NKZ38" s="148"/>
      <c r="NLA38" s="149"/>
      <c r="NLB38" s="150"/>
      <c r="NLC38" s="151"/>
      <c r="NLD38" s="152"/>
      <c r="NLE38" s="153"/>
      <c r="NLF38" s="154"/>
      <c r="NLG38" s="146"/>
      <c r="NLH38" s="147"/>
      <c r="NLI38" s="148"/>
      <c r="NLJ38" s="149"/>
      <c r="NLK38" s="150"/>
      <c r="NLL38" s="151"/>
      <c r="NLM38" s="152"/>
      <c r="NLN38" s="153"/>
      <c r="NLO38" s="154"/>
      <c r="NLP38" s="146"/>
      <c r="NLQ38" s="147"/>
      <c r="NLR38" s="148"/>
      <c r="NLS38" s="149"/>
      <c r="NLT38" s="150"/>
      <c r="NLU38" s="151"/>
      <c r="NLV38" s="152"/>
      <c r="NLW38" s="153"/>
      <c r="NLX38" s="154"/>
      <c r="NLY38" s="146"/>
      <c r="NLZ38" s="147"/>
      <c r="NMA38" s="148"/>
      <c r="NMB38" s="149"/>
      <c r="NMC38" s="150"/>
      <c r="NMD38" s="151"/>
      <c r="NME38" s="152"/>
      <c r="NMF38" s="153"/>
      <c r="NMG38" s="154"/>
      <c r="NMH38" s="146"/>
      <c r="NMI38" s="147"/>
      <c r="NMJ38" s="148"/>
      <c r="NMK38" s="149"/>
      <c r="NML38" s="150"/>
      <c r="NMM38" s="151"/>
      <c r="NMN38" s="152"/>
      <c r="NMO38" s="153"/>
      <c r="NMP38" s="154"/>
      <c r="NMQ38" s="146"/>
      <c r="NMR38" s="147"/>
      <c r="NMS38" s="148"/>
      <c r="NMT38" s="149"/>
      <c r="NMU38" s="150"/>
      <c r="NMV38" s="151"/>
      <c r="NMW38" s="152"/>
      <c r="NMX38" s="153"/>
      <c r="NMY38" s="154"/>
      <c r="NMZ38" s="146"/>
      <c r="NNA38" s="147"/>
      <c r="NNB38" s="148"/>
      <c r="NNC38" s="149"/>
      <c r="NND38" s="150"/>
      <c r="NNE38" s="151"/>
      <c r="NNF38" s="152"/>
      <c r="NNG38" s="153"/>
      <c r="NNH38" s="154"/>
      <c r="NNI38" s="146"/>
      <c r="NNJ38" s="147"/>
      <c r="NNK38" s="148"/>
      <c r="NNL38" s="149"/>
      <c r="NNM38" s="150"/>
      <c r="NNN38" s="151"/>
      <c r="NNO38" s="152"/>
      <c r="NNP38" s="153"/>
      <c r="NNQ38" s="154"/>
      <c r="NNR38" s="146"/>
      <c r="NNS38" s="147"/>
      <c r="NNT38" s="148"/>
      <c r="NNU38" s="149"/>
      <c r="NNV38" s="150"/>
      <c r="NNW38" s="151"/>
      <c r="NNX38" s="152"/>
      <c r="NNY38" s="153"/>
      <c r="NNZ38" s="154"/>
      <c r="NOA38" s="146"/>
      <c r="NOB38" s="147"/>
      <c r="NOC38" s="148"/>
      <c r="NOD38" s="149"/>
      <c r="NOE38" s="150"/>
      <c r="NOF38" s="151"/>
      <c r="NOG38" s="152"/>
      <c r="NOH38" s="153"/>
      <c r="NOI38" s="154"/>
      <c r="NOJ38" s="146"/>
      <c r="NOK38" s="147"/>
      <c r="NOL38" s="148"/>
      <c r="NOM38" s="149"/>
      <c r="NON38" s="150"/>
      <c r="NOO38" s="151"/>
      <c r="NOP38" s="152"/>
      <c r="NOQ38" s="153"/>
      <c r="NOR38" s="154"/>
      <c r="NOS38" s="146"/>
      <c r="NOT38" s="147"/>
      <c r="NOU38" s="148"/>
      <c r="NOV38" s="149"/>
      <c r="NOW38" s="150"/>
      <c r="NOX38" s="151"/>
      <c r="NOY38" s="152"/>
      <c r="NOZ38" s="153"/>
      <c r="NPA38" s="154"/>
      <c r="NPB38" s="146"/>
      <c r="NPC38" s="147"/>
      <c r="NPD38" s="148"/>
      <c r="NPE38" s="149"/>
      <c r="NPF38" s="150"/>
      <c r="NPG38" s="151"/>
      <c r="NPH38" s="152"/>
      <c r="NPI38" s="153"/>
      <c r="NPJ38" s="154"/>
      <c r="NPK38" s="146"/>
      <c r="NPL38" s="147"/>
      <c r="NPM38" s="148"/>
      <c r="NPN38" s="149"/>
      <c r="NPO38" s="150"/>
      <c r="NPP38" s="151"/>
      <c r="NPQ38" s="152"/>
      <c r="NPR38" s="153"/>
      <c r="NPS38" s="154"/>
      <c r="NPT38" s="146"/>
      <c r="NPU38" s="147"/>
      <c r="NPV38" s="148"/>
      <c r="NPW38" s="149"/>
      <c r="NPX38" s="150"/>
      <c r="NPY38" s="151"/>
      <c r="NPZ38" s="152"/>
      <c r="NQA38" s="153"/>
      <c r="NQB38" s="154"/>
      <c r="NQC38" s="146"/>
      <c r="NQD38" s="147"/>
      <c r="NQE38" s="148"/>
      <c r="NQF38" s="149"/>
      <c r="NQG38" s="150"/>
      <c r="NQH38" s="151"/>
      <c r="NQI38" s="152"/>
      <c r="NQJ38" s="153"/>
      <c r="NQK38" s="154"/>
      <c r="NQL38" s="146"/>
      <c r="NQM38" s="147"/>
      <c r="NQN38" s="148"/>
      <c r="NQO38" s="149"/>
      <c r="NQP38" s="150"/>
      <c r="NQQ38" s="151"/>
      <c r="NQR38" s="152"/>
      <c r="NQS38" s="153"/>
      <c r="NQT38" s="154"/>
      <c r="NQU38" s="146"/>
      <c r="NQV38" s="147"/>
      <c r="NQW38" s="148"/>
      <c r="NQX38" s="149"/>
      <c r="NQY38" s="150"/>
      <c r="NQZ38" s="151"/>
      <c r="NRA38" s="152"/>
      <c r="NRB38" s="153"/>
      <c r="NRC38" s="154"/>
      <c r="NRD38" s="146"/>
      <c r="NRE38" s="147"/>
      <c r="NRF38" s="148"/>
      <c r="NRG38" s="149"/>
      <c r="NRH38" s="150"/>
      <c r="NRI38" s="151"/>
      <c r="NRJ38" s="152"/>
      <c r="NRK38" s="153"/>
      <c r="NRL38" s="154"/>
      <c r="NRM38" s="146"/>
      <c r="NRN38" s="147"/>
      <c r="NRO38" s="148"/>
      <c r="NRP38" s="149"/>
      <c r="NRQ38" s="150"/>
      <c r="NRR38" s="151"/>
      <c r="NRS38" s="152"/>
      <c r="NRT38" s="153"/>
      <c r="NRU38" s="154"/>
      <c r="NRV38" s="146"/>
      <c r="NRW38" s="147"/>
      <c r="NRX38" s="148"/>
      <c r="NRY38" s="149"/>
      <c r="NRZ38" s="150"/>
      <c r="NSA38" s="151"/>
      <c r="NSB38" s="152"/>
      <c r="NSC38" s="153"/>
      <c r="NSD38" s="154"/>
      <c r="NSE38" s="146"/>
      <c r="NSF38" s="147"/>
      <c r="NSG38" s="148"/>
      <c r="NSH38" s="149"/>
      <c r="NSI38" s="150"/>
      <c r="NSJ38" s="151"/>
      <c r="NSK38" s="152"/>
      <c r="NSL38" s="153"/>
      <c r="NSM38" s="154"/>
      <c r="NSN38" s="146"/>
      <c r="NSO38" s="147"/>
      <c r="NSP38" s="148"/>
      <c r="NSQ38" s="149"/>
      <c r="NSR38" s="150"/>
      <c r="NSS38" s="151"/>
      <c r="NST38" s="152"/>
      <c r="NSU38" s="153"/>
      <c r="NSV38" s="154"/>
      <c r="NSW38" s="146"/>
      <c r="NSX38" s="147"/>
      <c r="NSY38" s="148"/>
      <c r="NSZ38" s="149"/>
      <c r="NTA38" s="150"/>
      <c r="NTB38" s="151"/>
      <c r="NTC38" s="152"/>
      <c r="NTD38" s="153"/>
      <c r="NTE38" s="154"/>
      <c r="NTF38" s="146"/>
      <c r="NTG38" s="147"/>
      <c r="NTH38" s="148"/>
      <c r="NTI38" s="149"/>
      <c r="NTJ38" s="150"/>
      <c r="NTK38" s="151"/>
      <c r="NTL38" s="152"/>
      <c r="NTM38" s="153"/>
      <c r="NTN38" s="154"/>
      <c r="NTO38" s="146"/>
      <c r="NTP38" s="147"/>
      <c r="NTQ38" s="148"/>
      <c r="NTR38" s="149"/>
      <c r="NTS38" s="150"/>
      <c r="NTT38" s="151"/>
      <c r="NTU38" s="152"/>
      <c r="NTV38" s="153"/>
      <c r="NTW38" s="154"/>
      <c r="NTX38" s="146"/>
      <c r="NTY38" s="147"/>
      <c r="NTZ38" s="148"/>
      <c r="NUA38" s="149"/>
      <c r="NUB38" s="150"/>
      <c r="NUC38" s="151"/>
      <c r="NUD38" s="152"/>
      <c r="NUE38" s="153"/>
      <c r="NUF38" s="154"/>
      <c r="NUG38" s="146"/>
      <c r="NUH38" s="147"/>
      <c r="NUI38" s="148"/>
      <c r="NUJ38" s="149"/>
      <c r="NUK38" s="150"/>
      <c r="NUL38" s="151"/>
      <c r="NUM38" s="152"/>
      <c r="NUN38" s="153"/>
      <c r="NUO38" s="154"/>
      <c r="NUP38" s="146"/>
      <c r="NUQ38" s="147"/>
      <c r="NUR38" s="148"/>
      <c r="NUS38" s="149"/>
      <c r="NUT38" s="150"/>
      <c r="NUU38" s="151"/>
      <c r="NUV38" s="152"/>
      <c r="NUW38" s="153"/>
      <c r="NUX38" s="154"/>
      <c r="NUY38" s="146"/>
      <c r="NUZ38" s="147"/>
      <c r="NVA38" s="148"/>
      <c r="NVB38" s="149"/>
      <c r="NVC38" s="150"/>
      <c r="NVD38" s="151"/>
      <c r="NVE38" s="152"/>
      <c r="NVF38" s="153"/>
      <c r="NVG38" s="154"/>
      <c r="NVH38" s="146"/>
      <c r="NVI38" s="147"/>
      <c r="NVJ38" s="148"/>
      <c r="NVK38" s="149"/>
      <c r="NVL38" s="150"/>
      <c r="NVM38" s="151"/>
      <c r="NVN38" s="152"/>
      <c r="NVO38" s="153"/>
      <c r="NVP38" s="154"/>
      <c r="NVQ38" s="146"/>
      <c r="NVR38" s="147"/>
      <c r="NVS38" s="148"/>
      <c r="NVT38" s="149"/>
      <c r="NVU38" s="150"/>
      <c r="NVV38" s="151"/>
      <c r="NVW38" s="152"/>
      <c r="NVX38" s="153"/>
      <c r="NVY38" s="154"/>
      <c r="NVZ38" s="146"/>
      <c r="NWA38" s="147"/>
      <c r="NWB38" s="148"/>
      <c r="NWC38" s="149"/>
      <c r="NWD38" s="150"/>
      <c r="NWE38" s="151"/>
      <c r="NWF38" s="152"/>
      <c r="NWG38" s="153"/>
      <c r="NWH38" s="154"/>
      <c r="NWI38" s="146"/>
      <c r="NWJ38" s="147"/>
      <c r="NWK38" s="148"/>
      <c r="NWL38" s="149"/>
      <c r="NWM38" s="150"/>
      <c r="NWN38" s="151"/>
      <c r="NWO38" s="152"/>
      <c r="NWP38" s="153"/>
      <c r="NWQ38" s="154"/>
      <c r="NWR38" s="146"/>
      <c r="NWS38" s="147"/>
      <c r="NWT38" s="148"/>
      <c r="NWU38" s="149"/>
      <c r="NWV38" s="150"/>
      <c r="NWW38" s="151"/>
      <c r="NWX38" s="152"/>
      <c r="NWY38" s="153"/>
      <c r="NWZ38" s="154"/>
      <c r="NXA38" s="146"/>
      <c r="NXB38" s="147"/>
      <c r="NXC38" s="148"/>
      <c r="NXD38" s="149"/>
      <c r="NXE38" s="150"/>
      <c r="NXF38" s="151"/>
      <c r="NXG38" s="152"/>
      <c r="NXH38" s="153"/>
      <c r="NXI38" s="154"/>
      <c r="NXJ38" s="146"/>
      <c r="NXK38" s="147"/>
      <c r="NXL38" s="148"/>
      <c r="NXM38" s="149"/>
      <c r="NXN38" s="150"/>
      <c r="NXO38" s="151"/>
      <c r="NXP38" s="152"/>
      <c r="NXQ38" s="153"/>
      <c r="NXR38" s="154"/>
      <c r="NXS38" s="146"/>
      <c r="NXT38" s="147"/>
      <c r="NXU38" s="148"/>
      <c r="NXV38" s="149"/>
      <c r="NXW38" s="150"/>
      <c r="NXX38" s="151"/>
      <c r="NXY38" s="152"/>
      <c r="NXZ38" s="153"/>
      <c r="NYA38" s="154"/>
      <c r="NYB38" s="146"/>
      <c r="NYC38" s="147"/>
      <c r="NYD38" s="148"/>
      <c r="NYE38" s="149"/>
      <c r="NYF38" s="150"/>
      <c r="NYG38" s="151"/>
      <c r="NYH38" s="152"/>
      <c r="NYI38" s="153"/>
      <c r="NYJ38" s="154"/>
      <c r="NYK38" s="146"/>
      <c r="NYL38" s="147"/>
      <c r="NYM38" s="148"/>
      <c r="NYN38" s="149"/>
      <c r="NYO38" s="150"/>
      <c r="NYP38" s="151"/>
      <c r="NYQ38" s="152"/>
      <c r="NYR38" s="153"/>
      <c r="NYS38" s="154"/>
      <c r="NYT38" s="146"/>
      <c r="NYU38" s="147"/>
      <c r="NYV38" s="148"/>
      <c r="NYW38" s="149"/>
      <c r="NYX38" s="150"/>
      <c r="NYY38" s="151"/>
      <c r="NYZ38" s="152"/>
      <c r="NZA38" s="153"/>
      <c r="NZB38" s="154"/>
      <c r="NZC38" s="146"/>
      <c r="NZD38" s="147"/>
      <c r="NZE38" s="148"/>
      <c r="NZF38" s="149"/>
      <c r="NZG38" s="150"/>
      <c r="NZH38" s="151"/>
      <c r="NZI38" s="152"/>
      <c r="NZJ38" s="153"/>
      <c r="NZK38" s="154"/>
      <c r="NZL38" s="146"/>
      <c r="NZM38" s="147"/>
      <c r="NZN38" s="148"/>
      <c r="NZO38" s="149"/>
      <c r="NZP38" s="150"/>
      <c r="NZQ38" s="151"/>
      <c r="NZR38" s="152"/>
      <c r="NZS38" s="153"/>
      <c r="NZT38" s="154"/>
      <c r="NZU38" s="146"/>
      <c r="NZV38" s="147"/>
      <c r="NZW38" s="148"/>
      <c r="NZX38" s="149"/>
      <c r="NZY38" s="150"/>
      <c r="NZZ38" s="151"/>
      <c r="OAA38" s="152"/>
      <c r="OAB38" s="153"/>
      <c r="OAC38" s="154"/>
      <c r="OAD38" s="146"/>
      <c r="OAE38" s="147"/>
      <c r="OAF38" s="148"/>
      <c r="OAG38" s="149"/>
      <c r="OAH38" s="150"/>
      <c r="OAI38" s="151"/>
      <c r="OAJ38" s="152"/>
      <c r="OAK38" s="153"/>
      <c r="OAL38" s="154"/>
      <c r="OAM38" s="146"/>
      <c r="OAN38" s="147"/>
      <c r="OAO38" s="148"/>
      <c r="OAP38" s="149"/>
      <c r="OAQ38" s="150"/>
      <c r="OAR38" s="151"/>
      <c r="OAS38" s="152"/>
      <c r="OAT38" s="153"/>
      <c r="OAU38" s="154"/>
      <c r="OAV38" s="146"/>
      <c r="OAW38" s="147"/>
      <c r="OAX38" s="148"/>
      <c r="OAY38" s="149"/>
      <c r="OAZ38" s="150"/>
      <c r="OBA38" s="151"/>
      <c r="OBB38" s="152"/>
      <c r="OBC38" s="153"/>
      <c r="OBD38" s="154"/>
      <c r="OBE38" s="146"/>
      <c r="OBF38" s="147"/>
      <c r="OBG38" s="148"/>
      <c r="OBH38" s="149"/>
      <c r="OBI38" s="150"/>
      <c r="OBJ38" s="151"/>
      <c r="OBK38" s="152"/>
      <c r="OBL38" s="153"/>
      <c r="OBM38" s="154"/>
      <c r="OBN38" s="146"/>
      <c r="OBO38" s="147"/>
      <c r="OBP38" s="148"/>
      <c r="OBQ38" s="149"/>
      <c r="OBR38" s="150"/>
      <c r="OBS38" s="151"/>
      <c r="OBT38" s="152"/>
      <c r="OBU38" s="153"/>
      <c r="OBV38" s="154"/>
      <c r="OBW38" s="146"/>
      <c r="OBX38" s="147"/>
      <c r="OBY38" s="148"/>
      <c r="OBZ38" s="149"/>
      <c r="OCA38" s="150"/>
      <c r="OCB38" s="151"/>
      <c r="OCC38" s="152"/>
      <c r="OCD38" s="153"/>
      <c r="OCE38" s="154"/>
      <c r="OCF38" s="146"/>
      <c r="OCG38" s="147"/>
      <c r="OCH38" s="148"/>
      <c r="OCI38" s="149"/>
      <c r="OCJ38" s="150"/>
      <c r="OCK38" s="151"/>
      <c r="OCL38" s="152"/>
      <c r="OCM38" s="153"/>
      <c r="OCN38" s="154"/>
      <c r="OCO38" s="146"/>
      <c r="OCP38" s="147"/>
      <c r="OCQ38" s="148"/>
      <c r="OCR38" s="149"/>
      <c r="OCS38" s="150"/>
      <c r="OCT38" s="151"/>
      <c r="OCU38" s="152"/>
      <c r="OCV38" s="153"/>
      <c r="OCW38" s="154"/>
      <c r="OCX38" s="146"/>
      <c r="OCY38" s="147"/>
      <c r="OCZ38" s="148"/>
      <c r="ODA38" s="149"/>
      <c r="ODB38" s="150"/>
      <c r="ODC38" s="151"/>
      <c r="ODD38" s="152"/>
      <c r="ODE38" s="153"/>
      <c r="ODF38" s="154"/>
      <c r="ODG38" s="146"/>
      <c r="ODH38" s="147"/>
      <c r="ODI38" s="148"/>
      <c r="ODJ38" s="149"/>
      <c r="ODK38" s="150"/>
      <c r="ODL38" s="151"/>
      <c r="ODM38" s="152"/>
      <c r="ODN38" s="153"/>
      <c r="ODO38" s="154"/>
      <c r="ODP38" s="146"/>
      <c r="ODQ38" s="147"/>
      <c r="ODR38" s="148"/>
      <c r="ODS38" s="149"/>
      <c r="ODT38" s="150"/>
      <c r="ODU38" s="151"/>
      <c r="ODV38" s="152"/>
      <c r="ODW38" s="153"/>
      <c r="ODX38" s="154"/>
      <c r="ODY38" s="146"/>
      <c r="ODZ38" s="147"/>
      <c r="OEA38" s="148"/>
      <c r="OEB38" s="149"/>
      <c r="OEC38" s="150"/>
      <c r="OED38" s="151"/>
      <c r="OEE38" s="152"/>
      <c r="OEF38" s="153"/>
      <c r="OEG38" s="154"/>
      <c r="OEH38" s="146"/>
      <c r="OEI38" s="147"/>
      <c r="OEJ38" s="148"/>
      <c r="OEK38" s="149"/>
      <c r="OEL38" s="150"/>
      <c r="OEM38" s="151"/>
      <c r="OEN38" s="152"/>
      <c r="OEO38" s="153"/>
      <c r="OEP38" s="154"/>
      <c r="OEQ38" s="146"/>
      <c r="OER38" s="147"/>
      <c r="OES38" s="148"/>
      <c r="OET38" s="149"/>
      <c r="OEU38" s="150"/>
      <c r="OEV38" s="151"/>
      <c r="OEW38" s="152"/>
      <c r="OEX38" s="153"/>
      <c r="OEY38" s="154"/>
      <c r="OEZ38" s="146"/>
      <c r="OFA38" s="147"/>
      <c r="OFB38" s="148"/>
      <c r="OFC38" s="149"/>
      <c r="OFD38" s="150"/>
      <c r="OFE38" s="151"/>
      <c r="OFF38" s="152"/>
      <c r="OFG38" s="153"/>
      <c r="OFH38" s="154"/>
      <c r="OFI38" s="146"/>
      <c r="OFJ38" s="147"/>
      <c r="OFK38" s="148"/>
      <c r="OFL38" s="149"/>
      <c r="OFM38" s="150"/>
      <c r="OFN38" s="151"/>
      <c r="OFO38" s="152"/>
      <c r="OFP38" s="153"/>
      <c r="OFQ38" s="154"/>
      <c r="OFR38" s="146"/>
      <c r="OFS38" s="147"/>
      <c r="OFT38" s="148"/>
      <c r="OFU38" s="149"/>
      <c r="OFV38" s="150"/>
      <c r="OFW38" s="151"/>
      <c r="OFX38" s="152"/>
      <c r="OFY38" s="153"/>
      <c r="OFZ38" s="154"/>
      <c r="OGA38" s="146"/>
      <c r="OGB38" s="147"/>
      <c r="OGC38" s="148"/>
      <c r="OGD38" s="149"/>
      <c r="OGE38" s="150"/>
      <c r="OGF38" s="151"/>
      <c r="OGG38" s="152"/>
      <c r="OGH38" s="153"/>
      <c r="OGI38" s="154"/>
      <c r="OGJ38" s="146"/>
      <c r="OGK38" s="147"/>
      <c r="OGL38" s="148"/>
      <c r="OGM38" s="149"/>
      <c r="OGN38" s="150"/>
      <c r="OGO38" s="151"/>
      <c r="OGP38" s="152"/>
      <c r="OGQ38" s="153"/>
      <c r="OGR38" s="154"/>
      <c r="OGS38" s="146"/>
      <c r="OGT38" s="147"/>
      <c r="OGU38" s="148"/>
      <c r="OGV38" s="149"/>
      <c r="OGW38" s="150"/>
      <c r="OGX38" s="151"/>
      <c r="OGY38" s="152"/>
      <c r="OGZ38" s="153"/>
      <c r="OHA38" s="154"/>
      <c r="OHB38" s="146"/>
      <c r="OHC38" s="147"/>
      <c r="OHD38" s="148"/>
      <c r="OHE38" s="149"/>
      <c r="OHF38" s="150"/>
      <c r="OHG38" s="151"/>
      <c r="OHH38" s="152"/>
      <c r="OHI38" s="153"/>
      <c r="OHJ38" s="154"/>
      <c r="OHK38" s="146"/>
      <c r="OHL38" s="147"/>
      <c r="OHM38" s="148"/>
      <c r="OHN38" s="149"/>
      <c r="OHO38" s="150"/>
      <c r="OHP38" s="151"/>
      <c r="OHQ38" s="152"/>
      <c r="OHR38" s="153"/>
      <c r="OHS38" s="154"/>
      <c r="OHT38" s="146"/>
      <c r="OHU38" s="147"/>
      <c r="OHV38" s="148"/>
      <c r="OHW38" s="149"/>
      <c r="OHX38" s="150"/>
      <c r="OHY38" s="151"/>
      <c r="OHZ38" s="152"/>
      <c r="OIA38" s="153"/>
      <c r="OIB38" s="154"/>
      <c r="OIC38" s="146"/>
      <c r="OID38" s="147"/>
      <c r="OIE38" s="148"/>
      <c r="OIF38" s="149"/>
      <c r="OIG38" s="150"/>
      <c r="OIH38" s="151"/>
      <c r="OII38" s="152"/>
      <c r="OIJ38" s="153"/>
      <c r="OIK38" s="154"/>
      <c r="OIL38" s="146"/>
      <c r="OIM38" s="147"/>
      <c r="OIN38" s="148"/>
      <c r="OIO38" s="149"/>
      <c r="OIP38" s="150"/>
      <c r="OIQ38" s="151"/>
      <c r="OIR38" s="152"/>
      <c r="OIS38" s="153"/>
      <c r="OIT38" s="154"/>
      <c r="OIU38" s="146"/>
      <c r="OIV38" s="147"/>
      <c r="OIW38" s="148"/>
      <c r="OIX38" s="149"/>
      <c r="OIY38" s="150"/>
      <c r="OIZ38" s="151"/>
      <c r="OJA38" s="152"/>
      <c r="OJB38" s="153"/>
      <c r="OJC38" s="154"/>
      <c r="OJD38" s="146"/>
      <c r="OJE38" s="147"/>
      <c r="OJF38" s="148"/>
      <c r="OJG38" s="149"/>
      <c r="OJH38" s="150"/>
      <c r="OJI38" s="151"/>
      <c r="OJJ38" s="152"/>
      <c r="OJK38" s="153"/>
      <c r="OJL38" s="154"/>
      <c r="OJM38" s="146"/>
      <c r="OJN38" s="147"/>
      <c r="OJO38" s="148"/>
      <c r="OJP38" s="149"/>
      <c r="OJQ38" s="150"/>
      <c r="OJR38" s="151"/>
      <c r="OJS38" s="152"/>
      <c r="OJT38" s="153"/>
      <c r="OJU38" s="154"/>
      <c r="OJV38" s="146"/>
      <c r="OJW38" s="147"/>
      <c r="OJX38" s="148"/>
      <c r="OJY38" s="149"/>
      <c r="OJZ38" s="150"/>
      <c r="OKA38" s="151"/>
      <c r="OKB38" s="152"/>
      <c r="OKC38" s="153"/>
      <c r="OKD38" s="154"/>
      <c r="OKE38" s="146"/>
      <c r="OKF38" s="147"/>
      <c r="OKG38" s="148"/>
      <c r="OKH38" s="149"/>
      <c r="OKI38" s="150"/>
      <c r="OKJ38" s="151"/>
      <c r="OKK38" s="152"/>
      <c r="OKL38" s="153"/>
      <c r="OKM38" s="154"/>
      <c r="OKN38" s="146"/>
      <c r="OKO38" s="147"/>
      <c r="OKP38" s="148"/>
      <c r="OKQ38" s="149"/>
      <c r="OKR38" s="150"/>
      <c r="OKS38" s="151"/>
      <c r="OKT38" s="152"/>
      <c r="OKU38" s="153"/>
      <c r="OKV38" s="154"/>
      <c r="OKW38" s="146"/>
      <c r="OKX38" s="147"/>
      <c r="OKY38" s="148"/>
      <c r="OKZ38" s="149"/>
      <c r="OLA38" s="150"/>
      <c r="OLB38" s="151"/>
      <c r="OLC38" s="152"/>
      <c r="OLD38" s="153"/>
      <c r="OLE38" s="154"/>
      <c r="OLF38" s="146"/>
      <c r="OLG38" s="147"/>
      <c r="OLH38" s="148"/>
      <c r="OLI38" s="149"/>
      <c r="OLJ38" s="150"/>
      <c r="OLK38" s="151"/>
      <c r="OLL38" s="152"/>
      <c r="OLM38" s="153"/>
      <c r="OLN38" s="154"/>
      <c r="OLO38" s="146"/>
      <c r="OLP38" s="147"/>
      <c r="OLQ38" s="148"/>
      <c r="OLR38" s="149"/>
      <c r="OLS38" s="150"/>
      <c r="OLT38" s="151"/>
      <c r="OLU38" s="152"/>
      <c r="OLV38" s="153"/>
      <c r="OLW38" s="154"/>
      <c r="OLX38" s="146"/>
      <c r="OLY38" s="147"/>
      <c r="OLZ38" s="148"/>
      <c r="OMA38" s="149"/>
      <c r="OMB38" s="150"/>
      <c r="OMC38" s="151"/>
      <c r="OMD38" s="152"/>
      <c r="OME38" s="153"/>
      <c r="OMF38" s="154"/>
      <c r="OMG38" s="146"/>
      <c r="OMH38" s="147"/>
      <c r="OMI38" s="148"/>
      <c r="OMJ38" s="149"/>
      <c r="OMK38" s="150"/>
      <c r="OML38" s="151"/>
      <c r="OMM38" s="152"/>
      <c r="OMN38" s="153"/>
      <c r="OMO38" s="154"/>
      <c r="OMP38" s="146"/>
      <c r="OMQ38" s="147"/>
      <c r="OMR38" s="148"/>
      <c r="OMS38" s="149"/>
      <c r="OMT38" s="150"/>
      <c r="OMU38" s="151"/>
      <c r="OMV38" s="152"/>
      <c r="OMW38" s="153"/>
      <c r="OMX38" s="154"/>
      <c r="OMY38" s="146"/>
      <c r="OMZ38" s="147"/>
      <c r="ONA38" s="148"/>
      <c r="ONB38" s="149"/>
      <c r="ONC38" s="150"/>
      <c r="OND38" s="151"/>
      <c r="ONE38" s="152"/>
      <c r="ONF38" s="153"/>
      <c r="ONG38" s="154"/>
      <c r="ONH38" s="146"/>
      <c r="ONI38" s="147"/>
      <c r="ONJ38" s="148"/>
      <c r="ONK38" s="149"/>
      <c r="ONL38" s="150"/>
      <c r="ONM38" s="151"/>
      <c r="ONN38" s="152"/>
      <c r="ONO38" s="153"/>
      <c r="ONP38" s="154"/>
      <c r="ONQ38" s="146"/>
      <c r="ONR38" s="147"/>
      <c r="ONS38" s="148"/>
      <c r="ONT38" s="149"/>
      <c r="ONU38" s="150"/>
      <c r="ONV38" s="151"/>
      <c r="ONW38" s="152"/>
      <c r="ONX38" s="153"/>
      <c r="ONY38" s="154"/>
      <c r="ONZ38" s="146"/>
      <c r="OOA38" s="147"/>
      <c r="OOB38" s="148"/>
      <c r="OOC38" s="149"/>
      <c r="OOD38" s="150"/>
      <c r="OOE38" s="151"/>
      <c r="OOF38" s="152"/>
      <c r="OOG38" s="153"/>
      <c r="OOH38" s="154"/>
      <c r="OOI38" s="146"/>
      <c r="OOJ38" s="147"/>
      <c r="OOK38" s="148"/>
      <c r="OOL38" s="149"/>
      <c r="OOM38" s="150"/>
      <c r="OON38" s="151"/>
      <c r="OOO38" s="152"/>
      <c r="OOP38" s="153"/>
      <c r="OOQ38" s="154"/>
      <c r="OOR38" s="146"/>
      <c r="OOS38" s="147"/>
      <c r="OOT38" s="148"/>
      <c r="OOU38" s="149"/>
      <c r="OOV38" s="150"/>
      <c r="OOW38" s="151"/>
      <c r="OOX38" s="152"/>
      <c r="OOY38" s="153"/>
      <c r="OOZ38" s="154"/>
      <c r="OPA38" s="146"/>
      <c r="OPB38" s="147"/>
      <c r="OPC38" s="148"/>
      <c r="OPD38" s="149"/>
      <c r="OPE38" s="150"/>
      <c r="OPF38" s="151"/>
      <c r="OPG38" s="152"/>
      <c r="OPH38" s="153"/>
      <c r="OPI38" s="154"/>
      <c r="OPJ38" s="146"/>
      <c r="OPK38" s="147"/>
      <c r="OPL38" s="148"/>
      <c r="OPM38" s="149"/>
      <c r="OPN38" s="150"/>
      <c r="OPO38" s="151"/>
      <c r="OPP38" s="152"/>
      <c r="OPQ38" s="153"/>
      <c r="OPR38" s="154"/>
      <c r="OPS38" s="146"/>
      <c r="OPT38" s="147"/>
      <c r="OPU38" s="148"/>
      <c r="OPV38" s="149"/>
      <c r="OPW38" s="150"/>
      <c r="OPX38" s="151"/>
      <c r="OPY38" s="152"/>
      <c r="OPZ38" s="153"/>
      <c r="OQA38" s="154"/>
      <c r="OQB38" s="146"/>
      <c r="OQC38" s="147"/>
      <c r="OQD38" s="148"/>
      <c r="OQE38" s="149"/>
      <c r="OQF38" s="150"/>
      <c r="OQG38" s="151"/>
      <c r="OQH38" s="152"/>
      <c r="OQI38" s="153"/>
      <c r="OQJ38" s="154"/>
      <c r="OQK38" s="146"/>
      <c r="OQL38" s="147"/>
      <c r="OQM38" s="148"/>
      <c r="OQN38" s="149"/>
      <c r="OQO38" s="150"/>
      <c r="OQP38" s="151"/>
      <c r="OQQ38" s="152"/>
      <c r="OQR38" s="153"/>
      <c r="OQS38" s="154"/>
      <c r="OQT38" s="146"/>
      <c r="OQU38" s="147"/>
      <c r="OQV38" s="148"/>
      <c r="OQW38" s="149"/>
      <c r="OQX38" s="150"/>
      <c r="OQY38" s="151"/>
      <c r="OQZ38" s="152"/>
      <c r="ORA38" s="153"/>
      <c r="ORB38" s="154"/>
      <c r="ORC38" s="146"/>
      <c r="ORD38" s="147"/>
      <c r="ORE38" s="148"/>
      <c r="ORF38" s="149"/>
      <c r="ORG38" s="150"/>
      <c r="ORH38" s="151"/>
      <c r="ORI38" s="152"/>
      <c r="ORJ38" s="153"/>
      <c r="ORK38" s="154"/>
      <c r="ORL38" s="146"/>
      <c r="ORM38" s="147"/>
      <c r="ORN38" s="148"/>
      <c r="ORO38" s="149"/>
      <c r="ORP38" s="150"/>
      <c r="ORQ38" s="151"/>
      <c r="ORR38" s="152"/>
      <c r="ORS38" s="153"/>
      <c r="ORT38" s="154"/>
      <c r="ORU38" s="146"/>
      <c r="ORV38" s="147"/>
      <c r="ORW38" s="148"/>
      <c r="ORX38" s="149"/>
      <c r="ORY38" s="150"/>
      <c r="ORZ38" s="151"/>
      <c r="OSA38" s="152"/>
      <c r="OSB38" s="153"/>
      <c r="OSC38" s="154"/>
      <c r="OSD38" s="146"/>
      <c r="OSE38" s="147"/>
      <c r="OSF38" s="148"/>
      <c r="OSG38" s="149"/>
      <c r="OSH38" s="150"/>
      <c r="OSI38" s="151"/>
      <c r="OSJ38" s="152"/>
      <c r="OSK38" s="153"/>
      <c r="OSL38" s="154"/>
      <c r="OSM38" s="146"/>
      <c r="OSN38" s="147"/>
      <c r="OSO38" s="148"/>
      <c r="OSP38" s="149"/>
      <c r="OSQ38" s="150"/>
      <c r="OSR38" s="151"/>
      <c r="OSS38" s="152"/>
      <c r="OST38" s="153"/>
      <c r="OSU38" s="154"/>
      <c r="OSV38" s="146"/>
      <c r="OSW38" s="147"/>
      <c r="OSX38" s="148"/>
      <c r="OSY38" s="149"/>
      <c r="OSZ38" s="150"/>
      <c r="OTA38" s="151"/>
      <c r="OTB38" s="152"/>
      <c r="OTC38" s="153"/>
      <c r="OTD38" s="154"/>
      <c r="OTE38" s="146"/>
      <c r="OTF38" s="147"/>
      <c r="OTG38" s="148"/>
      <c r="OTH38" s="149"/>
      <c r="OTI38" s="150"/>
      <c r="OTJ38" s="151"/>
      <c r="OTK38" s="152"/>
      <c r="OTL38" s="153"/>
      <c r="OTM38" s="154"/>
      <c r="OTN38" s="146"/>
      <c r="OTO38" s="147"/>
      <c r="OTP38" s="148"/>
      <c r="OTQ38" s="149"/>
      <c r="OTR38" s="150"/>
      <c r="OTS38" s="151"/>
      <c r="OTT38" s="152"/>
      <c r="OTU38" s="153"/>
      <c r="OTV38" s="154"/>
      <c r="OTW38" s="146"/>
      <c r="OTX38" s="147"/>
      <c r="OTY38" s="148"/>
      <c r="OTZ38" s="149"/>
      <c r="OUA38" s="150"/>
      <c r="OUB38" s="151"/>
      <c r="OUC38" s="152"/>
      <c r="OUD38" s="153"/>
      <c r="OUE38" s="154"/>
      <c r="OUF38" s="146"/>
      <c r="OUG38" s="147"/>
      <c r="OUH38" s="148"/>
      <c r="OUI38" s="149"/>
      <c r="OUJ38" s="150"/>
      <c r="OUK38" s="151"/>
      <c r="OUL38" s="152"/>
      <c r="OUM38" s="153"/>
      <c r="OUN38" s="154"/>
      <c r="OUO38" s="146"/>
      <c r="OUP38" s="147"/>
      <c r="OUQ38" s="148"/>
      <c r="OUR38" s="149"/>
      <c r="OUS38" s="150"/>
      <c r="OUT38" s="151"/>
      <c r="OUU38" s="152"/>
      <c r="OUV38" s="153"/>
      <c r="OUW38" s="154"/>
      <c r="OUX38" s="146"/>
      <c r="OUY38" s="147"/>
      <c r="OUZ38" s="148"/>
      <c r="OVA38" s="149"/>
      <c r="OVB38" s="150"/>
      <c r="OVC38" s="151"/>
      <c r="OVD38" s="152"/>
      <c r="OVE38" s="153"/>
      <c r="OVF38" s="154"/>
      <c r="OVG38" s="146"/>
      <c r="OVH38" s="147"/>
      <c r="OVI38" s="148"/>
      <c r="OVJ38" s="149"/>
      <c r="OVK38" s="150"/>
      <c r="OVL38" s="151"/>
      <c r="OVM38" s="152"/>
      <c r="OVN38" s="153"/>
      <c r="OVO38" s="154"/>
      <c r="OVP38" s="146"/>
      <c r="OVQ38" s="147"/>
      <c r="OVR38" s="148"/>
      <c r="OVS38" s="149"/>
      <c r="OVT38" s="150"/>
      <c r="OVU38" s="151"/>
      <c r="OVV38" s="152"/>
      <c r="OVW38" s="153"/>
      <c r="OVX38" s="154"/>
      <c r="OVY38" s="146"/>
      <c r="OVZ38" s="147"/>
      <c r="OWA38" s="148"/>
      <c r="OWB38" s="149"/>
      <c r="OWC38" s="150"/>
      <c r="OWD38" s="151"/>
      <c r="OWE38" s="152"/>
      <c r="OWF38" s="153"/>
      <c r="OWG38" s="154"/>
      <c r="OWH38" s="146"/>
      <c r="OWI38" s="147"/>
      <c r="OWJ38" s="148"/>
      <c r="OWK38" s="149"/>
      <c r="OWL38" s="150"/>
      <c r="OWM38" s="151"/>
      <c r="OWN38" s="152"/>
      <c r="OWO38" s="153"/>
      <c r="OWP38" s="154"/>
      <c r="OWQ38" s="146"/>
      <c r="OWR38" s="147"/>
      <c r="OWS38" s="148"/>
      <c r="OWT38" s="149"/>
      <c r="OWU38" s="150"/>
      <c r="OWV38" s="151"/>
      <c r="OWW38" s="152"/>
      <c r="OWX38" s="153"/>
      <c r="OWY38" s="154"/>
      <c r="OWZ38" s="146"/>
      <c r="OXA38" s="147"/>
      <c r="OXB38" s="148"/>
      <c r="OXC38" s="149"/>
      <c r="OXD38" s="150"/>
      <c r="OXE38" s="151"/>
      <c r="OXF38" s="152"/>
      <c r="OXG38" s="153"/>
      <c r="OXH38" s="154"/>
      <c r="OXI38" s="146"/>
      <c r="OXJ38" s="147"/>
      <c r="OXK38" s="148"/>
      <c r="OXL38" s="149"/>
      <c r="OXM38" s="150"/>
      <c r="OXN38" s="151"/>
      <c r="OXO38" s="152"/>
      <c r="OXP38" s="153"/>
      <c r="OXQ38" s="154"/>
      <c r="OXR38" s="146"/>
      <c r="OXS38" s="147"/>
      <c r="OXT38" s="148"/>
      <c r="OXU38" s="149"/>
      <c r="OXV38" s="150"/>
      <c r="OXW38" s="151"/>
      <c r="OXX38" s="152"/>
      <c r="OXY38" s="153"/>
      <c r="OXZ38" s="154"/>
      <c r="OYA38" s="146"/>
      <c r="OYB38" s="147"/>
      <c r="OYC38" s="148"/>
      <c r="OYD38" s="149"/>
      <c r="OYE38" s="150"/>
      <c r="OYF38" s="151"/>
      <c r="OYG38" s="152"/>
      <c r="OYH38" s="153"/>
      <c r="OYI38" s="154"/>
      <c r="OYJ38" s="146"/>
      <c r="OYK38" s="147"/>
      <c r="OYL38" s="148"/>
      <c r="OYM38" s="149"/>
      <c r="OYN38" s="150"/>
      <c r="OYO38" s="151"/>
      <c r="OYP38" s="152"/>
      <c r="OYQ38" s="153"/>
      <c r="OYR38" s="154"/>
      <c r="OYS38" s="146"/>
      <c r="OYT38" s="147"/>
      <c r="OYU38" s="148"/>
      <c r="OYV38" s="149"/>
      <c r="OYW38" s="150"/>
      <c r="OYX38" s="151"/>
      <c r="OYY38" s="152"/>
      <c r="OYZ38" s="153"/>
      <c r="OZA38" s="154"/>
      <c r="OZB38" s="146"/>
      <c r="OZC38" s="147"/>
      <c r="OZD38" s="148"/>
      <c r="OZE38" s="149"/>
      <c r="OZF38" s="150"/>
      <c r="OZG38" s="151"/>
      <c r="OZH38" s="152"/>
      <c r="OZI38" s="153"/>
      <c r="OZJ38" s="154"/>
      <c r="OZK38" s="146"/>
      <c r="OZL38" s="147"/>
      <c r="OZM38" s="148"/>
      <c r="OZN38" s="149"/>
      <c r="OZO38" s="150"/>
      <c r="OZP38" s="151"/>
      <c r="OZQ38" s="152"/>
      <c r="OZR38" s="153"/>
      <c r="OZS38" s="154"/>
      <c r="OZT38" s="146"/>
      <c r="OZU38" s="147"/>
      <c r="OZV38" s="148"/>
      <c r="OZW38" s="149"/>
      <c r="OZX38" s="150"/>
      <c r="OZY38" s="151"/>
      <c r="OZZ38" s="152"/>
      <c r="PAA38" s="153"/>
      <c r="PAB38" s="154"/>
      <c r="PAC38" s="146"/>
      <c r="PAD38" s="147"/>
      <c r="PAE38" s="148"/>
      <c r="PAF38" s="149"/>
      <c r="PAG38" s="150"/>
      <c r="PAH38" s="151"/>
      <c r="PAI38" s="152"/>
      <c r="PAJ38" s="153"/>
      <c r="PAK38" s="154"/>
      <c r="PAL38" s="146"/>
      <c r="PAM38" s="147"/>
      <c r="PAN38" s="148"/>
      <c r="PAO38" s="149"/>
      <c r="PAP38" s="150"/>
      <c r="PAQ38" s="151"/>
      <c r="PAR38" s="152"/>
      <c r="PAS38" s="153"/>
      <c r="PAT38" s="154"/>
      <c r="PAU38" s="146"/>
      <c r="PAV38" s="147"/>
      <c r="PAW38" s="148"/>
      <c r="PAX38" s="149"/>
      <c r="PAY38" s="150"/>
      <c r="PAZ38" s="151"/>
      <c r="PBA38" s="152"/>
      <c r="PBB38" s="153"/>
      <c r="PBC38" s="154"/>
      <c r="PBD38" s="146"/>
      <c r="PBE38" s="147"/>
      <c r="PBF38" s="148"/>
      <c r="PBG38" s="149"/>
      <c r="PBH38" s="150"/>
      <c r="PBI38" s="151"/>
      <c r="PBJ38" s="152"/>
      <c r="PBK38" s="153"/>
      <c r="PBL38" s="154"/>
      <c r="PBM38" s="146"/>
      <c r="PBN38" s="147"/>
      <c r="PBO38" s="148"/>
      <c r="PBP38" s="149"/>
      <c r="PBQ38" s="150"/>
      <c r="PBR38" s="151"/>
      <c r="PBS38" s="152"/>
      <c r="PBT38" s="153"/>
      <c r="PBU38" s="154"/>
      <c r="PBV38" s="146"/>
      <c r="PBW38" s="147"/>
      <c r="PBX38" s="148"/>
      <c r="PBY38" s="149"/>
      <c r="PBZ38" s="150"/>
      <c r="PCA38" s="151"/>
      <c r="PCB38" s="152"/>
      <c r="PCC38" s="153"/>
      <c r="PCD38" s="154"/>
      <c r="PCE38" s="146"/>
      <c r="PCF38" s="147"/>
      <c r="PCG38" s="148"/>
      <c r="PCH38" s="149"/>
      <c r="PCI38" s="150"/>
      <c r="PCJ38" s="151"/>
      <c r="PCK38" s="152"/>
      <c r="PCL38" s="153"/>
      <c r="PCM38" s="154"/>
      <c r="PCN38" s="146"/>
      <c r="PCO38" s="147"/>
      <c r="PCP38" s="148"/>
      <c r="PCQ38" s="149"/>
      <c r="PCR38" s="150"/>
      <c r="PCS38" s="151"/>
      <c r="PCT38" s="152"/>
      <c r="PCU38" s="153"/>
      <c r="PCV38" s="154"/>
      <c r="PCW38" s="146"/>
      <c r="PCX38" s="147"/>
      <c r="PCY38" s="148"/>
      <c r="PCZ38" s="149"/>
      <c r="PDA38" s="150"/>
      <c r="PDB38" s="151"/>
      <c r="PDC38" s="152"/>
      <c r="PDD38" s="153"/>
      <c r="PDE38" s="154"/>
      <c r="PDF38" s="146"/>
      <c r="PDG38" s="147"/>
      <c r="PDH38" s="148"/>
      <c r="PDI38" s="149"/>
      <c r="PDJ38" s="150"/>
      <c r="PDK38" s="151"/>
      <c r="PDL38" s="152"/>
      <c r="PDM38" s="153"/>
      <c r="PDN38" s="154"/>
      <c r="PDO38" s="146"/>
      <c r="PDP38" s="147"/>
      <c r="PDQ38" s="148"/>
      <c r="PDR38" s="149"/>
      <c r="PDS38" s="150"/>
      <c r="PDT38" s="151"/>
      <c r="PDU38" s="152"/>
      <c r="PDV38" s="153"/>
      <c r="PDW38" s="154"/>
      <c r="PDX38" s="146"/>
      <c r="PDY38" s="147"/>
      <c r="PDZ38" s="148"/>
      <c r="PEA38" s="149"/>
      <c r="PEB38" s="150"/>
      <c r="PEC38" s="151"/>
      <c r="PED38" s="152"/>
      <c r="PEE38" s="153"/>
      <c r="PEF38" s="154"/>
      <c r="PEG38" s="146"/>
      <c r="PEH38" s="147"/>
      <c r="PEI38" s="148"/>
      <c r="PEJ38" s="149"/>
      <c r="PEK38" s="150"/>
      <c r="PEL38" s="151"/>
      <c r="PEM38" s="152"/>
      <c r="PEN38" s="153"/>
      <c r="PEO38" s="154"/>
      <c r="PEP38" s="146"/>
      <c r="PEQ38" s="147"/>
      <c r="PER38" s="148"/>
      <c r="PES38" s="149"/>
      <c r="PET38" s="150"/>
      <c r="PEU38" s="151"/>
      <c r="PEV38" s="152"/>
      <c r="PEW38" s="153"/>
      <c r="PEX38" s="154"/>
      <c r="PEY38" s="146"/>
      <c r="PEZ38" s="147"/>
      <c r="PFA38" s="148"/>
      <c r="PFB38" s="149"/>
      <c r="PFC38" s="150"/>
      <c r="PFD38" s="151"/>
      <c r="PFE38" s="152"/>
      <c r="PFF38" s="153"/>
      <c r="PFG38" s="154"/>
      <c r="PFH38" s="146"/>
      <c r="PFI38" s="147"/>
      <c r="PFJ38" s="148"/>
      <c r="PFK38" s="149"/>
      <c r="PFL38" s="150"/>
      <c r="PFM38" s="151"/>
      <c r="PFN38" s="152"/>
      <c r="PFO38" s="153"/>
      <c r="PFP38" s="154"/>
      <c r="PFQ38" s="146"/>
      <c r="PFR38" s="147"/>
      <c r="PFS38" s="148"/>
      <c r="PFT38" s="149"/>
      <c r="PFU38" s="150"/>
      <c r="PFV38" s="151"/>
      <c r="PFW38" s="152"/>
      <c r="PFX38" s="153"/>
      <c r="PFY38" s="154"/>
      <c r="PFZ38" s="146"/>
      <c r="PGA38" s="147"/>
      <c r="PGB38" s="148"/>
      <c r="PGC38" s="149"/>
      <c r="PGD38" s="150"/>
      <c r="PGE38" s="151"/>
      <c r="PGF38" s="152"/>
      <c r="PGG38" s="153"/>
      <c r="PGH38" s="154"/>
      <c r="PGI38" s="146"/>
      <c r="PGJ38" s="147"/>
      <c r="PGK38" s="148"/>
      <c r="PGL38" s="149"/>
      <c r="PGM38" s="150"/>
      <c r="PGN38" s="151"/>
      <c r="PGO38" s="152"/>
      <c r="PGP38" s="153"/>
      <c r="PGQ38" s="154"/>
      <c r="PGR38" s="146"/>
      <c r="PGS38" s="147"/>
      <c r="PGT38" s="148"/>
      <c r="PGU38" s="149"/>
      <c r="PGV38" s="150"/>
      <c r="PGW38" s="151"/>
      <c r="PGX38" s="152"/>
      <c r="PGY38" s="153"/>
      <c r="PGZ38" s="154"/>
      <c r="PHA38" s="146"/>
      <c r="PHB38" s="147"/>
      <c r="PHC38" s="148"/>
      <c r="PHD38" s="149"/>
      <c r="PHE38" s="150"/>
      <c r="PHF38" s="151"/>
      <c r="PHG38" s="152"/>
      <c r="PHH38" s="153"/>
      <c r="PHI38" s="154"/>
      <c r="PHJ38" s="146"/>
      <c r="PHK38" s="147"/>
      <c r="PHL38" s="148"/>
      <c r="PHM38" s="149"/>
      <c r="PHN38" s="150"/>
      <c r="PHO38" s="151"/>
      <c r="PHP38" s="152"/>
      <c r="PHQ38" s="153"/>
      <c r="PHR38" s="154"/>
      <c r="PHS38" s="146"/>
      <c r="PHT38" s="147"/>
      <c r="PHU38" s="148"/>
      <c r="PHV38" s="149"/>
      <c r="PHW38" s="150"/>
      <c r="PHX38" s="151"/>
      <c r="PHY38" s="152"/>
      <c r="PHZ38" s="153"/>
      <c r="PIA38" s="154"/>
      <c r="PIB38" s="146"/>
      <c r="PIC38" s="147"/>
      <c r="PID38" s="148"/>
      <c r="PIE38" s="149"/>
      <c r="PIF38" s="150"/>
      <c r="PIG38" s="151"/>
      <c r="PIH38" s="152"/>
      <c r="PII38" s="153"/>
      <c r="PIJ38" s="154"/>
      <c r="PIK38" s="146"/>
      <c r="PIL38" s="147"/>
      <c r="PIM38" s="148"/>
      <c r="PIN38" s="149"/>
      <c r="PIO38" s="150"/>
      <c r="PIP38" s="151"/>
      <c r="PIQ38" s="152"/>
      <c r="PIR38" s="153"/>
      <c r="PIS38" s="154"/>
      <c r="PIT38" s="146"/>
      <c r="PIU38" s="147"/>
      <c r="PIV38" s="148"/>
      <c r="PIW38" s="149"/>
      <c r="PIX38" s="150"/>
      <c r="PIY38" s="151"/>
      <c r="PIZ38" s="152"/>
      <c r="PJA38" s="153"/>
      <c r="PJB38" s="154"/>
      <c r="PJC38" s="146"/>
      <c r="PJD38" s="147"/>
      <c r="PJE38" s="148"/>
      <c r="PJF38" s="149"/>
      <c r="PJG38" s="150"/>
      <c r="PJH38" s="151"/>
      <c r="PJI38" s="152"/>
      <c r="PJJ38" s="153"/>
      <c r="PJK38" s="154"/>
      <c r="PJL38" s="146"/>
      <c r="PJM38" s="147"/>
      <c r="PJN38" s="148"/>
      <c r="PJO38" s="149"/>
      <c r="PJP38" s="150"/>
      <c r="PJQ38" s="151"/>
      <c r="PJR38" s="152"/>
      <c r="PJS38" s="153"/>
      <c r="PJT38" s="154"/>
      <c r="PJU38" s="146"/>
      <c r="PJV38" s="147"/>
      <c r="PJW38" s="148"/>
      <c r="PJX38" s="149"/>
      <c r="PJY38" s="150"/>
      <c r="PJZ38" s="151"/>
      <c r="PKA38" s="152"/>
      <c r="PKB38" s="153"/>
      <c r="PKC38" s="154"/>
      <c r="PKD38" s="146"/>
      <c r="PKE38" s="147"/>
      <c r="PKF38" s="148"/>
      <c r="PKG38" s="149"/>
      <c r="PKH38" s="150"/>
      <c r="PKI38" s="151"/>
      <c r="PKJ38" s="152"/>
      <c r="PKK38" s="153"/>
      <c r="PKL38" s="154"/>
      <c r="PKM38" s="146"/>
      <c r="PKN38" s="147"/>
      <c r="PKO38" s="148"/>
      <c r="PKP38" s="149"/>
      <c r="PKQ38" s="150"/>
      <c r="PKR38" s="151"/>
      <c r="PKS38" s="152"/>
      <c r="PKT38" s="153"/>
      <c r="PKU38" s="154"/>
      <c r="PKV38" s="146"/>
      <c r="PKW38" s="147"/>
      <c r="PKX38" s="148"/>
      <c r="PKY38" s="149"/>
      <c r="PKZ38" s="150"/>
      <c r="PLA38" s="151"/>
      <c r="PLB38" s="152"/>
      <c r="PLC38" s="153"/>
      <c r="PLD38" s="154"/>
      <c r="PLE38" s="146"/>
      <c r="PLF38" s="147"/>
      <c r="PLG38" s="148"/>
      <c r="PLH38" s="149"/>
      <c r="PLI38" s="150"/>
      <c r="PLJ38" s="151"/>
      <c r="PLK38" s="152"/>
      <c r="PLL38" s="153"/>
      <c r="PLM38" s="154"/>
      <c r="PLN38" s="146"/>
      <c r="PLO38" s="147"/>
      <c r="PLP38" s="148"/>
      <c r="PLQ38" s="149"/>
      <c r="PLR38" s="150"/>
      <c r="PLS38" s="151"/>
      <c r="PLT38" s="152"/>
      <c r="PLU38" s="153"/>
      <c r="PLV38" s="154"/>
      <c r="PLW38" s="146"/>
      <c r="PLX38" s="147"/>
      <c r="PLY38" s="148"/>
      <c r="PLZ38" s="149"/>
      <c r="PMA38" s="150"/>
      <c r="PMB38" s="151"/>
      <c r="PMC38" s="152"/>
      <c r="PMD38" s="153"/>
      <c r="PME38" s="154"/>
      <c r="PMF38" s="146"/>
      <c r="PMG38" s="147"/>
      <c r="PMH38" s="148"/>
      <c r="PMI38" s="149"/>
      <c r="PMJ38" s="150"/>
      <c r="PMK38" s="151"/>
      <c r="PML38" s="152"/>
      <c r="PMM38" s="153"/>
      <c r="PMN38" s="154"/>
      <c r="PMO38" s="146"/>
      <c r="PMP38" s="147"/>
      <c r="PMQ38" s="148"/>
      <c r="PMR38" s="149"/>
      <c r="PMS38" s="150"/>
      <c r="PMT38" s="151"/>
      <c r="PMU38" s="152"/>
      <c r="PMV38" s="153"/>
      <c r="PMW38" s="154"/>
      <c r="PMX38" s="146"/>
      <c r="PMY38" s="147"/>
      <c r="PMZ38" s="148"/>
      <c r="PNA38" s="149"/>
      <c r="PNB38" s="150"/>
      <c r="PNC38" s="151"/>
      <c r="PND38" s="152"/>
      <c r="PNE38" s="153"/>
      <c r="PNF38" s="154"/>
      <c r="PNG38" s="146"/>
      <c r="PNH38" s="147"/>
      <c r="PNI38" s="148"/>
      <c r="PNJ38" s="149"/>
      <c r="PNK38" s="150"/>
      <c r="PNL38" s="151"/>
      <c r="PNM38" s="152"/>
      <c r="PNN38" s="153"/>
      <c r="PNO38" s="154"/>
      <c r="PNP38" s="146"/>
      <c r="PNQ38" s="147"/>
      <c r="PNR38" s="148"/>
      <c r="PNS38" s="149"/>
      <c r="PNT38" s="150"/>
      <c r="PNU38" s="151"/>
      <c r="PNV38" s="152"/>
      <c r="PNW38" s="153"/>
      <c r="PNX38" s="154"/>
      <c r="PNY38" s="146"/>
      <c r="PNZ38" s="147"/>
      <c r="POA38" s="148"/>
      <c r="POB38" s="149"/>
      <c r="POC38" s="150"/>
      <c r="POD38" s="151"/>
      <c r="POE38" s="152"/>
      <c r="POF38" s="153"/>
      <c r="POG38" s="154"/>
      <c r="POH38" s="146"/>
      <c r="POI38" s="147"/>
      <c r="POJ38" s="148"/>
      <c r="POK38" s="149"/>
      <c r="POL38" s="150"/>
      <c r="POM38" s="151"/>
      <c r="PON38" s="152"/>
      <c r="POO38" s="153"/>
      <c r="POP38" s="154"/>
      <c r="POQ38" s="146"/>
      <c r="POR38" s="147"/>
      <c r="POS38" s="148"/>
      <c r="POT38" s="149"/>
      <c r="POU38" s="150"/>
      <c r="POV38" s="151"/>
      <c r="POW38" s="152"/>
      <c r="POX38" s="153"/>
      <c r="POY38" s="154"/>
      <c r="POZ38" s="146"/>
      <c r="PPA38" s="147"/>
      <c r="PPB38" s="148"/>
      <c r="PPC38" s="149"/>
      <c r="PPD38" s="150"/>
      <c r="PPE38" s="151"/>
      <c r="PPF38" s="152"/>
      <c r="PPG38" s="153"/>
      <c r="PPH38" s="154"/>
      <c r="PPI38" s="146"/>
      <c r="PPJ38" s="147"/>
      <c r="PPK38" s="148"/>
      <c r="PPL38" s="149"/>
      <c r="PPM38" s="150"/>
      <c r="PPN38" s="151"/>
      <c r="PPO38" s="152"/>
      <c r="PPP38" s="153"/>
      <c r="PPQ38" s="154"/>
      <c r="PPR38" s="146"/>
      <c r="PPS38" s="147"/>
      <c r="PPT38" s="148"/>
      <c r="PPU38" s="149"/>
      <c r="PPV38" s="150"/>
      <c r="PPW38" s="151"/>
      <c r="PPX38" s="152"/>
      <c r="PPY38" s="153"/>
      <c r="PPZ38" s="154"/>
      <c r="PQA38" s="146"/>
      <c r="PQB38" s="147"/>
      <c r="PQC38" s="148"/>
      <c r="PQD38" s="149"/>
      <c r="PQE38" s="150"/>
      <c r="PQF38" s="151"/>
      <c r="PQG38" s="152"/>
      <c r="PQH38" s="153"/>
      <c r="PQI38" s="154"/>
      <c r="PQJ38" s="146"/>
      <c r="PQK38" s="147"/>
      <c r="PQL38" s="148"/>
      <c r="PQM38" s="149"/>
      <c r="PQN38" s="150"/>
      <c r="PQO38" s="151"/>
      <c r="PQP38" s="152"/>
      <c r="PQQ38" s="153"/>
      <c r="PQR38" s="154"/>
      <c r="PQS38" s="146"/>
      <c r="PQT38" s="147"/>
      <c r="PQU38" s="148"/>
      <c r="PQV38" s="149"/>
      <c r="PQW38" s="150"/>
      <c r="PQX38" s="151"/>
      <c r="PQY38" s="152"/>
      <c r="PQZ38" s="153"/>
      <c r="PRA38" s="154"/>
      <c r="PRB38" s="146"/>
      <c r="PRC38" s="147"/>
      <c r="PRD38" s="148"/>
      <c r="PRE38" s="149"/>
      <c r="PRF38" s="150"/>
      <c r="PRG38" s="151"/>
      <c r="PRH38" s="152"/>
      <c r="PRI38" s="153"/>
      <c r="PRJ38" s="154"/>
      <c r="PRK38" s="146"/>
      <c r="PRL38" s="147"/>
      <c r="PRM38" s="148"/>
      <c r="PRN38" s="149"/>
      <c r="PRO38" s="150"/>
      <c r="PRP38" s="151"/>
      <c r="PRQ38" s="152"/>
      <c r="PRR38" s="153"/>
      <c r="PRS38" s="154"/>
      <c r="PRT38" s="146"/>
      <c r="PRU38" s="147"/>
      <c r="PRV38" s="148"/>
      <c r="PRW38" s="149"/>
      <c r="PRX38" s="150"/>
      <c r="PRY38" s="151"/>
      <c r="PRZ38" s="152"/>
      <c r="PSA38" s="153"/>
      <c r="PSB38" s="154"/>
      <c r="PSC38" s="146"/>
      <c r="PSD38" s="147"/>
      <c r="PSE38" s="148"/>
      <c r="PSF38" s="149"/>
      <c r="PSG38" s="150"/>
      <c r="PSH38" s="151"/>
      <c r="PSI38" s="152"/>
      <c r="PSJ38" s="153"/>
      <c r="PSK38" s="154"/>
      <c r="PSL38" s="146"/>
      <c r="PSM38" s="147"/>
      <c r="PSN38" s="148"/>
      <c r="PSO38" s="149"/>
      <c r="PSP38" s="150"/>
      <c r="PSQ38" s="151"/>
      <c r="PSR38" s="152"/>
      <c r="PSS38" s="153"/>
      <c r="PST38" s="154"/>
      <c r="PSU38" s="146"/>
      <c r="PSV38" s="147"/>
      <c r="PSW38" s="148"/>
      <c r="PSX38" s="149"/>
      <c r="PSY38" s="150"/>
      <c r="PSZ38" s="151"/>
      <c r="PTA38" s="152"/>
      <c r="PTB38" s="153"/>
      <c r="PTC38" s="154"/>
      <c r="PTD38" s="146"/>
      <c r="PTE38" s="147"/>
      <c r="PTF38" s="148"/>
      <c r="PTG38" s="149"/>
      <c r="PTH38" s="150"/>
      <c r="PTI38" s="151"/>
      <c r="PTJ38" s="152"/>
      <c r="PTK38" s="153"/>
      <c r="PTL38" s="154"/>
      <c r="PTM38" s="146"/>
      <c r="PTN38" s="147"/>
      <c r="PTO38" s="148"/>
      <c r="PTP38" s="149"/>
      <c r="PTQ38" s="150"/>
      <c r="PTR38" s="151"/>
      <c r="PTS38" s="152"/>
      <c r="PTT38" s="153"/>
      <c r="PTU38" s="154"/>
      <c r="PTV38" s="146"/>
      <c r="PTW38" s="147"/>
      <c r="PTX38" s="148"/>
      <c r="PTY38" s="149"/>
      <c r="PTZ38" s="150"/>
      <c r="PUA38" s="151"/>
      <c r="PUB38" s="152"/>
      <c r="PUC38" s="153"/>
      <c r="PUD38" s="154"/>
      <c r="PUE38" s="146"/>
      <c r="PUF38" s="147"/>
      <c r="PUG38" s="148"/>
      <c r="PUH38" s="149"/>
      <c r="PUI38" s="150"/>
      <c r="PUJ38" s="151"/>
      <c r="PUK38" s="152"/>
      <c r="PUL38" s="153"/>
      <c r="PUM38" s="154"/>
      <c r="PUN38" s="146"/>
      <c r="PUO38" s="147"/>
      <c r="PUP38" s="148"/>
      <c r="PUQ38" s="149"/>
      <c r="PUR38" s="150"/>
      <c r="PUS38" s="151"/>
      <c r="PUT38" s="152"/>
      <c r="PUU38" s="153"/>
      <c r="PUV38" s="154"/>
      <c r="PUW38" s="146"/>
      <c r="PUX38" s="147"/>
      <c r="PUY38" s="148"/>
      <c r="PUZ38" s="149"/>
      <c r="PVA38" s="150"/>
      <c r="PVB38" s="151"/>
      <c r="PVC38" s="152"/>
      <c r="PVD38" s="153"/>
      <c r="PVE38" s="154"/>
      <c r="PVF38" s="146"/>
      <c r="PVG38" s="147"/>
      <c r="PVH38" s="148"/>
      <c r="PVI38" s="149"/>
      <c r="PVJ38" s="150"/>
      <c r="PVK38" s="151"/>
      <c r="PVL38" s="152"/>
      <c r="PVM38" s="153"/>
      <c r="PVN38" s="154"/>
      <c r="PVO38" s="146"/>
      <c r="PVP38" s="147"/>
      <c r="PVQ38" s="148"/>
      <c r="PVR38" s="149"/>
      <c r="PVS38" s="150"/>
      <c r="PVT38" s="151"/>
      <c r="PVU38" s="152"/>
      <c r="PVV38" s="153"/>
      <c r="PVW38" s="154"/>
      <c r="PVX38" s="146"/>
      <c r="PVY38" s="147"/>
      <c r="PVZ38" s="148"/>
      <c r="PWA38" s="149"/>
      <c r="PWB38" s="150"/>
      <c r="PWC38" s="151"/>
      <c r="PWD38" s="152"/>
      <c r="PWE38" s="153"/>
      <c r="PWF38" s="154"/>
      <c r="PWG38" s="146"/>
      <c r="PWH38" s="147"/>
      <c r="PWI38" s="148"/>
      <c r="PWJ38" s="149"/>
      <c r="PWK38" s="150"/>
      <c r="PWL38" s="151"/>
      <c r="PWM38" s="152"/>
      <c r="PWN38" s="153"/>
      <c r="PWO38" s="154"/>
      <c r="PWP38" s="146"/>
      <c r="PWQ38" s="147"/>
      <c r="PWR38" s="148"/>
      <c r="PWS38" s="149"/>
      <c r="PWT38" s="150"/>
      <c r="PWU38" s="151"/>
      <c r="PWV38" s="152"/>
      <c r="PWW38" s="153"/>
      <c r="PWX38" s="154"/>
      <c r="PWY38" s="146"/>
      <c r="PWZ38" s="147"/>
      <c r="PXA38" s="148"/>
      <c r="PXB38" s="149"/>
      <c r="PXC38" s="150"/>
      <c r="PXD38" s="151"/>
      <c r="PXE38" s="152"/>
      <c r="PXF38" s="153"/>
      <c r="PXG38" s="154"/>
      <c r="PXH38" s="146"/>
      <c r="PXI38" s="147"/>
      <c r="PXJ38" s="148"/>
      <c r="PXK38" s="149"/>
      <c r="PXL38" s="150"/>
      <c r="PXM38" s="151"/>
      <c r="PXN38" s="152"/>
      <c r="PXO38" s="153"/>
      <c r="PXP38" s="154"/>
      <c r="PXQ38" s="146"/>
      <c r="PXR38" s="147"/>
      <c r="PXS38" s="148"/>
      <c r="PXT38" s="149"/>
      <c r="PXU38" s="150"/>
      <c r="PXV38" s="151"/>
      <c r="PXW38" s="152"/>
      <c r="PXX38" s="153"/>
      <c r="PXY38" s="154"/>
      <c r="PXZ38" s="146"/>
      <c r="PYA38" s="147"/>
      <c r="PYB38" s="148"/>
      <c r="PYC38" s="149"/>
      <c r="PYD38" s="150"/>
      <c r="PYE38" s="151"/>
      <c r="PYF38" s="152"/>
      <c r="PYG38" s="153"/>
      <c r="PYH38" s="154"/>
      <c r="PYI38" s="146"/>
      <c r="PYJ38" s="147"/>
      <c r="PYK38" s="148"/>
      <c r="PYL38" s="149"/>
      <c r="PYM38" s="150"/>
      <c r="PYN38" s="151"/>
      <c r="PYO38" s="152"/>
      <c r="PYP38" s="153"/>
      <c r="PYQ38" s="154"/>
      <c r="PYR38" s="146"/>
      <c r="PYS38" s="147"/>
      <c r="PYT38" s="148"/>
      <c r="PYU38" s="149"/>
      <c r="PYV38" s="150"/>
      <c r="PYW38" s="151"/>
      <c r="PYX38" s="152"/>
      <c r="PYY38" s="153"/>
      <c r="PYZ38" s="154"/>
      <c r="PZA38" s="146"/>
      <c r="PZB38" s="147"/>
      <c r="PZC38" s="148"/>
      <c r="PZD38" s="149"/>
      <c r="PZE38" s="150"/>
      <c r="PZF38" s="151"/>
      <c r="PZG38" s="152"/>
      <c r="PZH38" s="153"/>
      <c r="PZI38" s="154"/>
      <c r="PZJ38" s="146"/>
      <c r="PZK38" s="147"/>
      <c r="PZL38" s="148"/>
      <c r="PZM38" s="149"/>
      <c r="PZN38" s="150"/>
      <c r="PZO38" s="151"/>
      <c r="PZP38" s="152"/>
      <c r="PZQ38" s="153"/>
      <c r="PZR38" s="154"/>
      <c r="PZS38" s="146"/>
      <c r="PZT38" s="147"/>
      <c r="PZU38" s="148"/>
      <c r="PZV38" s="149"/>
      <c r="PZW38" s="150"/>
      <c r="PZX38" s="151"/>
      <c r="PZY38" s="152"/>
      <c r="PZZ38" s="153"/>
      <c r="QAA38" s="154"/>
      <c r="QAB38" s="146"/>
      <c r="QAC38" s="147"/>
      <c r="QAD38" s="148"/>
      <c r="QAE38" s="149"/>
      <c r="QAF38" s="150"/>
      <c r="QAG38" s="151"/>
      <c r="QAH38" s="152"/>
      <c r="QAI38" s="153"/>
      <c r="QAJ38" s="154"/>
      <c r="QAK38" s="146"/>
      <c r="QAL38" s="147"/>
      <c r="QAM38" s="148"/>
      <c r="QAN38" s="149"/>
      <c r="QAO38" s="150"/>
      <c r="QAP38" s="151"/>
      <c r="QAQ38" s="152"/>
      <c r="QAR38" s="153"/>
      <c r="QAS38" s="154"/>
      <c r="QAT38" s="146"/>
      <c r="QAU38" s="147"/>
      <c r="QAV38" s="148"/>
      <c r="QAW38" s="149"/>
      <c r="QAX38" s="150"/>
      <c r="QAY38" s="151"/>
      <c r="QAZ38" s="152"/>
      <c r="QBA38" s="153"/>
      <c r="QBB38" s="154"/>
      <c r="QBC38" s="146"/>
      <c r="QBD38" s="147"/>
      <c r="QBE38" s="148"/>
      <c r="QBF38" s="149"/>
      <c r="QBG38" s="150"/>
      <c r="QBH38" s="151"/>
      <c r="QBI38" s="152"/>
      <c r="QBJ38" s="153"/>
      <c r="QBK38" s="154"/>
      <c r="QBL38" s="146"/>
      <c r="QBM38" s="147"/>
      <c r="QBN38" s="148"/>
      <c r="QBO38" s="149"/>
      <c r="QBP38" s="150"/>
      <c r="QBQ38" s="151"/>
      <c r="QBR38" s="152"/>
      <c r="QBS38" s="153"/>
      <c r="QBT38" s="154"/>
      <c r="QBU38" s="146"/>
      <c r="QBV38" s="147"/>
      <c r="QBW38" s="148"/>
      <c r="QBX38" s="149"/>
      <c r="QBY38" s="150"/>
      <c r="QBZ38" s="151"/>
      <c r="QCA38" s="152"/>
      <c r="QCB38" s="153"/>
      <c r="QCC38" s="154"/>
      <c r="QCD38" s="146"/>
      <c r="QCE38" s="147"/>
      <c r="QCF38" s="148"/>
      <c r="QCG38" s="149"/>
      <c r="QCH38" s="150"/>
      <c r="QCI38" s="151"/>
      <c r="QCJ38" s="152"/>
      <c r="QCK38" s="153"/>
      <c r="QCL38" s="154"/>
      <c r="QCM38" s="146"/>
      <c r="QCN38" s="147"/>
      <c r="QCO38" s="148"/>
      <c r="QCP38" s="149"/>
      <c r="QCQ38" s="150"/>
      <c r="QCR38" s="151"/>
      <c r="QCS38" s="152"/>
      <c r="QCT38" s="153"/>
      <c r="QCU38" s="154"/>
      <c r="QCV38" s="146"/>
      <c r="QCW38" s="147"/>
      <c r="QCX38" s="148"/>
      <c r="QCY38" s="149"/>
      <c r="QCZ38" s="150"/>
      <c r="QDA38" s="151"/>
      <c r="QDB38" s="152"/>
      <c r="QDC38" s="153"/>
      <c r="QDD38" s="154"/>
      <c r="QDE38" s="146"/>
      <c r="QDF38" s="147"/>
      <c r="QDG38" s="148"/>
      <c r="QDH38" s="149"/>
      <c r="QDI38" s="150"/>
      <c r="QDJ38" s="151"/>
      <c r="QDK38" s="152"/>
      <c r="QDL38" s="153"/>
      <c r="QDM38" s="154"/>
      <c r="QDN38" s="146"/>
      <c r="QDO38" s="147"/>
      <c r="QDP38" s="148"/>
      <c r="QDQ38" s="149"/>
      <c r="QDR38" s="150"/>
      <c r="QDS38" s="151"/>
      <c r="QDT38" s="152"/>
      <c r="QDU38" s="153"/>
      <c r="QDV38" s="154"/>
      <c r="QDW38" s="146"/>
      <c r="QDX38" s="147"/>
      <c r="QDY38" s="148"/>
      <c r="QDZ38" s="149"/>
      <c r="QEA38" s="150"/>
      <c r="QEB38" s="151"/>
      <c r="QEC38" s="152"/>
      <c r="QED38" s="153"/>
      <c r="QEE38" s="154"/>
      <c r="QEF38" s="146"/>
      <c r="QEG38" s="147"/>
      <c r="QEH38" s="148"/>
      <c r="QEI38" s="149"/>
      <c r="QEJ38" s="150"/>
      <c r="QEK38" s="151"/>
      <c r="QEL38" s="152"/>
      <c r="QEM38" s="153"/>
      <c r="QEN38" s="154"/>
      <c r="QEO38" s="146"/>
      <c r="QEP38" s="147"/>
      <c r="QEQ38" s="148"/>
      <c r="QER38" s="149"/>
      <c r="QES38" s="150"/>
      <c r="QET38" s="151"/>
      <c r="QEU38" s="152"/>
      <c r="QEV38" s="153"/>
      <c r="QEW38" s="154"/>
      <c r="QEX38" s="146"/>
      <c r="QEY38" s="147"/>
      <c r="QEZ38" s="148"/>
      <c r="QFA38" s="149"/>
      <c r="QFB38" s="150"/>
      <c r="QFC38" s="151"/>
      <c r="QFD38" s="152"/>
      <c r="QFE38" s="153"/>
      <c r="QFF38" s="154"/>
      <c r="QFG38" s="146"/>
      <c r="QFH38" s="147"/>
      <c r="QFI38" s="148"/>
      <c r="QFJ38" s="149"/>
      <c r="QFK38" s="150"/>
      <c r="QFL38" s="151"/>
      <c r="QFM38" s="152"/>
      <c r="QFN38" s="153"/>
      <c r="QFO38" s="154"/>
      <c r="QFP38" s="146"/>
      <c r="QFQ38" s="147"/>
      <c r="QFR38" s="148"/>
      <c r="QFS38" s="149"/>
      <c r="QFT38" s="150"/>
      <c r="QFU38" s="151"/>
      <c r="QFV38" s="152"/>
      <c r="QFW38" s="153"/>
      <c r="QFX38" s="154"/>
      <c r="QFY38" s="146"/>
      <c r="QFZ38" s="147"/>
      <c r="QGA38" s="148"/>
      <c r="QGB38" s="149"/>
      <c r="QGC38" s="150"/>
      <c r="QGD38" s="151"/>
      <c r="QGE38" s="152"/>
      <c r="QGF38" s="153"/>
      <c r="QGG38" s="154"/>
      <c r="QGH38" s="146"/>
      <c r="QGI38" s="147"/>
      <c r="QGJ38" s="148"/>
      <c r="QGK38" s="149"/>
      <c r="QGL38" s="150"/>
      <c r="QGM38" s="151"/>
      <c r="QGN38" s="152"/>
      <c r="QGO38" s="153"/>
      <c r="QGP38" s="154"/>
      <c r="QGQ38" s="146"/>
      <c r="QGR38" s="147"/>
      <c r="QGS38" s="148"/>
      <c r="QGT38" s="149"/>
      <c r="QGU38" s="150"/>
      <c r="QGV38" s="151"/>
      <c r="QGW38" s="152"/>
      <c r="QGX38" s="153"/>
      <c r="QGY38" s="154"/>
      <c r="QGZ38" s="146"/>
      <c r="QHA38" s="147"/>
      <c r="QHB38" s="148"/>
      <c r="QHC38" s="149"/>
      <c r="QHD38" s="150"/>
      <c r="QHE38" s="151"/>
      <c r="QHF38" s="152"/>
      <c r="QHG38" s="153"/>
      <c r="QHH38" s="154"/>
      <c r="QHI38" s="146"/>
      <c r="QHJ38" s="147"/>
      <c r="QHK38" s="148"/>
      <c r="QHL38" s="149"/>
      <c r="QHM38" s="150"/>
      <c r="QHN38" s="151"/>
      <c r="QHO38" s="152"/>
      <c r="QHP38" s="153"/>
      <c r="QHQ38" s="154"/>
      <c r="QHR38" s="146"/>
      <c r="QHS38" s="147"/>
      <c r="QHT38" s="148"/>
      <c r="QHU38" s="149"/>
      <c r="QHV38" s="150"/>
      <c r="QHW38" s="151"/>
      <c r="QHX38" s="152"/>
      <c r="QHY38" s="153"/>
      <c r="QHZ38" s="154"/>
      <c r="QIA38" s="146"/>
      <c r="QIB38" s="147"/>
      <c r="QIC38" s="148"/>
      <c r="QID38" s="149"/>
      <c r="QIE38" s="150"/>
      <c r="QIF38" s="151"/>
      <c r="QIG38" s="152"/>
      <c r="QIH38" s="153"/>
      <c r="QII38" s="154"/>
      <c r="QIJ38" s="146"/>
      <c r="QIK38" s="147"/>
      <c r="QIL38" s="148"/>
      <c r="QIM38" s="149"/>
      <c r="QIN38" s="150"/>
      <c r="QIO38" s="151"/>
      <c r="QIP38" s="152"/>
      <c r="QIQ38" s="153"/>
      <c r="QIR38" s="154"/>
      <c r="QIS38" s="146"/>
      <c r="QIT38" s="147"/>
      <c r="QIU38" s="148"/>
      <c r="QIV38" s="149"/>
      <c r="QIW38" s="150"/>
      <c r="QIX38" s="151"/>
      <c r="QIY38" s="152"/>
      <c r="QIZ38" s="153"/>
      <c r="QJA38" s="154"/>
      <c r="QJB38" s="146"/>
      <c r="QJC38" s="147"/>
      <c r="QJD38" s="148"/>
      <c r="QJE38" s="149"/>
      <c r="QJF38" s="150"/>
      <c r="QJG38" s="151"/>
      <c r="QJH38" s="152"/>
      <c r="QJI38" s="153"/>
      <c r="QJJ38" s="154"/>
      <c r="QJK38" s="146"/>
      <c r="QJL38" s="147"/>
      <c r="QJM38" s="148"/>
      <c r="QJN38" s="149"/>
      <c r="QJO38" s="150"/>
      <c r="QJP38" s="151"/>
      <c r="QJQ38" s="152"/>
      <c r="QJR38" s="153"/>
      <c r="QJS38" s="154"/>
      <c r="QJT38" s="146"/>
      <c r="QJU38" s="147"/>
      <c r="QJV38" s="148"/>
      <c r="QJW38" s="149"/>
      <c r="QJX38" s="150"/>
      <c r="QJY38" s="151"/>
      <c r="QJZ38" s="152"/>
      <c r="QKA38" s="153"/>
      <c r="QKB38" s="154"/>
      <c r="QKC38" s="146"/>
      <c r="QKD38" s="147"/>
      <c r="QKE38" s="148"/>
      <c r="QKF38" s="149"/>
      <c r="QKG38" s="150"/>
      <c r="QKH38" s="151"/>
      <c r="QKI38" s="152"/>
      <c r="QKJ38" s="153"/>
      <c r="QKK38" s="154"/>
      <c r="QKL38" s="146"/>
      <c r="QKM38" s="147"/>
      <c r="QKN38" s="148"/>
      <c r="QKO38" s="149"/>
      <c r="QKP38" s="150"/>
      <c r="QKQ38" s="151"/>
      <c r="QKR38" s="152"/>
      <c r="QKS38" s="153"/>
      <c r="QKT38" s="154"/>
      <c r="QKU38" s="146"/>
      <c r="QKV38" s="147"/>
      <c r="QKW38" s="148"/>
      <c r="QKX38" s="149"/>
      <c r="QKY38" s="150"/>
      <c r="QKZ38" s="151"/>
      <c r="QLA38" s="152"/>
      <c r="QLB38" s="153"/>
      <c r="QLC38" s="154"/>
      <c r="QLD38" s="146"/>
      <c r="QLE38" s="147"/>
      <c r="QLF38" s="148"/>
      <c r="QLG38" s="149"/>
      <c r="QLH38" s="150"/>
      <c r="QLI38" s="151"/>
      <c r="QLJ38" s="152"/>
      <c r="QLK38" s="153"/>
      <c r="QLL38" s="154"/>
      <c r="QLM38" s="146"/>
      <c r="QLN38" s="147"/>
      <c r="QLO38" s="148"/>
      <c r="QLP38" s="149"/>
      <c r="QLQ38" s="150"/>
      <c r="QLR38" s="151"/>
      <c r="QLS38" s="152"/>
      <c r="QLT38" s="153"/>
      <c r="QLU38" s="154"/>
      <c r="QLV38" s="146"/>
      <c r="QLW38" s="147"/>
      <c r="QLX38" s="148"/>
      <c r="QLY38" s="149"/>
      <c r="QLZ38" s="150"/>
      <c r="QMA38" s="151"/>
      <c r="QMB38" s="152"/>
      <c r="QMC38" s="153"/>
      <c r="QMD38" s="154"/>
      <c r="QME38" s="146"/>
      <c r="QMF38" s="147"/>
      <c r="QMG38" s="148"/>
      <c r="QMH38" s="149"/>
      <c r="QMI38" s="150"/>
      <c r="QMJ38" s="151"/>
      <c r="QMK38" s="152"/>
      <c r="QML38" s="153"/>
      <c r="QMM38" s="154"/>
      <c r="QMN38" s="146"/>
      <c r="QMO38" s="147"/>
      <c r="QMP38" s="148"/>
      <c r="QMQ38" s="149"/>
      <c r="QMR38" s="150"/>
      <c r="QMS38" s="151"/>
      <c r="QMT38" s="152"/>
      <c r="QMU38" s="153"/>
      <c r="QMV38" s="154"/>
      <c r="QMW38" s="146"/>
      <c r="QMX38" s="147"/>
      <c r="QMY38" s="148"/>
      <c r="QMZ38" s="149"/>
      <c r="QNA38" s="150"/>
      <c r="QNB38" s="151"/>
      <c r="QNC38" s="152"/>
      <c r="QND38" s="153"/>
      <c r="QNE38" s="154"/>
      <c r="QNF38" s="146"/>
      <c r="QNG38" s="147"/>
      <c r="QNH38" s="148"/>
      <c r="QNI38" s="149"/>
      <c r="QNJ38" s="150"/>
      <c r="QNK38" s="151"/>
      <c r="QNL38" s="152"/>
      <c r="QNM38" s="153"/>
      <c r="QNN38" s="154"/>
      <c r="QNO38" s="146"/>
      <c r="QNP38" s="147"/>
      <c r="QNQ38" s="148"/>
      <c r="QNR38" s="149"/>
      <c r="QNS38" s="150"/>
      <c r="QNT38" s="151"/>
      <c r="QNU38" s="152"/>
      <c r="QNV38" s="153"/>
      <c r="QNW38" s="154"/>
      <c r="QNX38" s="146"/>
      <c r="QNY38" s="147"/>
      <c r="QNZ38" s="148"/>
      <c r="QOA38" s="149"/>
      <c r="QOB38" s="150"/>
      <c r="QOC38" s="151"/>
      <c r="QOD38" s="152"/>
      <c r="QOE38" s="153"/>
      <c r="QOF38" s="154"/>
      <c r="QOG38" s="146"/>
      <c r="QOH38" s="147"/>
      <c r="QOI38" s="148"/>
      <c r="QOJ38" s="149"/>
      <c r="QOK38" s="150"/>
      <c r="QOL38" s="151"/>
      <c r="QOM38" s="152"/>
      <c r="QON38" s="153"/>
      <c r="QOO38" s="154"/>
      <c r="QOP38" s="146"/>
      <c r="QOQ38" s="147"/>
      <c r="QOR38" s="148"/>
      <c r="QOS38" s="149"/>
      <c r="QOT38" s="150"/>
      <c r="QOU38" s="151"/>
      <c r="QOV38" s="152"/>
      <c r="QOW38" s="153"/>
      <c r="QOX38" s="154"/>
      <c r="QOY38" s="146"/>
      <c r="QOZ38" s="147"/>
      <c r="QPA38" s="148"/>
      <c r="QPB38" s="149"/>
      <c r="QPC38" s="150"/>
      <c r="QPD38" s="151"/>
      <c r="QPE38" s="152"/>
      <c r="QPF38" s="153"/>
      <c r="QPG38" s="154"/>
      <c r="QPH38" s="146"/>
      <c r="QPI38" s="147"/>
      <c r="QPJ38" s="148"/>
      <c r="QPK38" s="149"/>
      <c r="QPL38" s="150"/>
      <c r="QPM38" s="151"/>
      <c r="QPN38" s="152"/>
      <c r="QPO38" s="153"/>
      <c r="QPP38" s="154"/>
      <c r="QPQ38" s="146"/>
      <c r="QPR38" s="147"/>
      <c r="QPS38" s="148"/>
      <c r="QPT38" s="149"/>
      <c r="QPU38" s="150"/>
      <c r="QPV38" s="151"/>
      <c r="QPW38" s="152"/>
      <c r="QPX38" s="153"/>
      <c r="QPY38" s="154"/>
      <c r="QPZ38" s="146"/>
      <c r="QQA38" s="147"/>
      <c r="QQB38" s="148"/>
      <c r="QQC38" s="149"/>
      <c r="QQD38" s="150"/>
      <c r="QQE38" s="151"/>
      <c r="QQF38" s="152"/>
      <c r="QQG38" s="153"/>
      <c r="QQH38" s="154"/>
      <c r="QQI38" s="146"/>
      <c r="QQJ38" s="147"/>
      <c r="QQK38" s="148"/>
      <c r="QQL38" s="149"/>
      <c r="QQM38" s="150"/>
      <c r="QQN38" s="151"/>
      <c r="QQO38" s="152"/>
      <c r="QQP38" s="153"/>
      <c r="QQQ38" s="154"/>
      <c r="QQR38" s="146"/>
      <c r="QQS38" s="147"/>
      <c r="QQT38" s="148"/>
      <c r="QQU38" s="149"/>
      <c r="QQV38" s="150"/>
      <c r="QQW38" s="151"/>
      <c r="QQX38" s="152"/>
      <c r="QQY38" s="153"/>
      <c r="QQZ38" s="154"/>
      <c r="QRA38" s="146"/>
      <c r="QRB38" s="147"/>
      <c r="QRC38" s="148"/>
      <c r="QRD38" s="149"/>
      <c r="QRE38" s="150"/>
      <c r="QRF38" s="151"/>
      <c r="QRG38" s="152"/>
      <c r="QRH38" s="153"/>
      <c r="QRI38" s="154"/>
      <c r="QRJ38" s="146"/>
      <c r="QRK38" s="147"/>
      <c r="QRL38" s="148"/>
      <c r="QRM38" s="149"/>
      <c r="QRN38" s="150"/>
      <c r="QRO38" s="151"/>
      <c r="QRP38" s="152"/>
      <c r="QRQ38" s="153"/>
      <c r="QRR38" s="154"/>
      <c r="QRS38" s="146"/>
      <c r="QRT38" s="147"/>
      <c r="QRU38" s="148"/>
      <c r="QRV38" s="149"/>
      <c r="QRW38" s="150"/>
      <c r="QRX38" s="151"/>
      <c r="QRY38" s="152"/>
      <c r="QRZ38" s="153"/>
      <c r="QSA38" s="154"/>
      <c r="QSB38" s="146"/>
      <c r="QSC38" s="147"/>
      <c r="QSD38" s="148"/>
      <c r="QSE38" s="149"/>
      <c r="QSF38" s="150"/>
      <c r="QSG38" s="151"/>
      <c r="QSH38" s="152"/>
      <c r="QSI38" s="153"/>
      <c r="QSJ38" s="154"/>
      <c r="QSK38" s="146"/>
      <c r="QSL38" s="147"/>
      <c r="QSM38" s="148"/>
      <c r="QSN38" s="149"/>
      <c r="QSO38" s="150"/>
      <c r="QSP38" s="151"/>
      <c r="QSQ38" s="152"/>
      <c r="QSR38" s="153"/>
      <c r="QSS38" s="154"/>
      <c r="QST38" s="146"/>
      <c r="QSU38" s="147"/>
      <c r="QSV38" s="148"/>
      <c r="QSW38" s="149"/>
      <c r="QSX38" s="150"/>
      <c r="QSY38" s="151"/>
      <c r="QSZ38" s="152"/>
      <c r="QTA38" s="153"/>
      <c r="QTB38" s="154"/>
      <c r="QTC38" s="146"/>
      <c r="QTD38" s="147"/>
      <c r="QTE38" s="148"/>
      <c r="QTF38" s="149"/>
      <c r="QTG38" s="150"/>
      <c r="QTH38" s="151"/>
      <c r="QTI38" s="152"/>
      <c r="QTJ38" s="153"/>
      <c r="QTK38" s="154"/>
      <c r="QTL38" s="146"/>
      <c r="QTM38" s="147"/>
      <c r="QTN38" s="148"/>
      <c r="QTO38" s="149"/>
      <c r="QTP38" s="150"/>
      <c r="QTQ38" s="151"/>
      <c r="QTR38" s="152"/>
      <c r="QTS38" s="153"/>
      <c r="QTT38" s="154"/>
      <c r="QTU38" s="146"/>
      <c r="QTV38" s="147"/>
      <c r="QTW38" s="148"/>
      <c r="QTX38" s="149"/>
      <c r="QTY38" s="150"/>
      <c r="QTZ38" s="151"/>
      <c r="QUA38" s="152"/>
      <c r="QUB38" s="153"/>
      <c r="QUC38" s="154"/>
      <c r="QUD38" s="146"/>
      <c r="QUE38" s="147"/>
      <c r="QUF38" s="148"/>
      <c r="QUG38" s="149"/>
      <c r="QUH38" s="150"/>
      <c r="QUI38" s="151"/>
      <c r="QUJ38" s="152"/>
      <c r="QUK38" s="153"/>
      <c r="QUL38" s="154"/>
      <c r="QUM38" s="146"/>
      <c r="QUN38" s="147"/>
      <c r="QUO38" s="148"/>
      <c r="QUP38" s="149"/>
      <c r="QUQ38" s="150"/>
      <c r="QUR38" s="151"/>
      <c r="QUS38" s="152"/>
      <c r="QUT38" s="153"/>
      <c r="QUU38" s="154"/>
      <c r="QUV38" s="146"/>
      <c r="QUW38" s="147"/>
      <c r="QUX38" s="148"/>
      <c r="QUY38" s="149"/>
      <c r="QUZ38" s="150"/>
      <c r="QVA38" s="151"/>
      <c r="QVB38" s="152"/>
      <c r="QVC38" s="153"/>
      <c r="QVD38" s="154"/>
      <c r="QVE38" s="146"/>
      <c r="QVF38" s="147"/>
      <c r="QVG38" s="148"/>
      <c r="QVH38" s="149"/>
      <c r="QVI38" s="150"/>
      <c r="QVJ38" s="151"/>
      <c r="QVK38" s="152"/>
      <c r="QVL38" s="153"/>
      <c r="QVM38" s="154"/>
      <c r="QVN38" s="146"/>
      <c r="QVO38" s="147"/>
      <c r="QVP38" s="148"/>
      <c r="QVQ38" s="149"/>
      <c r="QVR38" s="150"/>
      <c r="QVS38" s="151"/>
      <c r="QVT38" s="152"/>
      <c r="QVU38" s="153"/>
      <c r="QVV38" s="154"/>
      <c r="QVW38" s="146"/>
      <c r="QVX38" s="147"/>
      <c r="QVY38" s="148"/>
      <c r="QVZ38" s="149"/>
      <c r="QWA38" s="150"/>
      <c r="QWB38" s="151"/>
      <c r="QWC38" s="152"/>
      <c r="QWD38" s="153"/>
      <c r="QWE38" s="154"/>
      <c r="QWF38" s="146"/>
      <c r="QWG38" s="147"/>
      <c r="QWH38" s="148"/>
      <c r="QWI38" s="149"/>
      <c r="QWJ38" s="150"/>
      <c r="QWK38" s="151"/>
      <c r="QWL38" s="152"/>
      <c r="QWM38" s="153"/>
      <c r="QWN38" s="154"/>
      <c r="QWO38" s="146"/>
      <c r="QWP38" s="147"/>
      <c r="QWQ38" s="148"/>
      <c r="QWR38" s="149"/>
      <c r="QWS38" s="150"/>
      <c r="QWT38" s="151"/>
      <c r="QWU38" s="152"/>
      <c r="QWV38" s="153"/>
      <c r="QWW38" s="154"/>
      <c r="QWX38" s="146"/>
      <c r="QWY38" s="147"/>
      <c r="QWZ38" s="148"/>
      <c r="QXA38" s="149"/>
      <c r="QXB38" s="150"/>
      <c r="QXC38" s="151"/>
      <c r="QXD38" s="152"/>
      <c r="QXE38" s="153"/>
      <c r="QXF38" s="154"/>
      <c r="QXG38" s="146"/>
      <c r="QXH38" s="147"/>
      <c r="QXI38" s="148"/>
      <c r="QXJ38" s="149"/>
      <c r="QXK38" s="150"/>
      <c r="QXL38" s="151"/>
      <c r="QXM38" s="152"/>
      <c r="QXN38" s="153"/>
      <c r="QXO38" s="154"/>
      <c r="QXP38" s="146"/>
      <c r="QXQ38" s="147"/>
      <c r="QXR38" s="148"/>
      <c r="QXS38" s="149"/>
      <c r="QXT38" s="150"/>
      <c r="QXU38" s="151"/>
      <c r="QXV38" s="152"/>
      <c r="QXW38" s="153"/>
      <c r="QXX38" s="154"/>
      <c r="QXY38" s="146"/>
      <c r="QXZ38" s="147"/>
      <c r="QYA38" s="148"/>
      <c r="QYB38" s="149"/>
      <c r="QYC38" s="150"/>
      <c r="QYD38" s="151"/>
      <c r="QYE38" s="152"/>
      <c r="QYF38" s="153"/>
      <c r="QYG38" s="154"/>
      <c r="QYH38" s="146"/>
      <c r="QYI38" s="147"/>
      <c r="QYJ38" s="148"/>
      <c r="QYK38" s="149"/>
      <c r="QYL38" s="150"/>
      <c r="QYM38" s="151"/>
      <c r="QYN38" s="152"/>
      <c r="QYO38" s="153"/>
      <c r="QYP38" s="154"/>
      <c r="QYQ38" s="146"/>
      <c r="QYR38" s="147"/>
      <c r="QYS38" s="148"/>
      <c r="QYT38" s="149"/>
      <c r="QYU38" s="150"/>
      <c r="QYV38" s="151"/>
      <c r="QYW38" s="152"/>
      <c r="QYX38" s="153"/>
      <c r="QYY38" s="154"/>
      <c r="QYZ38" s="146"/>
      <c r="QZA38" s="147"/>
      <c r="QZB38" s="148"/>
      <c r="QZC38" s="149"/>
      <c r="QZD38" s="150"/>
      <c r="QZE38" s="151"/>
      <c r="QZF38" s="152"/>
      <c r="QZG38" s="153"/>
      <c r="QZH38" s="154"/>
      <c r="QZI38" s="146"/>
      <c r="QZJ38" s="147"/>
      <c r="QZK38" s="148"/>
      <c r="QZL38" s="149"/>
      <c r="QZM38" s="150"/>
      <c r="QZN38" s="151"/>
      <c r="QZO38" s="152"/>
      <c r="QZP38" s="153"/>
      <c r="QZQ38" s="154"/>
      <c r="QZR38" s="146"/>
      <c r="QZS38" s="147"/>
      <c r="QZT38" s="148"/>
      <c r="QZU38" s="149"/>
      <c r="QZV38" s="150"/>
      <c r="QZW38" s="151"/>
      <c r="QZX38" s="152"/>
      <c r="QZY38" s="153"/>
      <c r="QZZ38" s="154"/>
      <c r="RAA38" s="146"/>
      <c r="RAB38" s="147"/>
      <c r="RAC38" s="148"/>
      <c r="RAD38" s="149"/>
      <c r="RAE38" s="150"/>
      <c r="RAF38" s="151"/>
      <c r="RAG38" s="152"/>
      <c r="RAH38" s="153"/>
      <c r="RAI38" s="154"/>
      <c r="RAJ38" s="146"/>
      <c r="RAK38" s="147"/>
      <c r="RAL38" s="148"/>
      <c r="RAM38" s="149"/>
      <c r="RAN38" s="150"/>
      <c r="RAO38" s="151"/>
      <c r="RAP38" s="152"/>
      <c r="RAQ38" s="153"/>
      <c r="RAR38" s="154"/>
      <c r="RAS38" s="146"/>
      <c r="RAT38" s="147"/>
      <c r="RAU38" s="148"/>
      <c r="RAV38" s="149"/>
      <c r="RAW38" s="150"/>
      <c r="RAX38" s="151"/>
      <c r="RAY38" s="152"/>
      <c r="RAZ38" s="153"/>
      <c r="RBA38" s="154"/>
      <c r="RBB38" s="146"/>
      <c r="RBC38" s="147"/>
      <c r="RBD38" s="148"/>
      <c r="RBE38" s="149"/>
      <c r="RBF38" s="150"/>
      <c r="RBG38" s="151"/>
      <c r="RBH38" s="152"/>
      <c r="RBI38" s="153"/>
      <c r="RBJ38" s="154"/>
      <c r="RBK38" s="146"/>
      <c r="RBL38" s="147"/>
      <c r="RBM38" s="148"/>
      <c r="RBN38" s="149"/>
      <c r="RBO38" s="150"/>
      <c r="RBP38" s="151"/>
      <c r="RBQ38" s="152"/>
      <c r="RBR38" s="153"/>
      <c r="RBS38" s="154"/>
      <c r="RBT38" s="146"/>
      <c r="RBU38" s="147"/>
      <c r="RBV38" s="148"/>
      <c r="RBW38" s="149"/>
      <c r="RBX38" s="150"/>
      <c r="RBY38" s="151"/>
      <c r="RBZ38" s="152"/>
      <c r="RCA38" s="153"/>
      <c r="RCB38" s="154"/>
      <c r="RCC38" s="146"/>
      <c r="RCD38" s="147"/>
      <c r="RCE38" s="148"/>
      <c r="RCF38" s="149"/>
      <c r="RCG38" s="150"/>
      <c r="RCH38" s="151"/>
      <c r="RCI38" s="152"/>
      <c r="RCJ38" s="153"/>
      <c r="RCK38" s="154"/>
      <c r="RCL38" s="146"/>
      <c r="RCM38" s="147"/>
      <c r="RCN38" s="148"/>
      <c r="RCO38" s="149"/>
      <c r="RCP38" s="150"/>
      <c r="RCQ38" s="151"/>
      <c r="RCR38" s="152"/>
      <c r="RCS38" s="153"/>
      <c r="RCT38" s="154"/>
      <c r="RCU38" s="146"/>
      <c r="RCV38" s="147"/>
      <c r="RCW38" s="148"/>
      <c r="RCX38" s="149"/>
      <c r="RCY38" s="150"/>
      <c r="RCZ38" s="151"/>
      <c r="RDA38" s="152"/>
      <c r="RDB38" s="153"/>
      <c r="RDC38" s="154"/>
      <c r="RDD38" s="146"/>
      <c r="RDE38" s="147"/>
      <c r="RDF38" s="148"/>
      <c r="RDG38" s="149"/>
      <c r="RDH38" s="150"/>
      <c r="RDI38" s="151"/>
      <c r="RDJ38" s="152"/>
      <c r="RDK38" s="153"/>
      <c r="RDL38" s="154"/>
      <c r="RDM38" s="146"/>
      <c r="RDN38" s="147"/>
      <c r="RDO38" s="148"/>
      <c r="RDP38" s="149"/>
      <c r="RDQ38" s="150"/>
      <c r="RDR38" s="151"/>
      <c r="RDS38" s="152"/>
      <c r="RDT38" s="153"/>
      <c r="RDU38" s="154"/>
      <c r="RDV38" s="146"/>
      <c r="RDW38" s="147"/>
      <c r="RDX38" s="148"/>
      <c r="RDY38" s="149"/>
      <c r="RDZ38" s="150"/>
      <c r="REA38" s="151"/>
      <c r="REB38" s="152"/>
      <c r="REC38" s="153"/>
      <c r="RED38" s="154"/>
      <c r="REE38" s="146"/>
      <c r="REF38" s="147"/>
      <c r="REG38" s="148"/>
      <c r="REH38" s="149"/>
      <c r="REI38" s="150"/>
      <c r="REJ38" s="151"/>
      <c r="REK38" s="152"/>
      <c r="REL38" s="153"/>
      <c r="REM38" s="154"/>
      <c r="REN38" s="146"/>
      <c r="REO38" s="147"/>
      <c r="REP38" s="148"/>
      <c r="REQ38" s="149"/>
      <c r="RER38" s="150"/>
      <c r="RES38" s="151"/>
      <c r="RET38" s="152"/>
      <c r="REU38" s="153"/>
      <c r="REV38" s="154"/>
      <c r="REW38" s="146"/>
      <c r="REX38" s="147"/>
      <c r="REY38" s="148"/>
      <c r="REZ38" s="149"/>
      <c r="RFA38" s="150"/>
      <c r="RFB38" s="151"/>
      <c r="RFC38" s="152"/>
      <c r="RFD38" s="153"/>
      <c r="RFE38" s="154"/>
      <c r="RFF38" s="146"/>
      <c r="RFG38" s="147"/>
      <c r="RFH38" s="148"/>
      <c r="RFI38" s="149"/>
      <c r="RFJ38" s="150"/>
      <c r="RFK38" s="151"/>
      <c r="RFL38" s="152"/>
      <c r="RFM38" s="153"/>
      <c r="RFN38" s="154"/>
      <c r="RFO38" s="146"/>
      <c r="RFP38" s="147"/>
      <c r="RFQ38" s="148"/>
      <c r="RFR38" s="149"/>
      <c r="RFS38" s="150"/>
      <c r="RFT38" s="151"/>
      <c r="RFU38" s="152"/>
      <c r="RFV38" s="153"/>
      <c r="RFW38" s="154"/>
      <c r="RFX38" s="146"/>
      <c r="RFY38" s="147"/>
      <c r="RFZ38" s="148"/>
      <c r="RGA38" s="149"/>
      <c r="RGB38" s="150"/>
      <c r="RGC38" s="151"/>
      <c r="RGD38" s="152"/>
      <c r="RGE38" s="153"/>
      <c r="RGF38" s="154"/>
      <c r="RGG38" s="146"/>
      <c r="RGH38" s="147"/>
      <c r="RGI38" s="148"/>
      <c r="RGJ38" s="149"/>
      <c r="RGK38" s="150"/>
      <c r="RGL38" s="151"/>
      <c r="RGM38" s="152"/>
      <c r="RGN38" s="153"/>
      <c r="RGO38" s="154"/>
      <c r="RGP38" s="146"/>
      <c r="RGQ38" s="147"/>
      <c r="RGR38" s="148"/>
      <c r="RGS38" s="149"/>
      <c r="RGT38" s="150"/>
      <c r="RGU38" s="151"/>
      <c r="RGV38" s="152"/>
      <c r="RGW38" s="153"/>
      <c r="RGX38" s="154"/>
      <c r="RGY38" s="146"/>
      <c r="RGZ38" s="147"/>
      <c r="RHA38" s="148"/>
      <c r="RHB38" s="149"/>
      <c r="RHC38" s="150"/>
      <c r="RHD38" s="151"/>
      <c r="RHE38" s="152"/>
      <c r="RHF38" s="153"/>
      <c r="RHG38" s="154"/>
      <c r="RHH38" s="146"/>
      <c r="RHI38" s="147"/>
      <c r="RHJ38" s="148"/>
      <c r="RHK38" s="149"/>
      <c r="RHL38" s="150"/>
      <c r="RHM38" s="151"/>
      <c r="RHN38" s="152"/>
      <c r="RHO38" s="153"/>
      <c r="RHP38" s="154"/>
      <c r="RHQ38" s="146"/>
      <c r="RHR38" s="147"/>
      <c r="RHS38" s="148"/>
      <c r="RHT38" s="149"/>
      <c r="RHU38" s="150"/>
      <c r="RHV38" s="151"/>
      <c r="RHW38" s="152"/>
      <c r="RHX38" s="153"/>
      <c r="RHY38" s="154"/>
      <c r="RHZ38" s="146"/>
      <c r="RIA38" s="147"/>
      <c r="RIB38" s="148"/>
      <c r="RIC38" s="149"/>
      <c r="RID38" s="150"/>
      <c r="RIE38" s="151"/>
      <c r="RIF38" s="152"/>
      <c r="RIG38" s="153"/>
      <c r="RIH38" s="154"/>
      <c r="RII38" s="146"/>
      <c r="RIJ38" s="147"/>
      <c r="RIK38" s="148"/>
      <c r="RIL38" s="149"/>
      <c r="RIM38" s="150"/>
      <c r="RIN38" s="151"/>
      <c r="RIO38" s="152"/>
      <c r="RIP38" s="153"/>
      <c r="RIQ38" s="154"/>
      <c r="RIR38" s="146"/>
      <c r="RIS38" s="147"/>
      <c r="RIT38" s="148"/>
      <c r="RIU38" s="149"/>
      <c r="RIV38" s="150"/>
      <c r="RIW38" s="151"/>
      <c r="RIX38" s="152"/>
      <c r="RIY38" s="153"/>
      <c r="RIZ38" s="154"/>
      <c r="RJA38" s="146"/>
      <c r="RJB38" s="147"/>
      <c r="RJC38" s="148"/>
      <c r="RJD38" s="149"/>
      <c r="RJE38" s="150"/>
      <c r="RJF38" s="151"/>
      <c r="RJG38" s="152"/>
      <c r="RJH38" s="153"/>
      <c r="RJI38" s="154"/>
      <c r="RJJ38" s="146"/>
      <c r="RJK38" s="147"/>
      <c r="RJL38" s="148"/>
      <c r="RJM38" s="149"/>
      <c r="RJN38" s="150"/>
      <c r="RJO38" s="151"/>
      <c r="RJP38" s="152"/>
      <c r="RJQ38" s="153"/>
      <c r="RJR38" s="154"/>
      <c r="RJS38" s="146"/>
      <c r="RJT38" s="147"/>
      <c r="RJU38" s="148"/>
      <c r="RJV38" s="149"/>
      <c r="RJW38" s="150"/>
      <c r="RJX38" s="151"/>
      <c r="RJY38" s="152"/>
      <c r="RJZ38" s="153"/>
      <c r="RKA38" s="154"/>
      <c r="RKB38" s="146"/>
      <c r="RKC38" s="147"/>
      <c r="RKD38" s="148"/>
      <c r="RKE38" s="149"/>
      <c r="RKF38" s="150"/>
      <c r="RKG38" s="151"/>
      <c r="RKH38" s="152"/>
      <c r="RKI38" s="153"/>
      <c r="RKJ38" s="154"/>
      <c r="RKK38" s="146"/>
      <c r="RKL38" s="147"/>
      <c r="RKM38" s="148"/>
      <c r="RKN38" s="149"/>
      <c r="RKO38" s="150"/>
      <c r="RKP38" s="151"/>
      <c r="RKQ38" s="152"/>
      <c r="RKR38" s="153"/>
      <c r="RKS38" s="154"/>
      <c r="RKT38" s="146"/>
      <c r="RKU38" s="147"/>
      <c r="RKV38" s="148"/>
      <c r="RKW38" s="149"/>
      <c r="RKX38" s="150"/>
      <c r="RKY38" s="151"/>
      <c r="RKZ38" s="152"/>
      <c r="RLA38" s="153"/>
      <c r="RLB38" s="154"/>
      <c r="RLC38" s="146"/>
      <c r="RLD38" s="147"/>
      <c r="RLE38" s="148"/>
      <c r="RLF38" s="149"/>
      <c r="RLG38" s="150"/>
      <c r="RLH38" s="151"/>
      <c r="RLI38" s="152"/>
      <c r="RLJ38" s="153"/>
      <c r="RLK38" s="154"/>
      <c r="RLL38" s="146"/>
      <c r="RLM38" s="147"/>
      <c r="RLN38" s="148"/>
      <c r="RLO38" s="149"/>
      <c r="RLP38" s="150"/>
      <c r="RLQ38" s="151"/>
      <c r="RLR38" s="152"/>
      <c r="RLS38" s="153"/>
      <c r="RLT38" s="154"/>
      <c r="RLU38" s="146"/>
      <c r="RLV38" s="147"/>
      <c r="RLW38" s="148"/>
      <c r="RLX38" s="149"/>
      <c r="RLY38" s="150"/>
      <c r="RLZ38" s="151"/>
      <c r="RMA38" s="152"/>
      <c r="RMB38" s="153"/>
      <c r="RMC38" s="154"/>
      <c r="RMD38" s="146"/>
      <c r="RME38" s="147"/>
      <c r="RMF38" s="148"/>
      <c r="RMG38" s="149"/>
      <c r="RMH38" s="150"/>
      <c r="RMI38" s="151"/>
      <c r="RMJ38" s="152"/>
      <c r="RMK38" s="153"/>
      <c r="RML38" s="154"/>
      <c r="RMM38" s="146"/>
      <c r="RMN38" s="147"/>
      <c r="RMO38" s="148"/>
      <c r="RMP38" s="149"/>
      <c r="RMQ38" s="150"/>
      <c r="RMR38" s="151"/>
      <c r="RMS38" s="152"/>
      <c r="RMT38" s="153"/>
      <c r="RMU38" s="154"/>
      <c r="RMV38" s="146"/>
      <c r="RMW38" s="147"/>
      <c r="RMX38" s="148"/>
      <c r="RMY38" s="149"/>
      <c r="RMZ38" s="150"/>
      <c r="RNA38" s="151"/>
      <c r="RNB38" s="152"/>
      <c r="RNC38" s="153"/>
      <c r="RND38" s="154"/>
      <c r="RNE38" s="146"/>
      <c r="RNF38" s="147"/>
      <c r="RNG38" s="148"/>
      <c r="RNH38" s="149"/>
      <c r="RNI38" s="150"/>
      <c r="RNJ38" s="151"/>
      <c r="RNK38" s="152"/>
      <c r="RNL38" s="153"/>
      <c r="RNM38" s="154"/>
      <c r="RNN38" s="146"/>
      <c r="RNO38" s="147"/>
      <c r="RNP38" s="148"/>
      <c r="RNQ38" s="149"/>
      <c r="RNR38" s="150"/>
      <c r="RNS38" s="151"/>
      <c r="RNT38" s="152"/>
      <c r="RNU38" s="153"/>
      <c r="RNV38" s="154"/>
      <c r="RNW38" s="146"/>
      <c r="RNX38" s="147"/>
      <c r="RNY38" s="148"/>
      <c r="RNZ38" s="149"/>
      <c r="ROA38" s="150"/>
      <c r="ROB38" s="151"/>
      <c r="ROC38" s="152"/>
      <c r="ROD38" s="153"/>
      <c r="ROE38" s="154"/>
      <c r="ROF38" s="146"/>
      <c r="ROG38" s="147"/>
      <c r="ROH38" s="148"/>
      <c r="ROI38" s="149"/>
      <c r="ROJ38" s="150"/>
      <c r="ROK38" s="151"/>
      <c r="ROL38" s="152"/>
      <c r="ROM38" s="153"/>
      <c r="RON38" s="154"/>
      <c r="ROO38" s="146"/>
      <c r="ROP38" s="147"/>
      <c r="ROQ38" s="148"/>
      <c r="ROR38" s="149"/>
      <c r="ROS38" s="150"/>
      <c r="ROT38" s="151"/>
      <c r="ROU38" s="152"/>
      <c r="ROV38" s="153"/>
      <c r="ROW38" s="154"/>
      <c r="ROX38" s="146"/>
      <c r="ROY38" s="147"/>
      <c r="ROZ38" s="148"/>
      <c r="RPA38" s="149"/>
      <c r="RPB38" s="150"/>
      <c r="RPC38" s="151"/>
      <c r="RPD38" s="152"/>
      <c r="RPE38" s="153"/>
      <c r="RPF38" s="154"/>
      <c r="RPG38" s="146"/>
      <c r="RPH38" s="147"/>
      <c r="RPI38" s="148"/>
      <c r="RPJ38" s="149"/>
      <c r="RPK38" s="150"/>
      <c r="RPL38" s="151"/>
      <c r="RPM38" s="152"/>
      <c r="RPN38" s="153"/>
      <c r="RPO38" s="154"/>
      <c r="RPP38" s="146"/>
      <c r="RPQ38" s="147"/>
      <c r="RPR38" s="148"/>
      <c r="RPS38" s="149"/>
      <c r="RPT38" s="150"/>
      <c r="RPU38" s="151"/>
      <c r="RPV38" s="152"/>
      <c r="RPW38" s="153"/>
      <c r="RPX38" s="154"/>
      <c r="RPY38" s="146"/>
      <c r="RPZ38" s="147"/>
      <c r="RQA38" s="148"/>
      <c r="RQB38" s="149"/>
      <c r="RQC38" s="150"/>
      <c r="RQD38" s="151"/>
      <c r="RQE38" s="152"/>
      <c r="RQF38" s="153"/>
      <c r="RQG38" s="154"/>
      <c r="RQH38" s="146"/>
      <c r="RQI38" s="147"/>
      <c r="RQJ38" s="148"/>
      <c r="RQK38" s="149"/>
      <c r="RQL38" s="150"/>
      <c r="RQM38" s="151"/>
      <c r="RQN38" s="152"/>
      <c r="RQO38" s="153"/>
      <c r="RQP38" s="154"/>
      <c r="RQQ38" s="146"/>
      <c r="RQR38" s="147"/>
      <c r="RQS38" s="148"/>
      <c r="RQT38" s="149"/>
      <c r="RQU38" s="150"/>
      <c r="RQV38" s="151"/>
      <c r="RQW38" s="152"/>
      <c r="RQX38" s="153"/>
      <c r="RQY38" s="154"/>
      <c r="RQZ38" s="146"/>
      <c r="RRA38" s="147"/>
      <c r="RRB38" s="148"/>
      <c r="RRC38" s="149"/>
      <c r="RRD38" s="150"/>
      <c r="RRE38" s="151"/>
      <c r="RRF38" s="152"/>
      <c r="RRG38" s="153"/>
      <c r="RRH38" s="154"/>
      <c r="RRI38" s="146"/>
      <c r="RRJ38" s="147"/>
      <c r="RRK38" s="148"/>
      <c r="RRL38" s="149"/>
      <c r="RRM38" s="150"/>
      <c r="RRN38" s="151"/>
      <c r="RRO38" s="152"/>
      <c r="RRP38" s="153"/>
      <c r="RRQ38" s="154"/>
      <c r="RRR38" s="146"/>
      <c r="RRS38" s="147"/>
      <c r="RRT38" s="148"/>
      <c r="RRU38" s="149"/>
      <c r="RRV38" s="150"/>
      <c r="RRW38" s="151"/>
      <c r="RRX38" s="152"/>
      <c r="RRY38" s="153"/>
      <c r="RRZ38" s="154"/>
      <c r="RSA38" s="146"/>
      <c r="RSB38" s="147"/>
      <c r="RSC38" s="148"/>
      <c r="RSD38" s="149"/>
      <c r="RSE38" s="150"/>
      <c r="RSF38" s="151"/>
      <c r="RSG38" s="152"/>
      <c r="RSH38" s="153"/>
      <c r="RSI38" s="154"/>
      <c r="RSJ38" s="146"/>
      <c r="RSK38" s="147"/>
      <c r="RSL38" s="148"/>
      <c r="RSM38" s="149"/>
      <c r="RSN38" s="150"/>
      <c r="RSO38" s="151"/>
      <c r="RSP38" s="152"/>
      <c r="RSQ38" s="153"/>
      <c r="RSR38" s="154"/>
      <c r="RSS38" s="146"/>
      <c r="RST38" s="147"/>
      <c r="RSU38" s="148"/>
      <c r="RSV38" s="149"/>
      <c r="RSW38" s="150"/>
      <c r="RSX38" s="151"/>
      <c r="RSY38" s="152"/>
      <c r="RSZ38" s="153"/>
      <c r="RTA38" s="154"/>
      <c r="RTB38" s="146"/>
      <c r="RTC38" s="147"/>
      <c r="RTD38" s="148"/>
      <c r="RTE38" s="149"/>
      <c r="RTF38" s="150"/>
      <c r="RTG38" s="151"/>
      <c r="RTH38" s="152"/>
      <c r="RTI38" s="153"/>
      <c r="RTJ38" s="154"/>
      <c r="RTK38" s="146"/>
      <c r="RTL38" s="147"/>
      <c r="RTM38" s="148"/>
      <c r="RTN38" s="149"/>
      <c r="RTO38" s="150"/>
      <c r="RTP38" s="151"/>
      <c r="RTQ38" s="152"/>
      <c r="RTR38" s="153"/>
      <c r="RTS38" s="154"/>
      <c r="RTT38" s="146"/>
      <c r="RTU38" s="147"/>
      <c r="RTV38" s="148"/>
      <c r="RTW38" s="149"/>
      <c r="RTX38" s="150"/>
      <c r="RTY38" s="151"/>
      <c r="RTZ38" s="152"/>
      <c r="RUA38" s="153"/>
      <c r="RUB38" s="154"/>
      <c r="RUC38" s="146"/>
      <c r="RUD38" s="147"/>
      <c r="RUE38" s="148"/>
      <c r="RUF38" s="149"/>
      <c r="RUG38" s="150"/>
      <c r="RUH38" s="151"/>
      <c r="RUI38" s="152"/>
      <c r="RUJ38" s="153"/>
      <c r="RUK38" s="154"/>
      <c r="RUL38" s="146"/>
      <c r="RUM38" s="147"/>
      <c r="RUN38" s="148"/>
      <c r="RUO38" s="149"/>
      <c r="RUP38" s="150"/>
      <c r="RUQ38" s="151"/>
      <c r="RUR38" s="152"/>
      <c r="RUS38" s="153"/>
      <c r="RUT38" s="154"/>
      <c r="RUU38" s="146"/>
      <c r="RUV38" s="147"/>
      <c r="RUW38" s="148"/>
      <c r="RUX38" s="149"/>
      <c r="RUY38" s="150"/>
      <c r="RUZ38" s="151"/>
      <c r="RVA38" s="152"/>
      <c r="RVB38" s="153"/>
      <c r="RVC38" s="154"/>
      <c r="RVD38" s="146"/>
      <c r="RVE38" s="147"/>
      <c r="RVF38" s="148"/>
      <c r="RVG38" s="149"/>
      <c r="RVH38" s="150"/>
      <c r="RVI38" s="151"/>
      <c r="RVJ38" s="152"/>
      <c r="RVK38" s="153"/>
      <c r="RVL38" s="154"/>
      <c r="RVM38" s="146"/>
      <c r="RVN38" s="147"/>
      <c r="RVO38" s="148"/>
      <c r="RVP38" s="149"/>
      <c r="RVQ38" s="150"/>
      <c r="RVR38" s="151"/>
      <c r="RVS38" s="152"/>
      <c r="RVT38" s="153"/>
      <c r="RVU38" s="154"/>
      <c r="RVV38" s="146"/>
      <c r="RVW38" s="147"/>
      <c r="RVX38" s="148"/>
      <c r="RVY38" s="149"/>
      <c r="RVZ38" s="150"/>
      <c r="RWA38" s="151"/>
      <c r="RWB38" s="152"/>
      <c r="RWC38" s="153"/>
      <c r="RWD38" s="154"/>
      <c r="RWE38" s="146"/>
      <c r="RWF38" s="147"/>
      <c r="RWG38" s="148"/>
      <c r="RWH38" s="149"/>
      <c r="RWI38" s="150"/>
      <c r="RWJ38" s="151"/>
      <c r="RWK38" s="152"/>
      <c r="RWL38" s="153"/>
      <c r="RWM38" s="154"/>
      <c r="RWN38" s="146"/>
      <c r="RWO38" s="147"/>
      <c r="RWP38" s="148"/>
      <c r="RWQ38" s="149"/>
      <c r="RWR38" s="150"/>
      <c r="RWS38" s="151"/>
      <c r="RWT38" s="152"/>
      <c r="RWU38" s="153"/>
      <c r="RWV38" s="154"/>
      <c r="RWW38" s="146"/>
      <c r="RWX38" s="147"/>
      <c r="RWY38" s="148"/>
      <c r="RWZ38" s="149"/>
      <c r="RXA38" s="150"/>
      <c r="RXB38" s="151"/>
      <c r="RXC38" s="152"/>
      <c r="RXD38" s="153"/>
      <c r="RXE38" s="154"/>
      <c r="RXF38" s="146"/>
      <c r="RXG38" s="147"/>
      <c r="RXH38" s="148"/>
      <c r="RXI38" s="149"/>
      <c r="RXJ38" s="150"/>
      <c r="RXK38" s="151"/>
      <c r="RXL38" s="152"/>
      <c r="RXM38" s="153"/>
      <c r="RXN38" s="154"/>
      <c r="RXO38" s="146"/>
      <c r="RXP38" s="147"/>
      <c r="RXQ38" s="148"/>
      <c r="RXR38" s="149"/>
      <c r="RXS38" s="150"/>
      <c r="RXT38" s="151"/>
      <c r="RXU38" s="152"/>
      <c r="RXV38" s="153"/>
      <c r="RXW38" s="154"/>
      <c r="RXX38" s="146"/>
      <c r="RXY38" s="147"/>
      <c r="RXZ38" s="148"/>
      <c r="RYA38" s="149"/>
      <c r="RYB38" s="150"/>
      <c r="RYC38" s="151"/>
      <c r="RYD38" s="152"/>
      <c r="RYE38" s="153"/>
      <c r="RYF38" s="154"/>
      <c r="RYG38" s="146"/>
      <c r="RYH38" s="147"/>
      <c r="RYI38" s="148"/>
      <c r="RYJ38" s="149"/>
      <c r="RYK38" s="150"/>
      <c r="RYL38" s="151"/>
      <c r="RYM38" s="152"/>
      <c r="RYN38" s="153"/>
      <c r="RYO38" s="154"/>
      <c r="RYP38" s="146"/>
      <c r="RYQ38" s="147"/>
      <c r="RYR38" s="148"/>
      <c r="RYS38" s="149"/>
      <c r="RYT38" s="150"/>
      <c r="RYU38" s="151"/>
      <c r="RYV38" s="152"/>
      <c r="RYW38" s="153"/>
      <c r="RYX38" s="154"/>
      <c r="RYY38" s="146"/>
      <c r="RYZ38" s="147"/>
      <c r="RZA38" s="148"/>
      <c r="RZB38" s="149"/>
      <c r="RZC38" s="150"/>
      <c r="RZD38" s="151"/>
      <c r="RZE38" s="152"/>
      <c r="RZF38" s="153"/>
      <c r="RZG38" s="154"/>
      <c r="RZH38" s="146"/>
      <c r="RZI38" s="147"/>
      <c r="RZJ38" s="148"/>
      <c r="RZK38" s="149"/>
      <c r="RZL38" s="150"/>
      <c r="RZM38" s="151"/>
      <c r="RZN38" s="152"/>
      <c r="RZO38" s="153"/>
      <c r="RZP38" s="154"/>
      <c r="RZQ38" s="146"/>
      <c r="RZR38" s="147"/>
      <c r="RZS38" s="148"/>
      <c r="RZT38" s="149"/>
      <c r="RZU38" s="150"/>
      <c r="RZV38" s="151"/>
      <c r="RZW38" s="152"/>
      <c r="RZX38" s="153"/>
      <c r="RZY38" s="154"/>
      <c r="RZZ38" s="146"/>
      <c r="SAA38" s="147"/>
      <c r="SAB38" s="148"/>
      <c r="SAC38" s="149"/>
      <c r="SAD38" s="150"/>
      <c r="SAE38" s="151"/>
      <c r="SAF38" s="152"/>
      <c r="SAG38" s="153"/>
      <c r="SAH38" s="154"/>
      <c r="SAI38" s="146"/>
      <c r="SAJ38" s="147"/>
      <c r="SAK38" s="148"/>
      <c r="SAL38" s="149"/>
      <c r="SAM38" s="150"/>
      <c r="SAN38" s="151"/>
      <c r="SAO38" s="152"/>
      <c r="SAP38" s="153"/>
      <c r="SAQ38" s="154"/>
      <c r="SAR38" s="146"/>
      <c r="SAS38" s="147"/>
      <c r="SAT38" s="148"/>
      <c r="SAU38" s="149"/>
      <c r="SAV38" s="150"/>
      <c r="SAW38" s="151"/>
      <c r="SAX38" s="152"/>
      <c r="SAY38" s="153"/>
      <c r="SAZ38" s="154"/>
      <c r="SBA38" s="146"/>
      <c r="SBB38" s="147"/>
      <c r="SBC38" s="148"/>
      <c r="SBD38" s="149"/>
      <c r="SBE38" s="150"/>
      <c r="SBF38" s="151"/>
      <c r="SBG38" s="152"/>
      <c r="SBH38" s="153"/>
      <c r="SBI38" s="154"/>
      <c r="SBJ38" s="146"/>
      <c r="SBK38" s="147"/>
      <c r="SBL38" s="148"/>
      <c r="SBM38" s="149"/>
      <c r="SBN38" s="150"/>
      <c r="SBO38" s="151"/>
      <c r="SBP38" s="152"/>
      <c r="SBQ38" s="153"/>
      <c r="SBR38" s="154"/>
      <c r="SBS38" s="146"/>
      <c r="SBT38" s="147"/>
      <c r="SBU38" s="148"/>
      <c r="SBV38" s="149"/>
      <c r="SBW38" s="150"/>
      <c r="SBX38" s="151"/>
      <c r="SBY38" s="152"/>
      <c r="SBZ38" s="153"/>
      <c r="SCA38" s="154"/>
      <c r="SCB38" s="146"/>
      <c r="SCC38" s="147"/>
      <c r="SCD38" s="148"/>
      <c r="SCE38" s="149"/>
      <c r="SCF38" s="150"/>
      <c r="SCG38" s="151"/>
      <c r="SCH38" s="152"/>
      <c r="SCI38" s="153"/>
      <c r="SCJ38" s="154"/>
      <c r="SCK38" s="146"/>
      <c r="SCL38" s="147"/>
      <c r="SCM38" s="148"/>
      <c r="SCN38" s="149"/>
      <c r="SCO38" s="150"/>
      <c r="SCP38" s="151"/>
      <c r="SCQ38" s="152"/>
      <c r="SCR38" s="153"/>
      <c r="SCS38" s="154"/>
      <c r="SCT38" s="146"/>
      <c r="SCU38" s="147"/>
      <c r="SCV38" s="148"/>
      <c r="SCW38" s="149"/>
      <c r="SCX38" s="150"/>
      <c r="SCY38" s="151"/>
      <c r="SCZ38" s="152"/>
      <c r="SDA38" s="153"/>
      <c r="SDB38" s="154"/>
      <c r="SDC38" s="146"/>
      <c r="SDD38" s="147"/>
      <c r="SDE38" s="148"/>
      <c r="SDF38" s="149"/>
      <c r="SDG38" s="150"/>
      <c r="SDH38" s="151"/>
      <c r="SDI38" s="152"/>
      <c r="SDJ38" s="153"/>
      <c r="SDK38" s="154"/>
      <c r="SDL38" s="146"/>
      <c r="SDM38" s="147"/>
      <c r="SDN38" s="148"/>
      <c r="SDO38" s="149"/>
      <c r="SDP38" s="150"/>
      <c r="SDQ38" s="151"/>
      <c r="SDR38" s="152"/>
      <c r="SDS38" s="153"/>
      <c r="SDT38" s="154"/>
      <c r="SDU38" s="146"/>
      <c r="SDV38" s="147"/>
      <c r="SDW38" s="148"/>
      <c r="SDX38" s="149"/>
      <c r="SDY38" s="150"/>
      <c r="SDZ38" s="151"/>
      <c r="SEA38" s="152"/>
      <c r="SEB38" s="153"/>
      <c r="SEC38" s="154"/>
      <c r="SED38" s="146"/>
      <c r="SEE38" s="147"/>
      <c r="SEF38" s="148"/>
      <c r="SEG38" s="149"/>
      <c r="SEH38" s="150"/>
      <c r="SEI38" s="151"/>
      <c r="SEJ38" s="152"/>
      <c r="SEK38" s="153"/>
      <c r="SEL38" s="154"/>
      <c r="SEM38" s="146"/>
      <c r="SEN38" s="147"/>
      <c r="SEO38" s="148"/>
      <c r="SEP38" s="149"/>
      <c r="SEQ38" s="150"/>
      <c r="SER38" s="151"/>
      <c r="SES38" s="152"/>
      <c r="SET38" s="153"/>
      <c r="SEU38" s="154"/>
      <c r="SEV38" s="146"/>
      <c r="SEW38" s="147"/>
      <c r="SEX38" s="148"/>
      <c r="SEY38" s="149"/>
      <c r="SEZ38" s="150"/>
      <c r="SFA38" s="151"/>
      <c r="SFB38" s="152"/>
      <c r="SFC38" s="153"/>
      <c r="SFD38" s="154"/>
      <c r="SFE38" s="146"/>
      <c r="SFF38" s="147"/>
      <c r="SFG38" s="148"/>
      <c r="SFH38" s="149"/>
      <c r="SFI38" s="150"/>
      <c r="SFJ38" s="151"/>
      <c r="SFK38" s="152"/>
      <c r="SFL38" s="153"/>
      <c r="SFM38" s="154"/>
      <c r="SFN38" s="146"/>
      <c r="SFO38" s="147"/>
      <c r="SFP38" s="148"/>
      <c r="SFQ38" s="149"/>
      <c r="SFR38" s="150"/>
      <c r="SFS38" s="151"/>
      <c r="SFT38" s="152"/>
      <c r="SFU38" s="153"/>
      <c r="SFV38" s="154"/>
      <c r="SFW38" s="146"/>
      <c r="SFX38" s="147"/>
      <c r="SFY38" s="148"/>
      <c r="SFZ38" s="149"/>
      <c r="SGA38" s="150"/>
      <c r="SGB38" s="151"/>
      <c r="SGC38" s="152"/>
      <c r="SGD38" s="153"/>
      <c r="SGE38" s="154"/>
      <c r="SGF38" s="146"/>
      <c r="SGG38" s="147"/>
      <c r="SGH38" s="148"/>
      <c r="SGI38" s="149"/>
      <c r="SGJ38" s="150"/>
      <c r="SGK38" s="151"/>
      <c r="SGL38" s="152"/>
      <c r="SGM38" s="153"/>
      <c r="SGN38" s="154"/>
      <c r="SGO38" s="146"/>
      <c r="SGP38" s="147"/>
      <c r="SGQ38" s="148"/>
      <c r="SGR38" s="149"/>
      <c r="SGS38" s="150"/>
      <c r="SGT38" s="151"/>
      <c r="SGU38" s="152"/>
      <c r="SGV38" s="153"/>
      <c r="SGW38" s="154"/>
      <c r="SGX38" s="146"/>
      <c r="SGY38" s="147"/>
      <c r="SGZ38" s="148"/>
      <c r="SHA38" s="149"/>
      <c r="SHB38" s="150"/>
      <c r="SHC38" s="151"/>
      <c r="SHD38" s="152"/>
      <c r="SHE38" s="153"/>
      <c r="SHF38" s="154"/>
      <c r="SHG38" s="146"/>
      <c r="SHH38" s="147"/>
      <c r="SHI38" s="148"/>
      <c r="SHJ38" s="149"/>
      <c r="SHK38" s="150"/>
      <c r="SHL38" s="151"/>
      <c r="SHM38" s="152"/>
      <c r="SHN38" s="153"/>
      <c r="SHO38" s="154"/>
      <c r="SHP38" s="146"/>
      <c r="SHQ38" s="147"/>
      <c r="SHR38" s="148"/>
      <c r="SHS38" s="149"/>
      <c r="SHT38" s="150"/>
      <c r="SHU38" s="151"/>
      <c r="SHV38" s="152"/>
      <c r="SHW38" s="153"/>
      <c r="SHX38" s="154"/>
      <c r="SHY38" s="146"/>
      <c r="SHZ38" s="147"/>
      <c r="SIA38" s="148"/>
      <c r="SIB38" s="149"/>
      <c r="SIC38" s="150"/>
      <c r="SID38" s="151"/>
      <c r="SIE38" s="152"/>
      <c r="SIF38" s="153"/>
      <c r="SIG38" s="154"/>
      <c r="SIH38" s="146"/>
      <c r="SII38" s="147"/>
      <c r="SIJ38" s="148"/>
      <c r="SIK38" s="149"/>
      <c r="SIL38" s="150"/>
      <c r="SIM38" s="151"/>
      <c r="SIN38" s="152"/>
      <c r="SIO38" s="153"/>
      <c r="SIP38" s="154"/>
      <c r="SIQ38" s="146"/>
      <c r="SIR38" s="147"/>
      <c r="SIS38" s="148"/>
      <c r="SIT38" s="149"/>
      <c r="SIU38" s="150"/>
      <c r="SIV38" s="151"/>
      <c r="SIW38" s="152"/>
      <c r="SIX38" s="153"/>
      <c r="SIY38" s="154"/>
      <c r="SIZ38" s="146"/>
      <c r="SJA38" s="147"/>
      <c r="SJB38" s="148"/>
      <c r="SJC38" s="149"/>
      <c r="SJD38" s="150"/>
      <c r="SJE38" s="151"/>
      <c r="SJF38" s="152"/>
      <c r="SJG38" s="153"/>
      <c r="SJH38" s="154"/>
      <c r="SJI38" s="146"/>
      <c r="SJJ38" s="147"/>
      <c r="SJK38" s="148"/>
      <c r="SJL38" s="149"/>
      <c r="SJM38" s="150"/>
      <c r="SJN38" s="151"/>
      <c r="SJO38" s="152"/>
      <c r="SJP38" s="153"/>
      <c r="SJQ38" s="154"/>
      <c r="SJR38" s="146"/>
      <c r="SJS38" s="147"/>
      <c r="SJT38" s="148"/>
      <c r="SJU38" s="149"/>
      <c r="SJV38" s="150"/>
      <c r="SJW38" s="151"/>
      <c r="SJX38" s="152"/>
      <c r="SJY38" s="153"/>
      <c r="SJZ38" s="154"/>
      <c r="SKA38" s="146"/>
      <c r="SKB38" s="147"/>
      <c r="SKC38" s="148"/>
      <c r="SKD38" s="149"/>
      <c r="SKE38" s="150"/>
      <c r="SKF38" s="151"/>
      <c r="SKG38" s="152"/>
      <c r="SKH38" s="153"/>
      <c r="SKI38" s="154"/>
      <c r="SKJ38" s="146"/>
      <c r="SKK38" s="147"/>
      <c r="SKL38" s="148"/>
      <c r="SKM38" s="149"/>
      <c r="SKN38" s="150"/>
      <c r="SKO38" s="151"/>
      <c r="SKP38" s="152"/>
      <c r="SKQ38" s="153"/>
      <c r="SKR38" s="154"/>
      <c r="SKS38" s="146"/>
      <c r="SKT38" s="147"/>
      <c r="SKU38" s="148"/>
      <c r="SKV38" s="149"/>
      <c r="SKW38" s="150"/>
      <c r="SKX38" s="151"/>
      <c r="SKY38" s="152"/>
      <c r="SKZ38" s="153"/>
      <c r="SLA38" s="154"/>
      <c r="SLB38" s="146"/>
      <c r="SLC38" s="147"/>
      <c r="SLD38" s="148"/>
      <c r="SLE38" s="149"/>
      <c r="SLF38" s="150"/>
      <c r="SLG38" s="151"/>
      <c r="SLH38" s="152"/>
      <c r="SLI38" s="153"/>
      <c r="SLJ38" s="154"/>
      <c r="SLK38" s="146"/>
      <c r="SLL38" s="147"/>
      <c r="SLM38" s="148"/>
      <c r="SLN38" s="149"/>
      <c r="SLO38" s="150"/>
      <c r="SLP38" s="151"/>
      <c r="SLQ38" s="152"/>
      <c r="SLR38" s="153"/>
      <c r="SLS38" s="154"/>
      <c r="SLT38" s="146"/>
      <c r="SLU38" s="147"/>
      <c r="SLV38" s="148"/>
      <c r="SLW38" s="149"/>
      <c r="SLX38" s="150"/>
      <c r="SLY38" s="151"/>
      <c r="SLZ38" s="152"/>
      <c r="SMA38" s="153"/>
      <c r="SMB38" s="154"/>
      <c r="SMC38" s="146"/>
      <c r="SMD38" s="147"/>
      <c r="SME38" s="148"/>
      <c r="SMF38" s="149"/>
      <c r="SMG38" s="150"/>
      <c r="SMH38" s="151"/>
      <c r="SMI38" s="152"/>
      <c r="SMJ38" s="153"/>
      <c r="SMK38" s="154"/>
      <c r="SML38" s="146"/>
      <c r="SMM38" s="147"/>
      <c r="SMN38" s="148"/>
      <c r="SMO38" s="149"/>
      <c r="SMP38" s="150"/>
      <c r="SMQ38" s="151"/>
      <c r="SMR38" s="152"/>
      <c r="SMS38" s="153"/>
      <c r="SMT38" s="154"/>
      <c r="SMU38" s="146"/>
      <c r="SMV38" s="147"/>
      <c r="SMW38" s="148"/>
      <c r="SMX38" s="149"/>
      <c r="SMY38" s="150"/>
      <c r="SMZ38" s="151"/>
      <c r="SNA38" s="152"/>
      <c r="SNB38" s="153"/>
      <c r="SNC38" s="154"/>
      <c r="SND38" s="146"/>
      <c r="SNE38" s="147"/>
      <c r="SNF38" s="148"/>
      <c r="SNG38" s="149"/>
      <c r="SNH38" s="150"/>
      <c r="SNI38" s="151"/>
      <c r="SNJ38" s="152"/>
      <c r="SNK38" s="153"/>
      <c r="SNL38" s="154"/>
      <c r="SNM38" s="146"/>
      <c r="SNN38" s="147"/>
      <c r="SNO38" s="148"/>
      <c r="SNP38" s="149"/>
      <c r="SNQ38" s="150"/>
      <c r="SNR38" s="151"/>
      <c r="SNS38" s="152"/>
      <c r="SNT38" s="153"/>
      <c r="SNU38" s="154"/>
      <c r="SNV38" s="146"/>
      <c r="SNW38" s="147"/>
      <c r="SNX38" s="148"/>
      <c r="SNY38" s="149"/>
      <c r="SNZ38" s="150"/>
      <c r="SOA38" s="151"/>
      <c r="SOB38" s="152"/>
      <c r="SOC38" s="153"/>
      <c r="SOD38" s="154"/>
      <c r="SOE38" s="146"/>
      <c r="SOF38" s="147"/>
      <c r="SOG38" s="148"/>
      <c r="SOH38" s="149"/>
      <c r="SOI38" s="150"/>
      <c r="SOJ38" s="151"/>
      <c r="SOK38" s="152"/>
      <c r="SOL38" s="153"/>
      <c r="SOM38" s="154"/>
      <c r="SON38" s="146"/>
      <c r="SOO38" s="147"/>
      <c r="SOP38" s="148"/>
      <c r="SOQ38" s="149"/>
      <c r="SOR38" s="150"/>
      <c r="SOS38" s="151"/>
      <c r="SOT38" s="152"/>
      <c r="SOU38" s="153"/>
      <c r="SOV38" s="154"/>
      <c r="SOW38" s="146"/>
      <c r="SOX38" s="147"/>
      <c r="SOY38" s="148"/>
      <c r="SOZ38" s="149"/>
      <c r="SPA38" s="150"/>
      <c r="SPB38" s="151"/>
      <c r="SPC38" s="152"/>
      <c r="SPD38" s="153"/>
      <c r="SPE38" s="154"/>
      <c r="SPF38" s="146"/>
      <c r="SPG38" s="147"/>
      <c r="SPH38" s="148"/>
      <c r="SPI38" s="149"/>
      <c r="SPJ38" s="150"/>
      <c r="SPK38" s="151"/>
      <c r="SPL38" s="152"/>
      <c r="SPM38" s="153"/>
      <c r="SPN38" s="154"/>
      <c r="SPO38" s="146"/>
      <c r="SPP38" s="147"/>
      <c r="SPQ38" s="148"/>
      <c r="SPR38" s="149"/>
      <c r="SPS38" s="150"/>
      <c r="SPT38" s="151"/>
      <c r="SPU38" s="152"/>
      <c r="SPV38" s="153"/>
      <c r="SPW38" s="154"/>
      <c r="SPX38" s="146"/>
      <c r="SPY38" s="147"/>
      <c r="SPZ38" s="148"/>
      <c r="SQA38" s="149"/>
      <c r="SQB38" s="150"/>
      <c r="SQC38" s="151"/>
      <c r="SQD38" s="152"/>
      <c r="SQE38" s="153"/>
      <c r="SQF38" s="154"/>
      <c r="SQG38" s="146"/>
      <c r="SQH38" s="147"/>
      <c r="SQI38" s="148"/>
      <c r="SQJ38" s="149"/>
      <c r="SQK38" s="150"/>
      <c r="SQL38" s="151"/>
      <c r="SQM38" s="152"/>
      <c r="SQN38" s="153"/>
      <c r="SQO38" s="154"/>
      <c r="SQP38" s="146"/>
      <c r="SQQ38" s="147"/>
      <c r="SQR38" s="148"/>
      <c r="SQS38" s="149"/>
      <c r="SQT38" s="150"/>
      <c r="SQU38" s="151"/>
      <c r="SQV38" s="152"/>
      <c r="SQW38" s="153"/>
      <c r="SQX38" s="154"/>
      <c r="SQY38" s="146"/>
      <c r="SQZ38" s="147"/>
      <c r="SRA38" s="148"/>
      <c r="SRB38" s="149"/>
      <c r="SRC38" s="150"/>
      <c r="SRD38" s="151"/>
      <c r="SRE38" s="152"/>
      <c r="SRF38" s="153"/>
      <c r="SRG38" s="154"/>
      <c r="SRH38" s="146"/>
      <c r="SRI38" s="147"/>
      <c r="SRJ38" s="148"/>
      <c r="SRK38" s="149"/>
      <c r="SRL38" s="150"/>
      <c r="SRM38" s="151"/>
      <c r="SRN38" s="152"/>
      <c r="SRO38" s="153"/>
      <c r="SRP38" s="154"/>
      <c r="SRQ38" s="146"/>
      <c r="SRR38" s="147"/>
      <c r="SRS38" s="148"/>
      <c r="SRT38" s="149"/>
      <c r="SRU38" s="150"/>
      <c r="SRV38" s="151"/>
      <c r="SRW38" s="152"/>
      <c r="SRX38" s="153"/>
      <c r="SRY38" s="154"/>
      <c r="SRZ38" s="146"/>
      <c r="SSA38" s="147"/>
      <c r="SSB38" s="148"/>
      <c r="SSC38" s="149"/>
      <c r="SSD38" s="150"/>
      <c r="SSE38" s="151"/>
      <c r="SSF38" s="152"/>
      <c r="SSG38" s="153"/>
      <c r="SSH38" s="154"/>
      <c r="SSI38" s="146"/>
      <c r="SSJ38" s="147"/>
      <c r="SSK38" s="148"/>
      <c r="SSL38" s="149"/>
      <c r="SSM38" s="150"/>
      <c r="SSN38" s="151"/>
      <c r="SSO38" s="152"/>
      <c r="SSP38" s="153"/>
      <c r="SSQ38" s="154"/>
      <c r="SSR38" s="146"/>
      <c r="SSS38" s="147"/>
      <c r="SST38" s="148"/>
      <c r="SSU38" s="149"/>
      <c r="SSV38" s="150"/>
      <c r="SSW38" s="151"/>
      <c r="SSX38" s="152"/>
      <c r="SSY38" s="153"/>
      <c r="SSZ38" s="154"/>
      <c r="STA38" s="146"/>
      <c r="STB38" s="147"/>
      <c r="STC38" s="148"/>
      <c r="STD38" s="149"/>
      <c r="STE38" s="150"/>
      <c r="STF38" s="151"/>
      <c r="STG38" s="152"/>
      <c r="STH38" s="153"/>
      <c r="STI38" s="154"/>
      <c r="STJ38" s="146"/>
      <c r="STK38" s="147"/>
      <c r="STL38" s="148"/>
      <c r="STM38" s="149"/>
      <c r="STN38" s="150"/>
      <c r="STO38" s="151"/>
      <c r="STP38" s="152"/>
      <c r="STQ38" s="153"/>
      <c r="STR38" s="154"/>
      <c r="STS38" s="146"/>
      <c r="STT38" s="147"/>
      <c r="STU38" s="148"/>
      <c r="STV38" s="149"/>
      <c r="STW38" s="150"/>
      <c r="STX38" s="151"/>
      <c r="STY38" s="152"/>
      <c r="STZ38" s="153"/>
      <c r="SUA38" s="154"/>
      <c r="SUB38" s="146"/>
      <c r="SUC38" s="147"/>
      <c r="SUD38" s="148"/>
      <c r="SUE38" s="149"/>
      <c r="SUF38" s="150"/>
      <c r="SUG38" s="151"/>
      <c r="SUH38" s="152"/>
      <c r="SUI38" s="153"/>
      <c r="SUJ38" s="154"/>
      <c r="SUK38" s="146"/>
      <c r="SUL38" s="147"/>
      <c r="SUM38" s="148"/>
      <c r="SUN38" s="149"/>
      <c r="SUO38" s="150"/>
      <c r="SUP38" s="151"/>
      <c r="SUQ38" s="152"/>
      <c r="SUR38" s="153"/>
      <c r="SUS38" s="154"/>
      <c r="SUT38" s="146"/>
      <c r="SUU38" s="147"/>
      <c r="SUV38" s="148"/>
      <c r="SUW38" s="149"/>
      <c r="SUX38" s="150"/>
      <c r="SUY38" s="151"/>
      <c r="SUZ38" s="152"/>
      <c r="SVA38" s="153"/>
      <c r="SVB38" s="154"/>
      <c r="SVC38" s="146"/>
      <c r="SVD38" s="147"/>
      <c r="SVE38" s="148"/>
      <c r="SVF38" s="149"/>
      <c r="SVG38" s="150"/>
      <c r="SVH38" s="151"/>
      <c r="SVI38" s="152"/>
      <c r="SVJ38" s="153"/>
      <c r="SVK38" s="154"/>
      <c r="SVL38" s="146"/>
      <c r="SVM38" s="147"/>
      <c r="SVN38" s="148"/>
      <c r="SVO38" s="149"/>
      <c r="SVP38" s="150"/>
      <c r="SVQ38" s="151"/>
      <c r="SVR38" s="152"/>
      <c r="SVS38" s="153"/>
      <c r="SVT38" s="154"/>
      <c r="SVU38" s="146"/>
      <c r="SVV38" s="147"/>
      <c r="SVW38" s="148"/>
      <c r="SVX38" s="149"/>
      <c r="SVY38" s="150"/>
      <c r="SVZ38" s="151"/>
      <c r="SWA38" s="152"/>
      <c r="SWB38" s="153"/>
      <c r="SWC38" s="154"/>
      <c r="SWD38" s="146"/>
      <c r="SWE38" s="147"/>
      <c r="SWF38" s="148"/>
      <c r="SWG38" s="149"/>
      <c r="SWH38" s="150"/>
      <c r="SWI38" s="151"/>
      <c r="SWJ38" s="152"/>
      <c r="SWK38" s="153"/>
      <c r="SWL38" s="154"/>
      <c r="SWM38" s="146"/>
      <c r="SWN38" s="147"/>
      <c r="SWO38" s="148"/>
      <c r="SWP38" s="149"/>
      <c r="SWQ38" s="150"/>
      <c r="SWR38" s="151"/>
      <c r="SWS38" s="152"/>
      <c r="SWT38" s="153"/>
      <c r="SWU38" s="154"/>
      <c r="SWV38" s="146"/>
      <c r="SWW38" s="147"/>
      <c r="SWX38" s="148"/>
      <c r="SWY38" s="149"/>
      <c r="SWZ38" s="150"/>
      <c r="SXA38" s="151"/>
      <c r="SXB38" s="152"/>
      <c r="SXC38" s="153"/>
      <c r="SXD38" s="154"/>
      <c r="SXE38" s="146"/>
      <c r="SXF38" s="147"/>
      <c r="SXG38" s="148"/>
      <c r="SXH38" s="149"/>
      <c r="SXI38" s="150"/>
      <c r="SXJ38" s="151"/>
      <c r="SXK38" s="152"/>
      <c r="SXL38" s="153"/>
      <c r="SXM38" s="154"/>
      <c r="SXN38" s="146"/>
      <c r="SXO38" s="147"/>
      <c r="SXP38" s="148"/>
      <c r="SXQ38" s="149"/>
      <c r="SXR38" s="150"/>
      <c r="SXS38" s="151"/>
      <c r="SXT38" s="152"/>
      <c r="SXU38" s="153"/>
      <c r="SXV38" s="154"/>
      <c r="SXW38" s="146"/>
      <c r="SXX38" s="147"/>
      <c r="SXY38" s="148"/>
      <c r="SXZ38" s="149"/>
      <c r="SYA38" s="150"/>
      <c r="SYB38" s="151"/>
      <c r="SYC38" s="152"/>
      <c r="SYD38" s="153"/>
      <c r="SYE38" s="154"/>
      <c r="SYF38" s="146"/>
      <c r="SYG38" s="147"/>
      <c r="SYH38" s="148"/>
      <c r="SYI38" s="149"/>
      <c r="SYJ38" s="150"/>
      <c r="SYK38" s="151"/>
      <c r="SYL38" s="152"/>
      <c r="SYM38" s="153"/>
      <c r="SYN38" s="154"/>
      <c r="SYO38" s="146"/>
      <c r="SYP38" s="147"/>
      <c r="SYQ38" s="148"/>
      <c r="SYR38" s="149"/>
      <c r="SYS38" s="150"/>
      <c r="SYT38" s="151"/>
      <c r="SYU38" s="152"/>
      <c r="SYV38" s="153"/>
      <c r="SYW38" s="154"/>
      <c r="SYX38" s="146"/>
      <c r="SYY38" s="147"/>
      <c r="SYZ38" s="148"/>
      <c r="SZA38" s="149"/>
      <c r="SZB38" s="150"/>
      <c r="SZC38" s="151"/>
      <c r="SZD38" s="152"/>
      <c r="SZE38" s="153"/>
      <c r="SZF38" s="154"/>
      <c r="SZG38" s="146"/>
      <c r="SZH38" s="147"/>
      <c r="SZI38" s="148"/>
      <c r="SZJ38" s="149"/>
      <c r="SZK38" s="150"/>
      <c r="SZL38" s="151"/>
      <c r="SZM38" s="152"/>
      <c r="SZN38" s="153"/>
      <c r="SZO38" s="154"/>
      <c r="SZP38" s="146"/>
      <c r="SZQ38" s="147"/>
      <c r="SZR38" s="148"/>
      <c r="SZS38" s="149"/>
      <c r="SZT38" s="150"/>
      <c r="SZU38" s="151"/>
      <c r="SZV38" s="152"/>
      <c r="SZW38" s="153"/>
      <c r="SZX38" s="154"/>
      <c r="SZY38" s="146"/>
      <c r="SZZ38" s="147"/>
      <c r="TAA38" s="148"/>
      <c r="TAB38" s="149"/>
      <c r="TAC38" s="150"/>
      <c r="TAD38" s="151"/>
      <c r="TAE38" s="152"/>
      <c r="TAF38" s="153"/>
      <c r="TAG38" s="154"/>
      <c r="TAH38" s="146"/>
      <c r="TAI38" s="147"/>
      <c r="TAJ38" s="148"/>
      <c r="TAK38" s="149"/>
      <c r="TAL38" s="150"/>
      <c r="TAM38" s="151"/>
      <c r="TAN38" s="152"/>
      <c r="TAO38" s="153"/>
      <c r="TAP38" s="154"/>
      <c r="TAQ38" s="146"/>
      <c r="TAR38" s="147"/>
      <c r="TAS38" s="148"/>
      <c r="TAT38" s="149"/>
      <c r="TAU38" s="150"/>
      <c r="TAV38" s="151"/>
      <c r="TAW38" s="152"/>
      <c r="TAX38" s="153"/>
      <c r="TAY38" s="154"/>
      <c r="TAZ38" s="146"/>
      <c r="TBA38" s="147"/>
      <c r="TBB38" s="148"/>
      <c r="TBC38" s="149"/>
      <c r="TBD38" s="150"/>
      <c r="TBE38" s="151"/>
      <c r="TBF38" s="152"/>
      <c r="TBG38" s="153"/>
      <c r="TBH38" s="154"/>
      <c r="TBI38" s="146"/>
      <c r="TBJ38" s="147"/>
      <c r="TBK38" s="148"/>
      <c r="TBL38" s="149"/>
      <c r="TBM38" s="150"/>
      <c r="TBN38" s="151"/>
      <c r="TBO38" s="152"/>
      <c r="TBP38" s="153"/>
      <c r="TBQ38" s="154"/>
      <c r="TBR38" s="146"/>
      <c r="TBS38" s="147"/>
      <c r="TBT38" s="148"/>
      <c r="TBU38" s="149"/>
      <c r="TBV38" s="150"/>
      <c r="TBW38" s="151"/>
      <c r="TBX38" s="152"/>
      <c r="TBY38" s="153"/>
      <c r="TBZ38" s="154"/>
      <c r="TCA38" s="146"/>
      <c r="TCB38" s="147"/>
      <c r="TCC38" s="148"/>
      <c r="TCD38" s="149"/>
      <c r="TCE38" s="150"/>
      <c r="TCF38" s="151"/>
      <c r="TCG38" s="152"/>
      <c r="TCH38" s="153"/>
      <c r="TCI38" s="154"/>
      <c r="TCJ38" s="146"/>
      <c r="TCK38" s="147"/>
      <c r="TCL38" s="148"/>
      <c r="TCM38" s="149"/>
      <c r="TCN38" s="150"/>
      <c r="TCO38" s="151"/>
      <c r="TCP38" s="152"/>
      <c r="TCQ38" s="153"/>
      <c r="TCR38" s="154"/>
      <c r="TCS38" s="146"/>
      <c r="TCT38" s="147"/>
      <c r="TCU38" s="148"/>
      <c r="TCV38" s="149"/>
      <c r="TCW38" s="150"/>
      <c r="TCX38" s="151"/>
      <c r="TCY38" s="152"/>
      <c r="TCZ38" s="153"/>
      <c r="TDA38" s="154"/>
      <c r="TDB38" s="146"/>
      <c r="TDC38" s="147"/>
      <c r="TDD38" s="148"/>
      <c r="TDE38" s="149"/>
      <c r="TDF38" s="150"/>
      <c r="TDG38" s="151"/>
      <c r="TDH38" s="152"/>
      <c r="TDI38" s="153"/>
      <c r="TDJ38" s="154"/>
      <c r="TDK38" s="146"/>
      <c r="TDL38" s="147"/>
      <c r="TDM38" s="148"/>
      <c r="TDN38" s="149"/>
      <c r="TDO38" s="150"/>
      <c r="TDP38" s="151"/>
      <c r="TDQ38" s="152"/>
      <c r="TDR38" s="153"/>
      <c r="TDS38" s="154"/>
      <c r="TDT38" s="146"/>
      <c r="TDU38" s="147"/>
      <c r="TDV38" s="148"/>
      <c r="TDW38" s="149"/>
      <c r="TDX38" s="150"/>
      <c r="TDY38" s="151"/>
      <c r="TDZ38" s="152"/>
      <c r="TEA38" s="153"/>
      <c r="TEB38" s="154"/>
      <c r="TEC38" s="146"/>
      <c r="TED38" s="147"/>
      <c r="TEE38" s="148"/>
      <c r="TEF38" s="149"/>
      <c r="TEG38" s="150"/>
      <c r="TEH38" s="151"/>
      <c r="TEI38" s="152"/>
      <c r="TEJ38" s="153"/>
      <c r="TEK38" s="154"/>
      <c r="TEL38" s="146"/>
      <c r="TEM38" s="147"/>
      <c r="TEN38" s="148"/>
      <c r="TEO38" s="149"/>
      <c r="TEP38" s="150"/>
      <c r="TEQ38" s="151"/>
      <c r="TER38" s="152"/>
      <c r="TES38" s="153"/>
      <c r="TET38" s="154"/>
      <c r="TEU38" s="146"/>
      <c r="TEV38" s="147"/>
      <c r="TEW38" s="148"/>
      <c r="TEX38" s="149"/>
      <c r="TEY38" s="150"/>
      <c r="TEZ38" s="151"/>
      <c r="TFA38" s="152"/>
      <c r="TFB38" s="153"/>
      <c r="TFC38" s="154"/>
      <c r="TFD38" s="146"/>
      <c r="TFE38" s="147"/>
      <c r="TFF38" s="148"/>
      <c r="TFG38" s="149"/>
      <c r="TFH38" s="150"/>
      <c r="TFI38" s="151"/>
      <c r="TFJ38" s="152"/>
      <c r="TFK38" s="153"/>
      <c r="TFL38" s="154"/>
      <c r="TFM38" s="146"/>
      <c r="TFN38" s="147"/>
      <c r="TFO38" s="148"/>
      <c r="TFP38" s="149"/>
      <c r="TFQ38" s="150"/>
      <c r="TFR38" s="151"/>
      <c r="TFS38" s="152"/>
      <c r="TFT38" s="153"/>
      <c r="TFU38" s="154"/>
      <c r="TFV38" s="146"/>
      <c r="TFW38" s="147"/>
      <c r="TFX38" s="148"/>
      <c r="TFY38" s="149"/>
      <c r="TFZ38" s="150"/>
      <c r="TGA38" s="151"/>
      <c r="TGB38" s="152"/>
      <c r="TGC38" s="153"/>
      <c r="TGD38" s="154"/>
      <c r="TGE38" s="146"/>
      <c r="TGF38" s="147"/>
      <c r="TGG38" s="148"/>
      <c r="TGH38" s="149"/>
      <c r="TGI38" s="150"/>
      <c r="TGJ38" s="151"/>
      <c r="TGK38" s="152"/>
      <c r="TGL38" s="153"/>
      <c r="TGM38" s="154"/>
      <c r="TGN38" s="146"/>
      <c r="TGO38" s="147"/>
      <c r="TGP38" s="148"/>
      <c r="TGQ38" s="149"/>
      <c r="TGR38" s="150"/>
      <c r="TGS38" s="151"/>
      <c r="TGT38" s="152"/>
      <c r="TGU38" s="153"/>
      <c r="TGV38" s="154"/>
      <c r="TGW38" s="146"/>
      <c r="TGX38" s="147"/>
      <c r="TGY38" s="148"/>
      <c r="TGZ38" s="149"/>
      <c r="THA38" s="150"/>
      <c r="THB38" s="151"/>
      <c r="THC38" s="152"/>
      <c r="THD38" s="153"/>
      <c r="THE38" s="154"/>
      <c r="THF38" s="146"/>
      <c r="THG38" s="147"/>
      <c r="THH38" s="148"/>
      <c r="THI38" s="149"/>
      <c r="THJ38" s="150"/>
      <c r="THK38" s="151"/>
      <c r="THL38" s="152"/>
      <c r="THM38" s="153"/>
      <c r="THN38" s="154"/>
      <c r="THO38" s="146"/>
      <c r="THP38" s="147"/>
      <c r="THQ38" s="148"/>
      <c r="THR38" s="149"/>
      <c r="THS38" s="150"/>
      <c r="THT38" s="151"/>
      <c r="THU38" s="152"/>
      <c r="THV38" s="153"/>
      <c r="THW38" s="154"/>
      <c r="THX38" s="146"/>
      <c r="THY38" s="147"/>
      <c r="THZ38" s="148"/>
      <c r="TIA38" s="149"/>
      <c r="TIB38" s="150"/>
      <c r="TIC38" s="151"/>
      <c r="TID38" s="152"/>
      <c r="TIE38" s="153"/>
      <c r="TIF38" s="154"/>
      <c r="TIG38" s="146"/>
      <c r="TIH38" s="147"/>
      <c r="TII38" s="148"/>
      <c r="TIJ38" s="149"/>
      <c r="TIK38" s="150"/>
      <c r="TIL38" s="151"/>
      <c r="TIM38" s="152"/>
      <c r="TIN38" s="153"/>
      <c r="TIO38" s="154"/>
      <c r="TIP38" s="146"/>
      <c r="TIQ38" s="147"/>
      <c r="TIR38" s="148"/>
      <c r="TIS38" s="149"/>
      <c r="TIT38" s="150"/>
      <c r="TIU38" s="151"/>
      <c r="TIV38" s="152"/>
      <c r="TIW38" s="153"/>
      <c r="TIX38" s="154"/>
      <c r="TIY38" s="146"/>
      <c r="TIZ38" s="147"/>
      <c r="TJA38" s="148"/>
      <c r="TJB38" s="149"/>
      <c r="TJC38" s="150"/>
      <c r="TJD38" s="151"/>
      <c r="TJE38" s="152"/>
      <c r="TJF38" s="153"/>
      <c r="TJG38" s="154"/>
      <c r="TJH38" s="146"/>
      <c r="TJI38" s="147"/>
      <c r="TJJ38" s="148"/>
      <c r="TJK38" s="149"/>
      <c r="TJL38" s="150"/>
      <c r="TJM38" s="151"/>
      <c r="TJN38" s="152"/>
      <c r="TJO38" s="153"/>
      <c r="TJP38" s="154"/>
      <c r="TJQ38" s="146"/>
      <c r="TJR38" s="147"/>
      <c r="TJS38" s="148"/>
      <c r="TJT38" s="149"/>
      <c r="TJU38" s="150"/>
      <c r="TJV38" s="151"/>
      <c r="TJW38" s="152"/>
      <c r="TJX38" s="153"/>
      <c r="TJY38" s="154"/>
      <c r="TJZ38" s="146"/>
      <c r="TKA38" s="147"/>
      <c r="TKB38" s="148"/>
      <c r="TKC38" s="149"/>
      <c r="TKD38" s="150"/>
      <c r="TKE38" s="151"/>
      <c r="TKF38" s="152"/>
      <c r="TKG38" s="153"/>
      <c r="TKH38" s="154"/>
      <c r="TKI38" s="146"/>
      <c r="TKJ38" s="147"/>
      <c r="TKK38" s="148"/>
      <c r="TKL38" s="149"/>
      <c r="TKM38" s="150"/>
      <c r="TKN38" s="151"/>
      <c r="TKO38" s="152"/>
      <c r="TKP38" s="153"/>
      <c r="TKQ38" s="154"/>
      <c r="TKR38" s="146"/>
      <c r="TKS38" s="147"/>
      <c r="TKT38" s="148"/>
      <c r="TKU38" s="149"/>
      <c r="TKV38" s="150"/>
      <c r="TKW38" s="151"/>
      <c r="TKX38" s="152"/>
      <c r="TKY38" s="153"/>
      <c r="TKZ38" s="154"/>
      <c r="TLA38" s="146"/>
      <c r="TLB38" s="147"/>
      <c r="TLC38" s="148"/>
      <c r="TLD38" s="149"/>
      <c r="TLE38" s="150"/>
      <c r="TLF38" s="151"/>
      <c r="TLG38" s="152"/>
      <c r="TLH38" s="153"/>
      <c r="TLI38" s="154"/>
      <c r="TLJ38" s="146"/>
      <c r="TLK38" s="147"/>
      <c r="TLL38" s="148"/>
      <c r="TLM38" s="149"/>
      <c r="TLN38" s="150"/>
      <c r="TLO38" s="151"/>
      <c r="TLP38" s="152"/>
      <c r="TLQ38" s="153"/>
      <c r="TLR38" s="154"/>
      <c r="TLS38" s="146"/>
      <c r="TLT38" s="147"/>
      <c r="TLU38" s="148"/>
      <c r="TLV38" s="149"/>
      <c r="TLW38" s="150"/>
      <c r="TLX38" s="151"/>
      <c r="TLY38" s="152"/>
      <c r="TLZ38" s="153"/>
      <c r="TMA38" s="154"/>
      <c r="TMB38" s="146"/>
      <c r="TMC38" s="147"/>
      <c r="TMD38" s="148"/>
      <c r="TME38" s="149"/>
      <c r="TMF38" s="150"/>
      <c r="TMG38" s="151"/>
      <c r="TMH38" s="152"/>
      <c r="TMI38" s="153"/>
      <c r="TMJ38" s="154"/>
      <c r="TMK38" s="146"/>
      <c r="TML38" s="147"/>
      <c r="TMM38" s="148"/>
      <c r="TMN38" s="149"/>
      <c r="TMO38" s="150"/>
      <c r="TMP38" s="151"/>
      <c r="TMQ38" s="152"/>
      <c r="TMR38" s="153"/>
      <c r="TMS38" s="154"/>
      <c r="TMT38" s="146"/>
      <c r="TMU38" s="147"/>
      <c r="TMV38" s="148"/>
      <c r="TMW38" s="149"/>
      <c r="TMX38" s="150"/>
      <c r="TMY38" s="151"/>
      <c r="TMZ38" s="152"/>
      <c r="TNA38" s="153"/>
      <c r="TNB38" s="154"/>
      <c r="TNC38" s="146"/>
      <c r="TND38" s="147"/>
      <c r="TNE38" s="148"/>
      <c r="TNF38" s="149"/>
      <c r="TNG38" s="150"/>
      <c r="TNH38" s="151"/>
      <c r="TNI38" s="152"/>
      <c r="TNJ38" s="153"/>
      <c r="TNK38" s="154"/>
      <c r="TNL38" s="146"/>
      <c r="TNM38" s="147"/>
      <c r="TNN38" s="148"/>
      <c r="TNO38" s="149"/>
      <c r="TNP38" s="150"/>
      <c r="TNQ38" s="151"/>
      <c r="TNR38" s="152"/>
      <c r="TNS38" s="153"/>
      <c r="TNT38" s="154"/>
      <c r="TNU38" s="146"/>
      <c r="TNV38" s="147"/>
      <c r="TNW38" s="148"/>
      <c r="TNX38" s="149"/>
      <c r="TNY38" s="150"/>
      <c r="TNZ38" s="151"/>
      <c r="TOA38" s="152"/>
      <c r="TOB38" s="153"/>
      <c r="TOC38" s="154"/>
      <c r="TOD38" s="146"/>
      <c r="TOE38" s="147"/>
      <c r="TOF38" s="148"/>
      <c r="TOG38" s="149"/>
      <c r="TOH38" s="150"/>
      <c r="TOI38" s="151"/>
      <c r="TOJ38" s="152"/>
      <c r="TOK38" s="153"/>
      <c r="TOL38" s="154"/>
      <c r="TOM38" s="146"/>
      <c r="TON38" s="147"/>
      <c r="TOO38" s="148"/>
      <c r="TOP38" s="149"/>
      <c r="TOQ38" s="150"/>
      <c r="TOR38" s="151"/>
      <c r="TOS38" s="152"/>
      <c r="TOT38" s="153"/>
      <c r="TOU38" s="154"/>
      <c r="TOV38" s="146"/>
      <c r="TOW38" s="147"/>
      <c r="TOX38" s="148"/>
      <c r="TOY38" s="149"/>
      <c r="TOZ38" s="150"/>
      <c r="TPA38" s="151"/>
      <c r="TPB38" s="152"/>
      <c r="TPC38" s="153"/>
      <c r="TPD38" s="154"/>
      <c r="TPE38" s="146"/>
      <c r="TPF38" s="147"/>
      <c r="TPG38" s="148"/>
      <c r="TPH38" s="149"/>
      <c r="TPI38" s="150"/>
      <c r="TPJ38" s="151"/>
      <c r="TPK38" s="152"/>
      <c r="TPL38" s="153"/>
      <c r="TPM38" s="154"/>
      <c r="TPN38" s="146"/>
      <c r="TPO38" s="147"/>
      <c r="TPP38" s="148"/>
      <c r="TPQ38" s="149"/>
      <c r="TPR38" s="150"/>
      <c r="TPS38" s="151"/>
      <c r="TPT38" s="152"/>
      <c r="TPU38" s="153"/>
      <c r="TPV38" s="154"/>
      <c r="TPW38" s="146"/>
      <c r="TPX38" s="147"/>
      <c r="TPY38" s="148"/>
      <c r="TPZ38" s="149"/>
      <c r="TQA38" s="150"/>
      <c r="TQB38" s="151"/>
      <c r="TQC38" s="152"/>
      <c r="TQD38" s="153"/>
      <c r="TQE38" s="154"/>
      <c r="TQF38" s="146"/>
      <c r="TQG38" s="147"/>
      <c r="TQH38" s="148"/>
      <c r="TQI38" s="149"/>
      <c r="TQJ38" s="150"/>
      <c r="TQK38" s="151"/>
      <c r="TQL38" s="152"/>
      <c r="TQM38" s="153"/>
      <c r="TQN38" s="154"/>
      <c r="TQO38" s="146"/>
      <c r="TQP38" s="147"/>
      <c r="TQQ38" s="148"/>
      <c r="TQR38" s="149"/>
      <c r="TQS38" s="150"/>
      <c r="TQT38" s="151"/>
      <c r="TQU38" s="152"/>
      <c r="TQV38" s="153"/>
      <c r="TQW38" s="154"/>
      <c r="TQX38" s="146"/>
      <c r="TQY38" s="147"/>
      <c r="TQZ38" s="148"/>
      <c r="TRA38" s="149"/>
      <c r="TRB38" s="150"/>
      <c r="TRC38" s="151"/>
      <c r="TRD38" s="152"/>
      <c r="TRE38" s="153"/>
      <c r="TRF38" s="154"/>
      <c r="TRG38" s="146"/>
      <c r="TRH38" s="147"/>
      <c r="TRI38" s="148"/>
      <c r="TRJ38" s="149"/>
      <c r="TRK38" s="150"/>
      <c r="TRL38" s="151"/>
      <c r="TRM38" s="152"/>
      <c r="TRN38" s="153"/>
      <c r="TRO38" s="154"/>
      <c r="TRP38" s="146"/>
      <c r="TRQ38" s="147"/>
      <c r="TRR38" s="148"/>
      <c r="TRS38" s="149"/>
      <c r="TRT38" s="150"/>
      <c r="TRU38" s="151"/>
      <c r="TRV38" s="152"/>
      <c r="TRW38" s="153"/>
      <c r="TRX38" s="154"/>
      <c r="TRY38" s="146"/>
      <c r="TRZ38" s="147"/>
      <c r="TSA38" s="148"/>
      <c r="TSB38" s="149"/>
      <c r="TSC38" s="150"/>
      <c r="TSD38" s="151"/>
      <c r="TSE38" s="152"/>
      <c r="TSF38" s="153"/>
      <c r="TSG38" s="154"/>
      <c r="TSH38" s="146"/>
      <c r="TSI38" s="147"/>
      <c r="TSJ38" s="148"/>
      <c r="TSK38" s="149"/>
      <c r="TSL38" s="150"/>
      <c r="TSM38" s="151"/>
      <c r="TSN38" s="152"/>
      <c r="TSO38" s="153"/>
      <c r="TSP38" s="154"/>
      <c r="TSQ38" s="146"/>
      <c r="TSR38" s="147"/>
      <c r="TSS38" s="148"/>
      <c r="TST38" s="149"/>
      <c r="TSU38" s="150"/>
      <c r="TSV38" s="151"/>
      <c r="TSW38" s="152"/>
      <c r="TSX38" s="153"/>
      <c r="TSY38" s="154"/>
      <c r="TSZ38" s="146"/>
      <c r="TTA38" s="147"/>
      <c r="TTB38" s="148"/>
      <c r="TTC38" s="149"/>
      <c r="TTD38" s="150"/>
      <c r="TTE38" s="151"/>
      <c r="TTF38" s="152"/>
      <c r="TTG38" s="153"/>
      <c r="TTH38" s="154"/>
      <c r="TTI38" s="146"/>
      <c r="TTJ38" s="147"/>
      <c r="TTK38" s="148"/>
      <c r="TTL38" s="149"/>
      <c r="TTM38" s="150"/>
      <c r="TTN38" s="151"/>
      <c r="TTO38" s="152"/>
      <c r="TTP38" s="153"/>
      <c r="TTQ38" s="154"/>
      <c r="TTR38" s="146"/>
      <c r="TTS38" s="147"/>
      <c r="TTT38" s="148"/>
      <c r="TTU38" s="149"/>
      <c r="TTV38" s="150"/>
      <c r="TTW38" s="151"/>
      <c r="TTX38" s="152"/>
      <c r="TTY38" s="153"/>
      <c r="TTZ38" s="154"/>
      <c r="TUA38" s="146"/>
      <c r="TUB38" s="147"/>
      <c r="TUC38" s="148"/>
      <c r="TUD38" s="149"/>
      <c r="TUE38" s="150"/>
      <c r="TUF38" s="151"/>
      <c r="TUG38" s="152"/>
      <c r="TUH38" s="153"/>
      <c r="TUI38" s="154"/>
      <c r="TUJ38" s="146"/>
      <c r="TUK38" s="147"/>
      <c r="TUL38" s="148"/>
      <c r="TUM38" s="149"/>
      <c r="TUN38" s="150"/>
      <c r="TUO38" s="151"/>
      <c r="TUP38" s="152"/>
      <c r="TUQ38" s="153"/>
      <c r="TUR38" s="154"/>
      <c r="TUS38" s="146"/>
      <c r="TUT38" s="147"/>
      <c r="TUU38" s="148"/>
      <c r="TUV38" s="149"/>
      <c r="TUW38" s="150"/>
      <c r="TUX38" s="151"/>
      <c r="TUY38" s="152"/>
      <c r="TUZ38" s="153"/>
      <c r="TVA38" s="154"/>
      <c r="TVB38" s="146"/>
      <c r="TVC38" s="147"/>
      <c r="TVD38" s="148"/>
      <c r="TVE38" s="149"/>
      <c r="TVF38" s="150"/>
      <c r="TVG38" s="151"/>
      <c r="TVH38" s="152"/>
      <c r="TVI38" s="153"/>
      <c r="TVJ38" s="154"/>
      <c r="TVK38" s="146"/>
      <c r="TVL38" s="147"/>
      <c r="TVM38" s="148"/>
      <c r="TVN38" s="149"/>
      <c r="TVO38" s="150"/>
      <c r="TVP38" s="151"/>
      <c r="TVQ38" s="152"/>
      <c r="TVR38" s="153"/>
      <c r="TVS38" s="154"/>
      <c r="TVT38" s="146"/>
      <c r="TVU38" s="147"/>
      <c r="TVV38" s="148"/>
      <c r="TVW38" s="149"/>
      <c r="TVX38" s="150"/>
      <c r="TVY38" s="151"/>
      <c r="TVZ38" s="152"/>
      <c r="TWA38" s="153"/>
      <c r="TWB38" s="154"/>
      <c r="TWC38" s="146"/>
      <c r="TWD38" s="147"/>
      <c r="TWE38" s="148"/>
      <c r="TWF38" s="149"/>
      <c r="TWG38" s="150"/>
      <c r="TWH38" s="151"/>
      <c r="TWI38" s="152"/>
      <c r="TWJ38" s="153"/>
      <c r="TWK38" s="154"/>
      <c r="TWL38" s="146"/>
      <c r="TWM38" s="147"/>
      <c r="TWN38" s="148"/>
      <c r="TWO38" s="149"/>
      <c r="TWP38" s="150"/>
      <c r="TWQ38" s="151"/>
      <c r="TWR38" s="152"/>
      <c r="TWS38" s="153"/>
      <c r="TWT38" s="154"/>
      <c r="TWU38" s="146"/>
      <c r="TWV38" s="147"/>
      <c r="TWW38" s="148"/>
      <c r="TWX38" s="149"/>
      <c r="TWY38" s="150"/>
      <c r="TWZ38" s="151"/>
      <c r="TXA38" s="152"/>
      <c r="TXB38" s="153"/>
      <c r="TXC38" s="154"/>
      <c r="TXD38" s="146"/>
      <c r="TXE38" s="147"/>
      <c r="TXF38" s="148"/>
      <c r="TXG38" s="149"/>
      <c r="TXH38" s="150"/>
      <c r="TXI38" s="151"/>
      <c r="TXJ38" s="152"/>
      <c r="TXK38" s="153"/>
      <c r="TXL38" s="154"/>
      <c r="TXM38" s="146"/>
      <c r="TXN38" s="147"/>
      <c r="TXO38" s="148"/>
      <c r="TXP38" s="149"/>
      <c r="TXQ38" s="150"/>
      <c r="TXR38" s="151"/>
      <c r="TXS38" s="152"/>
      <c r="TXT38" s="153"/>
      <c r="TXU38" s="154"/>
      <c r="TXV38" s="146"/>
      <c r="TXW38" s="147"/>
      <c r="TXX38" s="148"/>
      <c r="TXY38" s="149"/>
      <c r="TXZ38" s="150"/>
      <c r="TYA38" s="151"/>
      <c r="TYB38" s="152"/>
      <c r="TYC38" s="153"/>
      <c r="TYD38" s="154"/>
      <c r="TYE38" s="146"/>
      <c r="TYF38" s="147"/>
      <c r="TYG38" s="148"/>
      <c r="TYH38" s="149"/>
      <c r="TYI38" s="150"/>
      <c r="TYJ38" s="151"/>
      <c r="TYK38" s="152"/>
      <c r="TYL38" s="153"/>
      <c r="TYM38" s="154"/>
      <c r="TYN38" s="146"/>
      <c r="TYO38" s="147"/>
      <c r="TYP38" s="148"/>
      <c r="TYQ38" s="149"/>
      <c r="TYR38" s="150"/>
      <c r="TYS38" s="151"/>
      <c r="TYT38" s="152"/>
      <c r="TYU38" s="153"/>
      <c r="TYV38" s="154"/>
      <c r="TYW38" s="146"/>
      <c r="TYX38" s="147"/>
      <c r="TYY38" s="148"/>
      <c r="TYZ38" s="149"/>
      <c r="TZA38" s="150"/>
      <c r="TZB38" s="151"/>
      <c r="TZC38" s="152"/>
      <c r="TZD38" s="153"/>
      <c r="TZE38" s="154"/>
      <c r="TZF38" s="146"/>
      <c r="TZG38" s="147"/>
      <c r="TZH38" s="148"/>
      <c r="TZI38" s="149"/>
      <c r="TZJ38" s="150"/>
      <c r="TZK38" s="151"/>
      <c r="TZL38" s="152"/>
      <c r="TZM38" s="153"/>
      <c r="TZN38" s="154"/>
      <c r="TZO38" s="146"/>
      <c r="TZP38" s="147"/>
      <c r="TZQ38" s="148"/>
      <c r="TZR38" s="149"/>
      <c r="TZS38" s="150"/>
      <c r="TZT38" s="151"/>
      <c r="TZU38" s="152"/>
      <c r="TZV38" s="153"/>
      <c r="TZW38" s="154"/>
      <c r="TZX38" s="146"/>
      <c r="TZY38" s="147"/>
      <c r="TZZ38" s="148"/>
      <c r="UAA38" s="149"/>
      <c r="UAB38" s="150"/>
      <c r="UAC38" s="151"/>
      <c r="UAD38" s="152"/>
      <c r="UAE38" s="153"/>
      <c r="UAF38" s="154"/>
      <c r="UAG38" s="146"/>
      <c r="UAH38" s="147"/>
      <c r="UAI38" s="148"/>
      <c r="UAJ38" s="149"/>
      <c r="UAK38" s="150"/>
      <c r="UAL38" s="151"/>
      <c r="UAM38" s="152"/>
      <c r="UAN38" s="153"/>
      <c r="UAO38" s="154"/>
      <c r="UAP38" s="146"/>
      <c r="UAQ38" s="147"/>
      <c r="UAR38" s="148"/>
      <c r="UAS38" s="149"/>
      <c r="UAT38" s="150"/>
      <c r="UAU38" s="151"/>
      <c r="UAV38" s="152"/>
      <c r="UAW38" s="153"/>
      <c r="UAX38" s="154"/>
      <c r="UAY38" s="146"/>
      <c r="UAZ38" s="147"/>
      <c r="UBA38" s="148"/>
      <c r="UBB38" s="149"/>
      <c r="UBC38" s="150"/>
      <c r="UBD38" s="151"/>
      <c r="UBE38" s="152"/>
      <c r="UBF38" s="153"/>
      <c r="UBG38" s="154"/>
      <c r="UBH38" s="146"/>
      <c r="UBI38" s="147"/>
      <c r="UBJ38" s="148"/>
      <c r="UBK38" s="149"/>
      <c r="UBL38" s="150"/>
      <c r="UBM38" s="151"/>
      <c r="UBN38" s="152"/>
      <c r="UBO38" s="153"/>
      <c r="UBP38" s="154"/>
      <c r="UBQ38" s="146"/>
      <c r="UBR38" s="147"/>
      <c r="UBS38" s="148"/>
      <c r="UBT38" s="149"/>
      <c r="UBU38" s="150"/>
      <c r="UBV38" s="151"/>
      <c r="UBW38" s="152"/>
      <c r="UBX38" s="153"/>
      <c r="UBY38" s="154"/>
      <c r="UBZ38" s="146"/>
      <c r="UCA38" s="147"/>
      <c r="UCB38" s="148"/>
      <c r="UCC38" s="149"/>
      <c r="UCD38" s="150"/>
      <c r="UCE38" s="151"/>
      <c r="UCF38" s="152"/>
      <c r="UCG38" s="153"/>
      <c r="UCH38" s="154"/>
      <c r="UCI38" s="146"/>
      <c r="UCJ38" s="147"/>
      <c r="UCK38" s="148"/>
      <c r="UCL38" s="149"/>
      <c r="UCM38" s="150"/>
      <c r="UCN38" s="151"/>
      <c r="UCO38" s="152"/>
      <c r="UCP38" s="153"/>
      <c r="UCQ38" s="154"/>
      <c r="UCR38" s="146"/>
      <c r="UCS38" s="147"/>
      <c r="UCT38" s="148"/>
      <c r="UCU38" s="149"/>
      <c r="UCV38" s="150"/>
      <c r="UCW38" s="151"/>
      <c r="UCX38" s="152"/>
      <c r="UCY38" s="153"/>
      <c r="UCZ38" s="154"/>
      <c r="UDA38" s="146"/>
      <c r="UDB38" s="147"/>
      <c r="UDC38" s="148"/>
      <c r="UDD38" s="149"/>
      <c r="UDE38" s="150"/>
      <c r="UDF38" s="151"/>
      <c r="UDG38" s="152"/>
      <c r="UDH38" s="153"/>
      <c r="UDI38" s="154"/>
      <c r="UDJ38" s="146"/>
      <c r="UDK38" s="147"/>
      <c r="UDL38" s="148"/>
      <c r="UDM38" s="149"/>
      <c r="UDN38" s="150"/>
      <c r="UDO38" s="151"/>
      <c r="UDP38" s="152"/>
      <c r="UDQ38" s="153"/>
      <c r="UDR38" s="154"/>
      <c r="UDS38" s="146"/>
      <c r="UDT38" s="147"/>
      <c r="UDU38" s="148"/>
      <c r="UDV38" s="149"/>
      <c r="UDW38" s="150"/>
      <c r="UDX38" s="151"/>
      <c r="UDY38" s="152"/>
      <c r="UDZ38" s="153"/>
      <c r="UEA38" s="154"/>
      <c r="UEB38" s="146"/>
      <c r="UEC38" s="147"/>
      <c r="UED38" s="148"/>
      <c r="UEE38" s="149"/>
      <c r="UEF38" s="150"/>
      <c r="UEG38" s="151"/>
      <c r="UEH38" s="152"/>
      <c r="UEI38" s="153"/>
      <c r="UEJ38" s="154"/>
      <c r="UEK38" s="146"/>
      <c r="UEL38" s="147"/>
      <c r="UEM38" s="148"/>
      <c r="UEN38" s="149"/>
      <c r="UEO38" s="150"/>
      <c r="UEP38" s="151"/>
      <c r="UEQ38" s="152"/>
      <c r="UER38" s="153"/>
      <c r="UES38" s="154"/>
      <c r="UET38" s="146"/>
      <c r="UEU38" s="147"/>
      <c r="UEV38" s="148"/>
      <c r="UEW38" s="149"/>
      <c r="UEX38" s="150"/>
      <c r="UEY38" s="151"/>
      <c r="UEZ38" s="152"/>
      <c r="UFA38" s="153"/>
      <c r="UFB38" s="154"/>
      <c r="UFC38" s="146"/>
      <c r="UFD38" s="147"/>
      <c r="UFE38" s="148"/>
      <c r="UFF38" s="149"/>
      <c r="UFG38" s="150"/>
      <c r="UFH38" s="151"/>
      <c r="UFI38" s="152"/>
      <c r="UFJ38" s="153"/>
      <c r="UFK38" s="154"/>
      <c r="UFL38" s="146"/>
      <c r="UFM38" s="147"/>
      <c r="UFN38" s="148"/>
      <c r="UFO38" s="149"/>
      <c r="UFP38" s="150"/>
      <c r="UFQ38" s="151"/>
      <c r="UFR38" s="152"/>
      <c r="UFS38" s="153"/>
      <c r="UFT38" s="154"/>
      <c r="UFU38" s="146"/>
      <c r="UFV38" s="147"/>
      <c r="UFW38" s="148"/>
      <c r="UFX38" s="149"/>
      <c r="UFY38" s="150"/>
      <c r="UFZ38" s="151"/>
      <c r="UGA38" s="152"/>
      <c r="UGB38" s="153"/>
      <c r="UGC38" s="154"/>
      <c r="UGD38" s="146"/>
      <c r="UGE38" s="147"/>
      <c r="UGF38" s="148"/>
      <c r="UGG38" s="149"/>
      <c r="UGH38" s="150"/>
      <c r="UGI38" s="151"/>
      <c r="UGJ38" s="152"/>
      <c r="UGK38" s="153"/>
      <c r="UGL38" s="154"/>
      <c r="UGM38" s="146"/>
      <c r="UGN38" s="147"/>
      <c r="UGO38" s="148"/>
      <c r="UGP38" s="149"/>
      <c r="UGQ38" s="150"/>
      <c r="UGR38" s="151"/>
      <c r="UGS38" s="152"/>
      <c r="UGT38" s="153"/>
      <c r="UGU38" s="154"/>
      <c r="UGV38" s="146"/>
      <c r="UGW38" s="147"/>
      <c r="UGX38" s="148"/>
      <c r="UGY38" s="149"/>
      <c r="UGZ38" s="150"/>
      <c r="UHA38" s="151"/>
      <c r="UHB38" s="152"/>
      <c r="UHC38" s="153"/>
      <c r="UHD38" s="154"/>
      <c r="UHE38" s="146"/>
      <c r="UHF38" s="147"/>
      <c r="UHG38" s="148"/>
      <c r="UHH38" s="149"/>
      <c r="UHI38" s="150"/>
      <c r="UHJ38" s="151"/>
      <c r="UHK38" s="152"/>
      <c r="UHL38" s="153"/>
      <c r="UHM38" s="154"/>
      <c r="UHN38" s="146"/>
      <c r="UHO38" s="147"/>
      <c r="UHP38" s="148"/>
      <c r="UHQ38" s="149"/>
      <c r="UHR38" s="150"/>
      <c r="UHS38" s="151"/>
      <c r="UHT38" s="152"/>
      <c r="UHU38" s="153"/>
      <c r="UHV38" s="154"/>
      <c r="UHW38" s="146"/>
      <c r="UHX38" s="147"/>
      <c r="UHY38" s="148"/>
      <c r="UHZ38" s="149"/>
      <c r="UIA38" s="150"/>
      <c r="UIB38" s="151"/>
      <c r="UIC38" s="152"/>
      <c r="UID38" s="153"/>
      <c r="UIE38" s="154"/>
      <c r="UIF38" s="146"/>
      <c r="UIG38" s="147"/>
      <c r="UIH38" s="148"/>
      <c r="UII38" s="149"/>
      <c r="UIJ38" s="150"/>
      <c r="UIK38" s="151"/>
      <c r="UIL38" s="152"/>
      <c r="UIM38" s="153"/>
      <c r="UIN38" s="154"/>
      <c r="UIO38" s="146"/>
      <c r="UIP38" s="147"/>
      <c r="UIQ38" s="148"/>
      <c r="UIR38" s="149"/>
      <c r="UIS38" s="150"/>
      <c r="UIT38" s="151"/>
      <c r="UIU38" s="152"/>
      <c r="UIV38" s="153"/>
      <c r="UIW38" s="154"/>
      <c r="UIX38" s="146"/>
      <c r="UIY38" s="147"/>
      <c r="UIZ38" s="148"/>
      <c r="UJA38" s="149"/>
      <c r="UJB38" s="150"/>
      <c r="UJC38" s="151"/>
      <c r="UJD38" s="152"/>
      <c r="UJE38" s="153"/>
      <c r="UJF38" s="154"/>
      <c r="UJG38" s="146"/>
      <c r="UJH38" s="147"/>
      <c r="UJI38" s="148"/>
      <c r="UJJ38" s="149"/>
      <c r="UJK38" s="150"/>
      <c r="UJL38" s="151"/>
      <c r="UJM38" s="152"/>
      <c r="UJN38" s="153"/>
      <c r="UJO38" s="154"/>
      <c r="UJP38" s="146"/>
      <c r="UJQ38" s="147"/>
      <c r="UJR38" s="148"/>
      <c r="UJS38" s="149"/>
      <c r="UJT38" s="150"/>
      <c r="UJU38" s="151"/>
      <c r="UJV38" s="152"/>
      <c r="UJW38" s="153"/>
      <c r="UJX38" s="154"/>
      <c r="UJY38" s="146"/>
      <c r="UJZ38" s="147"/>
      <c r="UKA38" s="148"/>
      <c r="UKB38" s="149"/>
      <c r="UKC38" s="150"/>
      <c r="UKD38" s="151"/>
      <c r="UKE38" s="152"/>
      <c r="UKF38" s="153"/>
      <c r="UKG38" s="154"/>
      <c r="UKH38" s="146"/>
      <c r="UKI38" s="147"/>
      <c r="UKJ38" s="148"/>
      <c r="UKK38" s="149"/>
      <c r="UKL38" s="150"/>
      <c r="UKM38" s="151"/>
      <c r="UKN38" s="152"/>
      <c r="UKO38" s="153"/>
      <c r="UKP38" s="154"/>
      <c r="UKQ38" s="146"/>
      <c r="UKR38" s="147"/>
      <c r="UKS38" s="148"/>
      <c r="UKT38" s="149"/>
      <c r="UKU38" s="150"/>
      <c r="UKV38" s="151"/>
      <c r="UKW38" s="152"/>
      <c r="UKX38" s="153"/>
      <c r="UKY38" s="154"/>
      <c r="UKZ38" s="146"/>
      <c r="ULA38" s="147"/>
      <c r="ULB38" s="148"/>
      <c r="ULC38" s="149"/>
      <c r="ULD38" s="150"/>
      <c r="ULE38" s="151"/>
      <c r="ULF38" s="152"/>
      <c r="ULG38" s="153"/>
      <c r="ULH38" s="154"/>
      <c r="ULI38" s="146"/>
      <c r="ULJ38" s="147"/>
      <c r="ULK38" s="148"/>
      <c r="ULL38" s="149"/>
      <c r="ULM38" s="150"/>
      <c r="ULN38" s="151"/>
      <c r="ULO38" s="152"/>
      <c r="ULP38" s="153"/>
      <c r="ULQ38" s="154"/>
      <c r="ULR38" s="146"/>
      <c r="ULS38" s="147"/>
      <c r="ULT38" s="148"/>
      <c r="ULU38" s="149"/>
      <c r="ULV38" s="150"/>
      <c r="ULW38" s="151"/>
      <c r="ULX38" s="152"/>
      <c r="ULY38" s="153"/>
      <c r="ULZ38" s="154"/>
      <c r="UMA38" s="146"/>
      <c r="UMB38" s="147"/>
      <c r="UMC38" s="148"/>
      <c r="UMD38" s="149"/>
      <c r="UME38" s="150"/>
      <c r="UMF38" s="151"/>
      <c r="UMG38" s="152"/>
      <c r="UMH38" s="153"/>
      <c r="UMI38" s="154"/>
      <c r="UMJ38" s="146"/>
      <c r="UMK38" s="147"/>
      <c r="UML38" s="148"/>
      <c r="UMM38" s="149"/>
      <c r="UMN38" s="150"/>
      <c r="UMO38" s="151"/>
      <c r="UMP38" s="152"/>
      <c r="UMQ38" s="153"/>
      <c r="UMR38" s="154"/>
      <c r="UMS38" s="146"/>
      <c r="UMT38" s="147"/>
      <c r="UMU38" s="148"/>
      <c r="UMV38" s="149"/>
      <c r="UMW38" s="150"/>
      <c r="UMX38" s="151"/>
      <c r="UMY38" s="152"/>
      <c r="UMZ38" s="153"/>
      <c r="UNA38" s="154"/>
      <c r="UNB38" s="146"/>
      <c r="UNC38" s="147"/>
      <c r="UND38" s="148"/>
      <c r="UNE38" s="149"/>
      <c r="UNF38" s="150"/>
      <c r="UNG38" s="151"/>
      <c r="UNH38" s="152"/>
      <c r="UNI38" s="153"/>
      <c r="UNJ38" s="154"/>
      <c r="UNK38" s="146"/>
      <c r="UNL38" s="147"/>
      <c r="UNM38" s="148"/>
      <c r="UNN38" s="149"/>
      <c r="UNO38" s="150"/>
      <c r="UNP38" s="151"/>
      <c r="UNQ38" s="152"/>
      <c r="UNR38" s="153"/>
      <c r="UNS38" s="154"/>
      <c r="UNT38" s="146"/>
      <c r="UNU38" s="147"/>
      <c r="UNV38" s="148"/>
      <c r="UNW38" s="149"/>
      <c r="UNX38" s="150"/>
      <c r="UNY38" s="151"/>
      <c r="UNZ38" s="152"/>
      <c r="UOA38" s="153"/>
      <c r="UOB38" s="154"/>
      <c r="UOC38" s="146"/>
      <c r="UOD38" s="147"/>
      <c r="UOE38" s="148"/>
      <c r="UOF38" s="149"/>
      <c r="UOG38" s="150"/>
      <c r="UOH38" s="151"/>
      <c r="UOI38" s="152"/>
      <c r="UOJ38" s="153"/>
      <c r="UOK38" s="154"/>
      <c r="UOL38" s="146"/>
      <c r="UOM38" s="147"/>
      <c r="UON38" s="148"/>
      <c r="UOO38" s="149"/>
      <c r="UOP38" s="150"/>
      <c r="UOQ38" s="151"/>
      <c r="UOR38" s="152"/>
      <c r="UOS38" s="153"/>
      <c r="UOT38" s="154"/>
      <c r="UOU38" s="146"/>
      <c r="UOV38" s="147"/>
      <c r="UOW38" s="148"/>
      <c r="UOX38" s="149"/>
      <c r="UOY38" s="150"/>
      <c r="UOZ38" s="151"/>
      <c r="UPA38" s="152"/>
      <c r="UPB38" s="153"/>
      <c r="UPC38" s="154"/>
      <c r="UPD38" s="146"/>
      <c r="UPE38" s="147"/>
      <c r="UPF38" s="148"/>
      <c r="UPG38" s="149"/>
      <c r="UPH38" s="150"/>
      <c r="UPI38" s="151"/>
      <c r="UPJ38" s="152"/>
      <c r="UPK38" s="153"/>
      <c r="UPL38" s="154"/>
      <c r="UPM38" s="146"/>
      <c r="UPN38" s="147"/>
      <c r="UPO38" s="148"/>
      <c r="UPP38" s="149"/>
      <c r="UPQ38" s="150"/>
      <c r="UPR38" s="151"/>
      <c r="UPS38" s="152"/>
      <c r="UPT38" s="153"/>
      <c r="UPU38" s="154"/>
      <c r="UPV38" s="146"/>
      <c r="UPW38" s="147"/>
      <c r="UPX38" s="148"/>
      <c r="UPY38" s="149"/>
      <c r="UPZ38" s="150"/>
      <c r="UQA38" s="151"/>
      <c r="UQB38" s="152"/>
      <c r="UQC38" s="153"/>
      <c r="UQD38" s="154"/>
      <c r="UQE38" s="146"/>
      <c r="UQF38" s="147"/>
      <c r="UQG38" s="148"/>
      <c r="UQH38" s="149"/>
      <c r="UQI38" s="150"/>
      <c r="UQJ38" s="151"/>
      <c r="UQK38" s="152"/>
      <c r="UQL38" s="153"/>
      <c r="UQM38" s="154"/>
      <c r="UQN38" s="146"/>
      <c r="UQO38" s="147"/>
      <c r="UQP38" s="148"/>
      <c r="UQQ38" s="149"/>
      <c r="UQR38" s="150"/>
      <c r="UQS38" s="151"/>
      <c r="UQT38" s="152"/>
      <c r="UQU38" s="153"/>
      <c r="UQV38" s="154"/>
      <c r="UQW38" s="146"/>
      <c r="UQX38" s="147"/>
      <c r="UQY38" s="148"/>
      <c r="UQZ38" s="149"/>
      <c r="URA38" s="150"/>
      <c r="URB38" s="151"/>
      <c r="URC38" s="152"/>
      <c r="URD38" s="153"/>
      <c r="URE38" s="154"/>
      <c r="URF38" s="146"/>
      <c r="URG38" s="147"/>
      <c r="URH38" s="148"/>
      <c r="URI38" s="149"/>
      <c r="URJ38" s="150"/>
      <c r="URK38" s="151"/>
      <c r="URL38" s="152"/>
      <c r="URM38" s="153"/>
      <c r="URN38" s="154"/>
      <c r="URO38" s="146"/>
      <c r="URP38" s="147"/>
      <c r="URQ38" s="148"/>
      <c r="URR38" s="149"/>
      <c r="URS38" s="150"/>
      <c r="URT38" s="151"/>
      <c r="URU38" s="152"/>
      <c r="URV38" s="153"/>
      <c r="URW38" s="154"/>
      <c r="URX38" s="146"/>
      <c r="URY38" s="147"/>
      <c r="URZ38" s="148"/>
      <c r="USA38" s="149"/>
      <c r="USB38" s="150"/>
      <c r="USC38" s="151"/>
      <c r="USD38" s="152"/>
      <c r="USE38" s="153"/>
      <c r="USF38" s="154"/>
      <c r="USG38" s="146"/>
      <c r="USH38" s="147"/>
      <c r="USI38" s="148"/>
      <c r="USJ38" s="149"/>
      <c r="USK38" s="150"/>
      <c r="USL38" s="151"/>
      <c r="USM38" s="152"/>
      <c r="USN38" s="153"/>
      <c r="USO38" s="154"/>
      <c r="USP38" s="146"/>
      <c r="USQ38" s="147"/>
      <c r="USR38" s="148"/>
      <c r="USS38" s="149"/>
      <c r="UST38" s="150"/>
      <c r="USU38" s="151"/>
      <c r="USV38" s="152"/>
      <c r="USW38" s="153"/>
      <c r="USX38" s="154"/>
      <c r="USY38" s="146"/>
      <c r="USZ38" s="147"/>
      <c r="UTA38" s="148"/>
      <c r="UTB38" s="149"/>
      <c r="UTC38" s="150"/>
      <c r="UTD38" s="151"/>
      <c r="UTE38" s="152"/>
      <c r="UTF38" s="153"/>
      <c r="UTG38" s="154"/>
      <c r="UTH38" s="146"/>
      <c r="UTI38" s="147"/>
      <c r="UTJ38" s="148"/>
      <c r="UTK38" s="149"/>
      <c r="UTL38" s="150"/>
      <c r="UTM38" s="151"/>
      <c r="UTN38" s="152"/>
      <c r="UTO38" s="153"/>
      <c r="UTP38" s="154"/>
      <c r="UTQ38" s="146"/>
      <c r="UTR38" s="147"/>
      <c r="UTS38" s="148"/>
      <c r="UTT38" s="149"/>
      <c r="UTU38" s="150"/>
      <c r="UTV38" s="151"/>
      <c r="UTW38" s="152"/>
      <c r="UTX38" s="153"/>
      <c r="UTY38" s="154"/>
      <c r="UTZ38" s="146"/>
      <c r="UUA38" s="147"/>
      <c r="UUB38" s="148"/>
      <c r="UUC38" s="149"/>
      <c r="UUD38" s="150"/>
      <c r="UUE38" s="151"/>
      <c r="UUF38" s="152"/>
      <c r="UUG38" s="153"/>
      <c r="UUH38" s="154"/>
      <c r="UUI38" s="146"/>
      <c r="UUJ38" s="147"/>
      <c r="UUK38" s="148"/>
      <c r="UUL38" s="149"/>
      <c r="UUM38" s="150"/>
      <c r="UUN38" s="151"/>
      <c r="UUO38" s="152"/>
      <c r="UUP38" s="153"/>
      <c r="UUQ38" s="154"/>
      <c r="UUR38" s="146"/>
      <c r="UUS38" s="147"/>
      <c r="UUT38" s="148"/>
      <c r="UUU38" s="149"/>
      <c r="UUV38" s="150"/>
      <c r="UUW38" s="151"/>
      <c r="UUX38" s="152"/>
      <c r="UUY38" s="153"/>
      <c r="UUZ38" s="154"/>
      <c r="UVA38" s="146"/>
      <c r="UVB38" s="147"/>
      <c r="UVC38" s="148"/>
      <c r="UVD38" s="149"/>
      <c r="UVE38" s="150"/>
      <c r="UVF38" s="151"/>
      <c r="UVG38" s="152"/>
      <c r="UVH38" s="153"/>
      <c r="UVI38" s="154"/>
      <c r="UVJ38" s="146"/>
      <c r="UVK38" s="147"/>
      <c r="UVL38" s="148"/>
      <c r="UVM38" s="149"/>
      <c r="UVN38" s="150"/>
      <c r="UVO38" s="151"/>
      <c r="UVP38" s="152"/>
      <c r="UVQ38" s="153"/>
      <c r="UVR38" s="154"/>
      <c r="UVS38" s="146"/>
      <c r="UVT38" s="147"/>
      <c r="UVU38" s="148"/>
      <c r="UVV38" s="149"/>
      <c r="UVW38" s="150"/>
      <c r="UVX38" s="151"/>
      <c r="UVY38" s="152"/>
      <c r="UVZ38" s="153"/>
      <c r="UWA38" s="154"/>
      <c r="UWB38" s="146"/>
      <c r="UWC38" s="147"/>
      <c r="UWD38" s="148"/>
      <c r="UWE38" s="149"/>
      <c r="UWF38" s="150"/>
      <c r="UWG38" s="151"/>
      <c r="UWH38" s="152"/>
      <c r="UWI38" s="153"/>
      <c r="UWJ38" s="154"/>
      <c r="UWK38" s="146"/>
      <c r="UWL38" s="147"/>
      <c r="UWM38" s="148"/>
      <c r="UWN38" s="149"/>
      <c r="UWO38" s="150"/>
      <c r="UWP38" s="151"/>
      <c r="UWQ38" s="152"/>
      <c r="UWR38" s="153"/>
      <c r="UWS38" s="154"/>
      <c r="UWT38" s="146"/>
      <c r="UWU38" s="147"/>
      <c r="UWV38" s="148"/>
      <c r="UWW38" s="149"/>
      <c r="UWX38" s="150"/>
      <c r="UWY38" s="151"/>
      <c r="UWZ38" s="152"/>
      <c r="UXA38" s="153"/>
      <c r="UXB38" s="154"/>
      <c r="UXC38" s="146"/>
      <c r="UXD38" s="147"/>
      <c r="UXE38" s="148"/>
      <c r="UXF38" s="149"/>
      <c r="UXG38" s="150"/>
      <c r="UXH38" s="151"/>
      <c r="UXI38" s="152"/>
      <c r="UXJ38" s="153"/>
      <c r="UXK38" s="154"/>
      <c r="UXL38" s="146"/>
      <c r="UXM38" s="147"/>
      <c r="UXN38" s="148"/>
      <c r="UXO38" s="149"/>
      <c r="UXP38" s="150"/>
      <c r="UXQ38" s="151"/>
      <c r="UXR38" s="152"/>
      <c r="UXS38" s="153"/>
      <c r="UXT38" s="154"/>
      <c r="UXU38" s="146"/>
      <c r="UXV38" s="147"/>
      <c r="UXW38" s="148"/>
      <c r="UXX38" s="149"/>
      <c r="UXY38" s="150"/>
      <c r="UXZ38" s="151"/>
      <c r="UYA38" s="152"/>
      <c r="UYB38" s="153"/>
      <c r="UYC38" s="154"/>
      <c r="UYD38" s="146"/>
      <c r="UYE38" s="147"/>
      <c r="UYF38" s="148"/>
      <c r="UYG38" s="149"/>
      <c r="UYH38" s="150"/>
      <c r="UYI38" s="151"/>
      <c r="UYJ38" s="152"/>
      <c r="UYK38" s="153"/>
      <c r="UYL38" s="154"/>
      <c r="UYM38" s="146"/>
      <c r="UYN38" s="147"/>
      <c r="UYO38" s="148"/>
      <c r="UYP38" s="149"/>
      <c r="UYQ38" s="150"/>
      <c r="UYR38" s="151"/>
      <c r="UYS38" s="152"/>
      <c r="UYT38" s="153"/>
      <c r="UYU38" s="154"/>
      <c r="UYV38" s="146"/>
      <c r="UYW38" s="147"/>
      <c r="UYX38" s="148"/>
      <c r="UYY38" s="149"/>
      <c r="UYZ38" s="150"/>
      <c r="UZA38" s="151"/>
      <c r="UZB38" s="152"/>
      <c r="UZC38" s="153"/>
      <c r="UZD38" s="154"/>
      <c r="UZE38" s="146"/>
      <c r="UZF38" s="147"/>
      <c r="UZG38" s="148"/>
      <c r="UZH38" s="149"/>
      <c r="UZI38" s="150"/>
      <c r="UZJ38" s="151"/>
      <c r="UZK38" s="152"/>
      <c r="UZL38" s="153"/>
      <c r="UZM38" s="154"/>
      <c r="UZN38" s="146"/>
      <c r="UZO38" s="147"/>
      <c r="UZP38" s="148"/>
      <c r="UZQ38" s="149"/>
      <c r="UZR38" s="150"/>
      <c r="UZS38" s="151"/>
      <c r="UZT38" s="152"/>
      <c r="UZU38" s="153"/>
      <c r="UZV38" s="154"/>
      <c r="UZW38" s="146"/>
      <c r="UZX38" s="147"/>
      <c r="UZY38" s="148"/>
      <c r="UZZ38" s="149"/>
      <c r="VAA38" s="150"/>
      <c r="VAB38" s="151"/>
      <c r="VAC38" s="152"/>
      <c r="VAD38" s="153"/>
      <c r="VAE38" s="154"/>
      <c r="VAF38" s="146"/>
      <c r="VAG38" s="147"/>
      <c r="VAH38" s="148"/>
      <c r="VAI38" s="149"/>
      <c r="VAJ38" s="150"/>
      <c r="VAK38" s="151"/>
      <c r="VAL38" s="152"/>
      <c r="VAM38" s="153"/>
      <c r="VAN38" s="154"/>
      <c r="VAO38" s="146"/>
      <c r="VAP38" s="147"/>
      <c r="VAQ38" s="148"/>
      <c r="VAR38" s="149"/>
      <c r="VAS38" s="150"/>
      <c r="VAT38" s="151"/>
      <c r="VAU38" s="152"/>
      <c r="VAV38" s="153"/>
      <c r="VAW38" s="154"/>
      <c r="VAX38" s="146"/>
      <c r="VAY38" s="147"/>
      <c r="VAZ38" s="148"/>
      <c r="VBA38" s="149"/>
      <c r="VBB38" s="150"/>
      <c r="VBC38" s="151"/>
      <c r="VBD38" s="152"/>
      <c r="VBE38" s="153"/>
      <c r="VBF38" s="154"/>
      <c r="VBG38" s="146"/>
      <c r="VBH38" s="147"/>
      <c r="VBI38" s="148"/>
      <c r="VBJ38" s="149"/>
      <c r="VBK38" s="150"/>
      <c r="VBL38" s="151"/>
      <c r="VBM38" s="152"/>
      <c r="VBN38" s="153"/>
      <c r="VBO38" s="154"/>
      <c r="VBP38" s="146"/>
      <c r="VBQ38" s="147"/>
      <c r="VBR38" s="148"/>
      <c r="VBS38" s="149"/>
      <c r="VBT38" s="150"/>
      <c r="VBU38" s="151"/>
      <c r="VBV38" s="152"/>
      <c r="VBW38" s="153"/>
      <c r="VBX38" s="154"/>
      <c r="VBY38" s="146"/>
      <c r="VBZ38" s="147"/>
      <c r="VCA38" s="148"/>
      <c r="VCB38" s="149"/>
      <c r="VCC38" s="150"/>
      <c r="VCD38" s="151"/>
      <c r="VCE38" s="152"/>
      <c r="VCF38" s="153"/>
      <c r="VCG38" s="154"/>
      <c r="VCH38" s="146"/>
      <c r="VCI38" s="147"/>
      <c r="VCJ38" s="148"/>
      <c r="VCK38" s="149"/>
      <c r="VCL38" s="150"/>
      <c r="VCM38" s="151"/>
      <c r="VCN38" s="152"/>
      <c r="VCO38" s="153"/>
      <c r="VCP38" s="154"/>
      <c r="VCQ38" s="146"/>
      <c r="VCR38" s="147"/>
      <c r="VCS38" s="148"/>
      <c r="VCT38" s="149"/>
      <c r="VCU38" s="150"/>
      <c r="VCV38" s="151"/>
      <c r="VCW38" s="152"/>
      <c r="VCX38" s="153"/>
      <c r="VCY38" s="154"/>
      <c r="VCZ38" s="146"/>
      <c r="VDA38" s="147"/>
      <c r="VDB38" s="148"/>
      <c r="VDC38" s="149"/>
      <c r="VDD38" s="150"/>
      <c r="VDE38" s="151"/>
      <c r="VDF38" s="152"/>
      <c r="VDG38" s="153"/>
      <c r="VDH38" s="154"/>
      <c r="VDI38" s="146"/>
      <c r="VDJ38" s="147"/>
      <c r="VDK38" s="148"/>
      <c r="VDL38" s="149"/>
      <c r="VDM38" s="150"/>
      <c r="VDN38" s="151"/>
      <c r="VDO38" s="152"/>
      <c r="VDP38" s="153"/>
      <c r="VDQ38" s="154"/>
      <c r="VDR38" s="146"/>
      <c r="VDS38" s="147"/>
      <c r="VDT38" s="148"/>
      <c r="VDU38" s="149"/>
      <c r="VDV38" s="150"/>
      <c r="VDW38" s="151"/>
      <c r="VDX38" s="152"/>
      <c r="VDY38" s="153"/>
      <c r="VDZ38" s="154"/>
      <c r="VEA38" s="146"/>
      <c r="VEB38" s="147"/>
      <c r="VEC38" s="148"/>
      <c r="VED38" s="149"/>
      <c r="VEE38" s="150"/>
      <c r="VEF38" s="151"/>
      <c r="VEG38" s="152"/>
      <c r="VEH38" s="153"/>
      <c r="VEI38" s="154"/>
      <c r="VEJ38" s="146"/>
      <c r="VEK38" s="147"/>
      <c r="VEL38" s="148"/>
      <c r="VEM38" s="149"/>
      <c r="VEN38" s="150"/>
      <c r="VEO38" s="151"/>
      <c r="VEP38" s="152"/>
      <c r="VEQ38" s="153"/>
      <c r="VER38" s="154"/>
      <c r="VES38" s="146"/>
      <c r="VET38" s="147"/>
      <c r="VEU38" s="148"/>
      <c r="VEV38" s="149"/>
      <c r="VEW38" s="150"/>
      <c r="VEX38" s="151"/>
      <c r="VEY38" s="152"/>
      <c r="VEZ38" s="153"/>
      <c r="VFA38" s="154"/>
      <c r="VFB38" s="146"/>
      <c r="VFC38" s="147"/>
      <c r="VFD38" s="148"/>
      <c r="VFE38" s="149"/>
      <c r="VFF38" s="150"/>
      <c r="VFG38" s="151"/>
      <c r="VFH38" s="152"/>
      <c r="VFI38" s="153"/>
      <c r="VFJ38" s="154"/>
      <c r="VFK38" s="146"/>
      <c r="VFL38" s="147"/>
      <c r="VFM38" s="148"/>
      <c r="VFN38" s="149"/>
      <c r="VFO38" s="150"/>
      <c r="VFP38" s="151"/>
      <c r="VFQ38" s="152"/>
      <c r="VFR38" s="153"/>
      <c r="VFS38" s="154"/>
      <c r="VFT38" s="146"/>
      <c r="VFU38" s="147"/>
      <c r="VFV38" s="148"/>
      <c r="VFW38" s="149"/>
      <c r="VFX38" s="150"/>
      <c r="VFY38" s="151"/>
      <c r="VFZ38" s="152"/>
      <c r="VGA38" s="153"/>
      <c r="VGB38" s="154"/>
      <c r="VGC38" s="146"/>
      <c r="VGD38" s="147"/>
      <c r="VGE38" s="148"/>
      <c r="VGF38" s="149"/>
      <c r="VGG38" s="150"/>
      <c r="VGH38" s="151"/>
      <c r="VGI38" s="152"/>
      <c r="VGJ38" s="153"/>
      <c r="VGK38" s="154"/>
      <c r="VGL38" s="146"/>
      <c r="VGM38" s="147"/>
      <c r="VGN38" s="148"/>
      <c r="VGO38" s="149"/>
      <c r="VGP38" s="150"/>
      <c r="VGQ38" s="151"/>
      <c r="VGR38" s="152"/>
      <c r="VGS38" s="153"/>
      <c r="VGT38" s="154"/>
      <c r="VGU38" s="146"/>
      <c r="VGV38" s="147"/>
      <c r="VGW38" s="148"/>
      <c r="VGX38" s="149"/>
      <c r="VGY38" s="150"/>
      <c r="VGZ38" s="151"/>
      <c r="VHA38" s="152"/>
      <c r="VHB38" s="153"/>
      <c r="VHC38" s="154"/>
      <c r="VHD38" s="146"/>
      <c r="VHE38" s="147"/>
      <c r="VHF38" s="148"/>
      <c r="VHG38" s="149"/>
      <c r="VHH38" s="150"/>
      <c r="VHI38" s="151"/>
      <c r="VHJ38" s="152"/>
      <c r="VHK38" s="153"/>
      <c r="VHL38" s="154"/>
      <c r="VHM38" s="146"/>
      <c r="VHN38" s="147"/>
      <c r="VHO38" s="148"/>
      <c r="VHP38" s="149"/>
      <c r="VHQ38" s="150"/>
      <c r="VHR38" s="151"/>
      <c r="VHS38" s="152"/>
      <c r="VHT38" s="153"/>
      <c r="VHU38" s="154"/>
      <c r="VHV38" s="146"/>
      <c r="VHW38" s="147"/>
      <c r="VHX38" s="148"/>
      <c r="VHY38" s="149"/>
      <c r="VHZ38" s="150"/>
      <c r="VIA38" s="151"/>
      <c r="VIB38" s="152"/>
      <c r="VIC38" s="153"/>
      <c r="VID38" s="154"/>
      <c r="VIE38" s="146"/>
      <c r="VIF38" s="147"/>
      <c r="VIG38" s="148"/>
      <c r="VIH38" s="149"/>
      <c r="VII38" s="150"/>
      <c r="VIJ38" s="151"/>
      <c r="VIK38" s="152"/>
      <c r="VIL38" s="153"/>
      <c r="VIM38" s="154"/>
      <c r="VIN38" s="146"/>
      <c r="VIO38" s="147"/>
      <c r="VIP38" s="148"/>
      <c r="VIQ38" s="149"/>
      <c r="VIR38" s="150"/>
      <c r="VIS38" s="151"/>
      <c r="VIT38" s="152"/>
      <c r="VIU38" s="153"/>
      <c r="VIV38" s="154"/>
      <c r="VIW38" s="146"/>
      <c r="VIX38" s="147"/>
      <c r="VIY38" s="148"/>
      <c r="VIZ38" s="149"/>
      <c r="VJA38" s="150"/>
      <c r="VJB38" s="151"/>
      <c r="VJC38" s="152"/>
      <c r="VJD38" s="153"/>
      <c r="VJE38" s="154"/>
      <c r="VJF38" s="146"/>
      <c r="VJG38" s="147"/>
      <c r="VJH38" s="148"/>
      <c r="VJI38" s="149"/>
      <c r="VJJ38" s="150"/>
      <c r="VJK38" s="151"/>
      <c r="VJL38" s="152"/>
      <c r="VJM38" s="153"/>
      <c r="VJN38" s="154"/>
      <c r="VJO38" s="146"/>
      <c r="VJP38" s="147"/>
      <c r="VJQ38" s="148"/>
      <c r="VJR38" s="149"/>
      <c r="VJS38" s="150"/>
      <c r="VJT38" s="151"/>
      <c r="VJU38" s="152"/>
      <c r="VJV38" s="153"/>
      <c r="VJW38" s="154"/>
      <c r="VJX38" s="146"/>
      <c r="VJY38" s="147"/>
      <c r="VJZ38" s="148"/>
      <c r="VKA38" s="149"/>
      <c r="VKB38" s="150"/>
      <c r="VKC38" s="151"/>
      <c r="VKD38" s="152"/>
      <c r="VKE38" s="153"/>
      <c r="VKF38" s="154"/>
      <c r="VKG38" s="146"/>
      <c r="VKH38" s="147"/>
      <c r="VKI38" s="148"/>
      <c r="VKJ38" s="149"/>
      <c r="VKK38" s="150"/>
      <c r="VKL38" s="151"/>
      <c r="VKM38" s="152"/>
      <c r="VKN38" s="153"/>
      <c r="VKO38" s="154"/>
      <c r="VKP38" s="146"/>
      <c r="VKQ38" s="147"/>
      <c r="VKR38" s="148"/>
      <c r="VKS38" s="149"/>
      <c r="VKT38" s="150"/>
      <c r="VKU38" s="151"/>
      <c r="VKV38" s="152"/>
      <c r="VKW38" s="153"/>
      <c r="VKX38" s="154"/>
      <c r="VKY38" s="146"/>
      <c r="VKZ38" s="147"/>
      <c r="VLA38" s="148"/>
      <c r="VLB38" s="149"/>
      <c r="VLC38" s="150"/>
      <c r="VLD38" s="151"/>
      <c r="VLE38" s="152"/>
      <c r="VLF38" s="153"/>
      <c r="VLG38" s="154"/>
      <c r="VLH38" s="146"/>
      <c r="VLI38" s="147"/>
      <c r="VLJ38" s="148"/>
      <c r="VLK38" s="149"/>
      <c r="VLL38" s="150"/>
      <c r="VLM38" s="151"/>
      <c r="VLN38" s="152"/>
      <c r="VLO38" s="153"/>
      <c r="VLP38" s="154"/>
      <c r="VLQ38" s="146"/>
      <c r="VLR38" s="147"/>
      <c r="VLS38" s="148"/>
      <c r="VLT38" s="149"/>
      <c r="VLU38" s="150"/>
      <c r="VLV38" s="151"/>
      <c r="VLW38" s="152"/>
      <c r="VLX38" s="153"/>
      <c r="VLY38" s="154"/>
      <c r="VLZ38" s="146"/>
      <c r="VMA38" s="147"/>
      <c r="VMB38" s="148"/>
      <c r="VMC38" s="149"/>
      <c r="VMD38" s="150"/>
      <c r="VME38" s="151"/>
      <c r="VMF38" s="152"/>
      <c r="VMG38" s="153"/>
      <c r="VMH38" s="154"/>
      <c r="VMI38" s="146"/>
      <c r="VMJ38" s="147"/>
      <c r="VMK38" s="148"/>
      <c r="VML38" s="149"/>
      <c r="VMM38" s="150"/>
      <c r="VMN38" s="151"/>
      <c r="VMO38" s="152"/>
      <c r="VMP38" s="153"/>
      <c r="VMQ38" s="154"/>
      <c r="VMR38" s="146"/>
      <c r="VMS38" s="147"/>
      <c r="VMT38" s="148"/>
      <c r="VMU38" s="149"/>
      <c r="VMV38" s="150"/>
      <c r="VMW38" s="151"/>
      <c r="VMX38" s="152"/>
      <c r="VMY38" s="153"/>
      <c r="VMZ38" s="154"/>
      <c r="VNA38" s="146"/>
      <c r="VNB38" s="147"/>
      <c r="VNC38" s="148"/>
      <c r="VND38" s="149"/>
      <c r="VNE38" s="150"/>
      <c r="VNF38" s="151"/>
      <c r="VNG38" s="152"/>
      <c r="VNH38" s="153"/>
      <c r="VNI38" s="154"/>
      <c r="VNJ38" s="146"/>
      <c r="VNK38" s="147"/>
      <c r="VNL38" s="148"/>
      <c r="VNM38" s="149"/>
      <c r="VNN38" s="150"/>
      <c r="VNO38" s="151"/>
      <c r="VNP38" s="152"/>
      <c r="VNQ38" s="153"/>
      <c r="VNR38" s="154"/>
      <c r="VNS38" s="146"/>
      <c r="VNT38" s="147"/>
      <c r="VNU38" s="148"/>
      <c r="VNV38" s="149"/>
      <c r="VNW38" s="150"/>
      <c r="VNX38" s="151"/>
      <c r="VNY38" s="152"/>
      <c r="VNZ38" s="153"/>
      <c r="VOA38" s="154"/>
      <c r="VOB38" s="146"/>
      <c r="VOC38" s="147"/>
      <c r="VOD38" s="148"/>
      <c r="VOE38" s="149"/>
      <c r="VOF38" s="150"/>
      <c r="VOG38" s="151"/>
      <c r="VOH38" s="152"/>
      <c r="VOI38" s="153"/>
      <c r="VOJ38" s="154"/>
      <c r="VOK38" s="146"/>
      <c r="VOL38" s="147"/>
      <c r="VOM38" s="148"/>
      <c r="VON38" s="149"/>
      <c r="VOO38" s="150"/>
      <c r="VOP38" s="151"/>
      <c r="VOQ38" s="152"/>
      <c r="VOR38" s="153"/>
      <c r="VOS38" s="154"/>
      <c r="VOT38" s="146"/>
      <c r="VOU38" s="147"/>
      <c r="VOV38" s="148"/>
      <c r="VOW38" s="149"/>
      <c r="VOX38" s="150"/>
      <c r="VOY38" s="151"/>
      <c r="VOZ38" s="152"/>
      <c r="VPA38" s="153"/>
      <c r="VPB38" s="154"/>
      <c r="VPC38" s="146"/>
      <c r="VPD38" s="147"/>
      <c r="VPE38" s="148"/>
      <c r="VPF38" s="149"/>
      <c r="VPG38" s="150"/>
      <c r="VPH38" s="151"/>
      <c r="VPI38" s="152"/>
      <c r="VPJ38" s="153"/>
      <c r="VPK38" s="154"/>
      <c r="VPL38" s="146"/>
      <c r="VPM38" s="147"/>
      <c r="VPN38" s="148"/>
      <c r="VPO38" s="149"/>
      <c r="VPP38" s="150"/>
      <c r="VPQ38" s="151"/>
      <c r="VPR38" s="152"/>
      <c r="VPS38" s="153"/>
      <c r="VPT38" s="154"/>
      <c r="VPU38" s="146"/>
      <c r="VPV38" s="147"/>
      <c r="VPW38" s="148"/>
      <c r="VPX38" s="149"/>
      <c r="VPY38" s="150"/>
      <c r="VPZ38" s="151"/>
      <c r="VQA38" s="152"/>
      <c r="VQB38" s="153"/>
      <c r="VQC38" s="154"/>
      <c r="VQD38" s="146"/>
      <c r="VQE38" s="147"/>
      <c r="VQF38" s="148"/>
      <c r="VQG38" s="149"/>
      <c r="VQH38" s="150"/>
      <c r="VQI38" s="151"/>
      <c r="VQJ38" s="152"/>
      <c r="VQK38" s="153"/>
      <c r="VQL38" s="154"/>
      <c r="VQM38" s="146"/>
      <c r="VQN38" s="147"/>
      <c r="VQO38" s="148"/>
      <c r="VQP38" s="149"/>
      <c r="VQQ38" s="150"/>
      <c r="VQR38" s="151"/>
      <c r="VQS38" s="152"/>
      <c r="VQT38" s="153"/>
      <c r="VQU38" s="154"/>
      <c r="VQV38" s="146"/>
      <c r="VQW38" s="147"/>
      <c r="VQX38" s="148"/>
      <c r="VQY38" s="149"/>
      <c r="VQZ38" s="150"/>
      <c r="VRA38" s="151"/>
      <c r="VRB38" s="152"/>
      <c r="VRC38" s="153"/>
      <c r="VRD38" s="154"/>
      <c r="VRE38" s="146"/>
      <c r="VRF38" s="147"/>
      <c r="VRG38" s="148"/>
      <c r="VRH38" s="149"/>
      <c r="VRI38" s="150"/>
      <c r="VRJ38" s="151"/>
      <c r="VRK38" s="152"/>
      <c r="VRL38" s="153"/>
      <c r="VRM38" s="154"/>
      <c r="VRN38" s="146"/>
      <c r="VRO38" s="147"/>
      <c r="VRP38" s="148"/>
      <c r="VRQ38" s="149"/>
      <c r="VRR38" s="150"/>
      <c r="VRS38" s="151"/>
      <c r="VRT38" s="152"/>
      <c r="VRU38" s="153"/>
      <c r="VRV38" s="154"/>
      <c r="VRW38" s="146"/>
      <c r="VRX38" s="147"/>
      <c r="VRY38" s="148"/>
      <c r="VRZ38" s="149"/>
      <c r="VSA38" s="150"/>
      <c r="VSB38" s="151"/>
      <c r="VSC38" s="152"/>
      <c r="VSD38" s="153"/>
      <c r="VSE38" s="154"/>
      <c r="VSF38" s="146"/>
      <c r="VSG38" s="147"/>
      <c r="VSH38" s="148"/>
      <c r="VSI38" s="149"/>
      <c r="VSJ38" s="150"/>
      <c r="VSK38" s="151"/>
      <c r="VSL38" s="152"/>
      <c r="VSM38" s="153"/>
      <c r="VSN38" s="154"/>
      <c r="VSO38" s="146"/>
      <c r="VSP38" s="147"/>
      <c r="VSQ38" s="148"/>
      <c r="VSR38" s="149"/>
      <c r="VSS38" s="150"/>
      <c r="VST38" s="151"/>
      <c r="VSU38" s="152"/>
      <c r="VSV38" s="153"/>
      <c r="VSW38" s="154"/>
      <c r="VSX38" s="146"/>
      <c r="VSY38" s="147"/>
      <c r="VSZ38" s="148"/>
      <c r="VTA38" s="149"/>
      <c r="VTB38" s="150"/>
      <c r="VTC38" s="151"/>
      <c r="VTD38" s="152"/>
      <c r="VTE38" s="153"/>
      <c r="VTF38" s="154"/>
      <c r="VTG38" s="146"/>
      <c r="VTH38" s="147"/>
      <c r="VTI38" s="148"/>
      <c r="VTJ38" s="149"/>
      <c r="VTK38" s="150"/>
      <c r="VTL38" s="151"/>
      <c r="VTM38" s="152"/>
      <c r="VTN38" s="153"/>
      <c r="VTO38" s="154"/>
      <c r="VTP38" s="146"/>
      <c r="VTQ38" s="147"/>
      <c r="VTR38" s="148"/>
      <c r="VTS38" s="149"/>
      <c r="VTT38" s="150"/>
      <c r="VTU38" s="151"/>
      <c r="VTV38" s="152"/>
      <c r="VTW38" s="153"/>
      <c r="VTX38" s="154"/>
      <c r="VTY38" s="146"/>
      <c r="VTZ38" s="147"/>
      <c r="VUA38" s="148"/>
      <c r="VUB38" s="149"/>
      <c r="VUC38" s="150"/>
      <c r="VUD38" s="151"/>
      <c r="VUE38" s="152"/>
      <c r="VUF38" s="153"/>
      <c r="VUG38" s="154"/>
      <c r="VUH38" s="146"/>
      <c r="VUI38" s="147"/>
      <c r="VUJ38" s="148"/>
      <c r="VUK38" s="149"/>
      <c r="VUL38" s="150"/>
      <c r="VUM38" s="151"/>
      <c r="VUN38" s="152"/>
      <c r="VUO38" s="153"/>
      <c r="VUP38" s="154"/>
      <c r="VUQ38" s="146"/>
      <c r="VUR38" s="147"/>
      <c r="VUS38" s="148"/>
      <c r="VUT38" s="149"/>
      <c r="VUU38" s="150"/>
      <c r="VUV38" s="151"/>
      <c r="VUW38" s="152"/>
      <c r="VUX38" s="153"/>
      <c r="VUY38" s="154"/>
      <c r="VUZ38" s="146"/>
      <c r="VVA38" s="147"/>
      <c r="VVB38" s="148"/>
      <c r="VVC38" s="149"/>
      <c r="VVD38" s="150"/>
      <c r="VVE38" s="151"/>
      <c r="VVF38" s="152"/>
      <c r="VVG38" s="153"/>
      <c r="VVH38" s="154"/>
      <c r="VVI38" s="146"/>
      <c r="VVJ38" s="147"/>
      <c r="VVK38" s="148"/>
      <c r="VVL38" s="149"/>
      <c r="VVM38" s="150"/>
      <c r="VVN38" s="151"/>
      <c r="VVO38" s="152"/>
      <c r="VVP38" s="153"/>
      <c r="VVQ38" s="154"/>
      <c r="VVR38" s="146"/>
      <c r="VVS38" s="147"/>
      <c r="VVT38" s="148"/>
      <c r="VVU38" s="149"/>
      <c r="VVV38" s="150"/>
      <c r="VVW38" s="151"/>
      <c r="VVX38" s="152"/>
      <c r="VVY38" s="153"/>
      <c r="VVZ38" s="154"/>
      <c r="VWA38" s="146"/>
      <c r="VWB38" s="147"/>
      <c r="VWC38" s="148"/>
      <c r="VWD38" s="149"/>
      <c r="VWE38" s="150"/>
      <c r="VWF38" s="151"/>
      <c r="VWG38" s="152"/>
      <c r="VWH38" s="153"/>
      <c r="VWI38" s="154"/>
      <c r="VWJ38" s="146"/>
      <c r="VWK38" s="147"/>
      <c r="VWL38" s="148"/>
      <c r="VWM38" s="149"/>
      <c r="VWN38" s="150"/>
      <c r="VWO38" s="151"/>
      <c r="VWP38" s="152"/>
      <c r="VWQ38" s="153"/>
      <c r="VWR38" s="154"/>
      <c r="VWS38" s="146"/>
      <c r="VWT38" s="147"/>
      <c r="VWU38" s="148"/>
      <c r="VWV38" s="149"/>
      <c r="VWW38" s="150"/>
      <c r="VWX38" s="151"/>
      <c r="VWY38" s="152"/>
      <c r="VWZ38" s="153"/>
      <c r="VXA38" s="154"/>
      <c r="VXB38" s="146"/>
      <c r="VXC38" s="147"/>
      <c r="VXD38" s="148"/>
      <c r="VXE38" s="149"/>
      <c r="VXF38" s="150"/>
      <c r="VXG38" s="151"/>
      <c r="VXH38" s="152"/>
      <c r="VXI38" s="153"/>
      <c r="VXJ38" s="154"/>
      <c r="VXK38" s="146"/>
      <c r="VXL38" s="147"/>
      <c r="VXM38" s="148"/>
      <c r="VXN38" s="149"/>
      <c r="VXO38" s="150"/>
      <c r="VXP38" s="151"/>
      <c r="VXQ38" s="152"/>
      <c r="VXR38" s="153"/>
      <c r="VXS38" s="154"/>
      <c r="VXT38" s="146"/>
      <c r="VXU38" s="147"/>
      <c r="VXV38" s="148"/>
      <c r="VXW38" s="149"/>
      <c r="VXX38" s="150"/>
      <c r="VXY38" s="151"/>
      <c r="VXZ38" s="152"/>
      <c r="VYA38" s="153"/>
      <c r="VYB38" s="154"/>
      <c r="VYC38" s="146"/>
      <c r="VYD38" s="147"/>
      <c r="VYE38" s="148"/>
      <c r="VYF38" s="149"/>
      <c r="VYG38" s="150"/>
      <c r="VYH38" s="151"/>
      <c r="VYI38" s="152"/>
      <c r="VYJ38" s="153"/>
      <c r="VYK38" s="154"/>
      <c r="VYL38" s="146"/>
      <c r="VYM38" s="147"/>
      <c r="VYN38" s="148"/>
      <c r="VYO38" s="149"/>
      <c r="VYP38" s="150"/>
      <c r="VYQ38" s="151"/>
      <c r="VYR38" s="152"/>
      <c r="VYS38" s="153"/>
      <c r="VYT38" s="154"/>
      <c r="VYU38" s="146"/>
      <c r="VYV38" s="147"/>
      <c r="VYW38" s="148"/>
      <c r="VYX38" s="149"/>
      <c r="VYY38" s="150"/>
      <c r="VYZ38" s="151"/>
      <c r="VZA38" s="152"/>
      <c r="VZB38" s="153"/>
      <c r="VZC38" s="154"/>
      <c r="VZD38" s="146"/>
      <c r="VZE38" s="147"/>
      <c r="VZF38" s="148"/>
      <c r="VZG38" s="149"/>
      <c r="VZH38" s="150"/>
      <c r="VZI38" s="151"/>
      <c r="VZJ38" s="152"/>
      <c r="VZK38" s="153"/>
      <c r="VZL38" s="154"/>
      <c r="VZM38" s="146"/>
      <c r="VZN38" s="147"/>
      <c r="VZO38" s="148"/>
      <c r="VZP38" s="149"/>
      <c r="VZQ38" s="150"/>
      <c r="VZR38" s="151"/>
      <c r="VZS38" s="152"/>
      <c r="VZT38" s="153"/>
      <c r="VZU38" s="154"/>
      <c r="VZV38" s="146"/>
      <c r="VZW38" s="147"/>
      <c r="VZX38" s="148"/>
      <c r="VZY38" s="149"/>
      <c r="VZZ38" s="150"/>
      <c r="WAA38" s="151"/>
      <c r="WAB38" s="152"/>
      <c r="WAC38" s="153"/>
      <c r="WAD38" s="154"/>
      <c r="WAE38" s="146"/>
      <c r="WAF38" s="147"/>
      <c r="WAG38" s="148"/>
      <c r="WAH38" s="149"/>
      <c r="WAI38" s="150"/>
      <c r="WAJ38" s="151"/>
      <c r="WAK38" s="152"/>
      <c r="WAL38" s="153"/>
      <c r="WAM38" s="154"/>
      <c r="WAN38" s="146"/>
      <c r="WAO38" s="147"/>
      <c r="WAP38" s="148"/>
      <c r="WAQ38" s="149"/>
      <c r="WAR38" s="150"/>
      <c r="WAS38" s="151"/>
      <c r="WAT38" s="152"/>
      <c r="WAU38" s="153"/>
      <c r="WAV38" s="154"/>
      <c r="WAW38" s="146"/>
      <c r="WAX38" s="147"/>
      <c r="WAY38" s="148"/>
      <c r="WAZ38" s="149"/>
      <c r="WBA38" s="150"/>
      <c r="WBB38" s="151"/>
      <c r="WBC38" s="152"/>
      <c r="WBD38" s="153"/>
      <c r="WBE38" s="154"/>
      <c r="WBF38" s="146"/>
      <c r="WBG38" s="147"/>
      <c r="WBH38" s="148"/>
      <c r="WBI38" s="149"/>
      <c r="WBJ38" s="150"/>
      <c r="WBK38" s="151"/>
      <c r="WBL38" s="152"/>
      <c r="WBM38" s="153"/>
      <c r="WBN38" s="154"/>
      <c r="WBO38" s="146"/>
      <c r="WBP38" s="147"/>
      <c r="WBQ38" s="148"/>
      <c r="WBR38" s="149"/>
      <c r="WBS38" s="150"/>
      <c r="WBT38" s="151"/>
      <c r="WBU38" s="152"/>
      <c r="WBV38" s="153"/>
      <c r="WBW38" s="154"/>
      <c r="WBX38" s="146"/>
      <c r="WBY38" s="147"/>
      <c r="WBZ38" s="148"/>
      <c r="WCA38" s="149"/>
      <c r="WCB38" s="150"/>
      <c r="WCC38" s="151"/>
      <c r="WCD38" s="152"/>
      <c r="WCE38" s="153"/>
      <c r="WCF38" s="154"/>
      <c r="WCG38" s="146"/>
      <c r="WCH38" s="147"/>
      <c r="WCI38" s="148"/>
      <c r="WCJ38" s="149"/>
      <c r="WCK38" s="150"/>
      <c r="WCL38" s="151"/>
      <c r="WCM38" s="152"/>
      <c r="WCN38" s="153"/>
      <c r="WCO38" s="154"/>
      <c r="WCP38" s="146"/>
      <c r="WCQ38" s="147"/>
      <c r="WCR38" s="148"/>
      <c r="WCS38" s="149"/>
      <c r="WCT38" s="150"/>
      <c r="WCU38" s="151"/>
      <c r="WCV38" s="152"/>
      <c r="WCW38" s="153"/>
      <c r="WCX38" s="154"/>
      <c r="WCY38" s="146"/>
      <c r="WCZ38" s="147"/>
      <c r="WDA38" s="148"/>
      <c r="WDB38" s="149"/>
      <c r="WDC38" s="150"/>
      <c r="WDD38" s="151"/>
      <c r="WDE38" s="152"/>
      <c r="WDF38" s="153"/>
      <c r="WDG38" s="154"/>
      <c r="WDH38" s="146"/>
      <c r="WDI38" s="147"/>
      <c r="WDJ38" s="148"/>
      <c r="WDK38" s="149"/>
      <c r="WDL38" s="150"/>
      <c r="WDM38" s="151"/>
      <c r="WDN38" s="152"/>
      <c r="WDO38" s="153"/>
      <c r="WDP38" s="154"/>
      <c r="WDQ38" s="146"/>
      <c r="WDR38" s="147"/>
      <c r="WDS38" s="148"/>
      <c r="WDT38" s="149"/>
      <c r="WDU38" s="150"/>
      <c r="WDV38" s="151"/>
      <c r="WDW38" s="152"/>
      <c r="WDX38" s="153"/>
      <c r="WDY38" s="154"/>
      <c r="WDZ38" s="146"/>
      <c r="WEA38" s="147"/>
      <c r="WEB38" s="148"/>
      <c r="WEC38" s="149"/>
      <c r="WED38" s="150"/>
      <c r="WEE38" s="151"/>
      <c r="WEF38" s="152"/>
      <c r="WEG38" s="153"/>
      <c r="WEH38" s="154"/>
      <c r="WEI38" s="146"/>
      <c r="WEJ38" s="147"/>
      <c r="WEK38" s="148"/>
      <c r="WEL38" s="149"/>
      <c r="WEM38" s="150"/>
      <c r="WEN38" s="151"/>
      <c r="WEO38" s="152"/>
      <c r="WEP38" s="153"/>
      <c r="WEQ38" s="154"/>
      <c r="WER38" s="146"/>
      <c r="WES38" s="147"/>
      <c r="WET38" s="148"/>
      <c r="WEU38" s="149"/>
      <c r="WEV38" s="150"/>
      <c r="WEW38" s="151"/>
      <c r="WEX38" s="152"/>
      <c r="WEY38" s="153"/>
      <c r="WEZ38" s="154"/>
      <c r="WFA38" s="146"/>
      <c r="WFB38" s="147"/>
      <c r="WFC38" s="148"/>
      <c r="WFD38" s="149"/>
      <c r="WFE38" s="150"/>
      <c r="WFF38" s="151"/>
      <c r="WFG38" s="152"/>
      <c r="WFH38" s="153"/>
      <c r="WFI38" s="154"/>
      <c r="WFJ38" s="146"/>
      <c r="WFK38" s="147"/>
      <c r="WFL38" s="148"/>
      <c r="WFM38" s="149"/>
      <c r="WFN38" s="150"/>
      <c r="WFO38" s="151"/>
      <c r="WFP38" s="152"/>
      <c r="WFQ38" s="153"/>
      <c r="WFR38" s="154"/>
      <c r="WFS38" s="146"/>
      <c r="WFT38" s="147"/>
      <c r="WFU38" s="148"/>
      <c r="WFV38" s="149"/>
      <c r="WFW38" s="150"/>
      <c r="WFX38" s="151"/>
      <c r="WFY38" s="152"/>
      <c r="WFZ38" s="153"/>
      <c r="WGA38" s="154"/>
      <c r="WGB38" s="146"/>
      <c r="WGC38" s="147"/>
      <c r="WGD38" s="148"/>
      <c r="WGE38" s="149"/>
      <c r="WGF38" s="150"/>
      <c r="WGG38" s="151"/>
      <c r="WGH38" s="152"/>
      <c r="WGI38" s="153"/>
      <c r="WGJ38" s="154"/>
      <c r="WGK38" s="146"/>
      <c r="WGL38" s="147"/>
      <c r="WGM38" s="148"/>
      <c r="WGN38" s="149"/>
      <c r="WGO38" s="150"/>
      <c r="WGP38" s="151"/>
      <c r="WGQ38" s="152"/>
      <c r="WGR38" s="153"/>
      <c r="WGS38" s="154"/>
      <c r="WGT38" s="146"/>
      <c r="WGU38" s="147"/>
      <c r="WGV38" s="148"/>
      <c r="WGW38" s="149"/>
      <c r="WGX38" s="150"/>
      <c r="WGY38" s="151"/>
      <c r="WGZ38" s="152"/>
      <c r="WHA38" s="153"/>
      <c r="WHB38" s="154"/>
      <c r="WHC38" s="146"/>
      <c r="WHD38" s="147"/>
      <c r="WHE38" s="148"/>
      <c r="WHF38" s="149"/>
      <c r="WHG38" s="150"/>
      <c r="WHH38" s="151"/>
      <c r="WHI38" s="152"/>
      <c r="WHJ38" s="153"/>
      <c r="WHK38" s="154"/>
      <c r="WHL38" s="146"/>
      <c r="WHM38" s="147"/>
      <c r="WHN38" s="148"/>
      <c r="WHO38" s="149"/>
      <c r="WHP38" s="150"/>
      <c r="WHQ38" s="151"/>
      <c r="WHR38" s="152"/>
      <c r="WHS38" s="153"/>
      <c r="WHT38" s="154"/>
      <c r="WHU38" s="146"/>
      <c r="WHV38" s="147"/>
      <c r="WHW38" s="148"/>
      <c r="WHX38" s="149"/>
      <c r="WHY38" s="150"/>
      <c r="WHZ38" s="151"/>
      <c r="WIA38" s="152"/>
      <c r="WIB38" s="153"/>
      <c r="WIC38" s="154"/>
      <c r="WID38" s="146"/>
      <c r="WIE38" s="147"/>
      <c r="WIF38" s="148"/>
      <c r="WIG38" s="149"/>
      <c r="WIH38" s="150"/>
      <c r="WII38" s="151"/>
      <c r="WIJ38" s="152"/>
      <c r="WIK38" s="153"/>
      <c r="WIL38" s="154"/>
      <c r="WIM38" s="146"/>
      <c r="WIN38" s="147"/>
      <c r="WIO38" s="148"/>
      <c r="WIP38" s="149"/>
      <c r="WIQ38" s="150"/>
      <c r="WIR38" s="151"/>
      <c r="WIS38" s="152"/>
      <c r="WIT38" s="153"/>
      <c r="WIU38" s="154"/>
      <c r="WIV38" s="146"/>
      <c r="WIW38" s="147"/>
      <c r="WIX38" s="148"/>
      <c r="WIY38" s="149"/>
      <c r="WIZ38" s="150"/>
      <c r="WJA38" s="151"/>
      <c r="WJB38" s="152"/>
      <c r="WJC38" s="153"/>
      <c r="WJD38" s="154"/>
      <c r="WJE38" s="146"/>
      <c r="WJF38" s="147"/>
      <c r="WJG38" s="148"/>
      <c r="WJH38" s="149"/>
      <c r="WJI38" s="150"/>
      <c r="WJJ38" s="151"/>
      <c r="WJK38" s="152"/>
      <c r="WJL38" s="153"/>
      <c r="WJM38" s="154"/>
      <c r="WJN38" s="146"/>
      <c r="WJO38" s="147"/>
      <c r="WJP38" s="148"/>
      <c r="WJQ38" s="149"/>
      <c r="WJR38" s="150"/>
      <c r="WJS38" s="151"/>
      <c r="WJT38" s="152"/>
      <c r="WJU38" s="153"/>
      <c r="WJV38" s="154"/>
      <c r="WJW38" s="146"/>
      <c r="WJX38" s="147"/>
      <c r="WJY38" s="148"/>
      <c r="WJZ38" s="149"/>
      <c r="WKA38" s="150"/>
      <c r="WKB38" s="151"/>
      <c r="WKC38" s="152"/>
      <c r="WKD38" s="153"/>
      <c r="WKE38" s="154"/>
      <c r="WKF38" s="146"/>
      <c r="WKG38" s="147"/>
      <c r="WKH38" s="148"/>
      <c r="WKI38" s="149"/>
      <c r="WKJ38" s="150"/>
      <c r="WKK38" s="151"/>
      <c r="WKL38" s="152"/>
      <c r="WKM38" s="153"/>
      <c r="WKN38" s="154"/>
      <c r="WKO38" s="146"/>
      <c r="WKP38" s="147"/>
      <c r="WKQ38" s="148"/>
      <c r="WKR38" s="149"/>
      <c r="WKS38" s="150"/>
      <c r="WKT38" s="151"/>
      <c r="WKU38" s="152"/>
      <c r="WKV38" s="153"/>
      <c r="WKW38" s="154"/>
      <c r="WKX38" s="146"/>
      <c r="WKY38" s="147"/>
      <c r="WKZ38" s="148"/>
      <c r="WLA38" s="149"/>
      <c r="WLB38" s="150"/>
      <c r="WLC38" s="151"/>
      <c r="WLD38" s="152"/>
      <c r="WLE38" s="153"/>
      <c r="WLF38" s="154"/>
      <c r="WLG38" s="146"/>
      <c r="WLH38" s="147"/>
      <c r="WLI38" s="148"/>
      <c r="WLJ38" s="149"/>
      <c r="WLK38" s="150"/>
      <c r="WLL38" s="151"/>
      <c r="WLM38" s="152"/>
      <c r="WLN38" s="153"/>
      <c r="WLO38" s="154"/>
      <c r="WLP38" s="146"/>
      <c r="WLQ38" s="147"/>
      <c r="WLR38" s="148"/>
      <c r="WLS38" s="149"/>
      <c r="WLT38" s="150"/>
      <c r="WLU38" s="151"/>
      <c r="WLV38" s="152"/>
      <c r="WLW38" s="153"/>
      <c r="WLX38" s="154"/>
      <c r="WLY38" s="146"/>
      <c r="WLZ38" s="147"/>
      <c r="WMA38" s="148"/>
      <c r="WMB38" s="149"/>
      <c r="WMC38" s="150"/>
      <c r="WMD38" s="151"/>
      <c r="WME38" s="152"/>
      <c r="WMF38" s="153"/>
      <c r="WMG38" s="154"/>
      <c r="WMH38" s="146"/>
      <c r="WMI38" s="147"/>
      <c r="WMJ38" s="148"/>
      <c r="WMK38" s="149"/>
      <c r="WML38" s="150"/>
      <c r="WMM38" s="151"/>
      <c r="WMN38" s="152"/>
      <c r="WMO38" s="153"/>
      <c r="WMP38" s="154"/>
      <c r="WMQ38" s="146"/>
      <c r="WMR38" s="147"/>
      <c r="WMS38" s="148"/>
      <c r="WMT38" s="149"/>
      <c r="WMU38" s="150"/>
      <c r="WMV38" s="151"/>
      <c r="WMW38" s="152"/>
      <c r="WMX38" s="153"/>
      <c r="WMY38" s="154"/>
      <c r="WMZ38" s="146"/>
      <c r="WNA38" s="147"/>
      <c r="WNB38" s="148"/>
      <c r="WNC38" s="149"/>
      <c r="WND38" s="150"/>
      <c r="WNE38" s="151"/>
      <c r="WNF38" s="152"/>
      <c r="WNG38" s="153"/>
      <c r="WNH38" s="154"/>
      <c r="WNI38" s="146"/>
      <c r="WNJ38" s="147"/>
      <c r="WNK38" s="148"/>
      <c r="WNL38" s="149"/>
      <c r="WNM38" s="150"/>
      <c r="WNN38" s="151"/>
      <c r="WNO38" s="152"/>
      <c r="WNP38" s="153"/>
      <c r="WNQ38" s="154"/>
      <c r="WNR38" s="146"/>
      <c r="WNS38" s="147"/>
      <c r="WNT38" s="148"/>
      <c r="WNU38" s="149"/>
      <c r="WNV38" s="150"/>
      <c r="WNW38" s="151"/>
      <c r="WNX38" s="152"/>
      <c r="WNY38" s="153"/>
      <c r="WNZ38" s="154"/>
      <c r="WOA38" s="146"/>
      <c r="WOB38" s="147"/>
      <c r="WOC38" s="148"/>
      <c r="WOD38" s="149"/>
      <c r="WOE38" s="150"/>
      <c r="WOF38" s="151"/>
      <c r="WOG38" s="152"/>
      <c r="WOH38" s="153"/>
      <c r="WOI38" s="154"/>
      <c r="WOJ38" s="146"/>
      <c r="WOK38" s="147"/>
      <c r="WOL38" s="148"/>
      <c r="WOM38" s="149"/>
      <c r="WON38" s="150"/>
      <c r="WOO38" s="151"/>
      <c r="WOP38" s="152"/>
      <c r="WOQ38" s="153"/>
      <c r="WOR38" s="154"/>
      <c r="WOS38" s="146"/>
      <c r="WOT38" s="147"/>
      <c r="WOU38" s="148"/>
      <c r="WOV38" s="149"/>
      <c r="WOW38" s="150"/>
      <c r="WOX38" s="151"/>
      <c r="WOY38" s="152"/>
      <c r="WOZ38" s="153"/>
      <c r="WPA38" s="154"/>
      <c r="WPB38" s="146"/>
      <c r="WPC38" s="147"/>
      <c r="WPD38" s="148"/>
      <c r="WPE38" s="149"/>
      <c r="WPF38" s="150"/>
      <c r="WPG38" s="151"/>
      <c r="WPH38" s="152"/>
      <c r="WPI38" s="153"/>
      <c r="WPJ38" s="154"/>
      <c r="WPK38" s="146"/>
      <c r="WPL38" s="147"/>
      <c r="WPM38" s="148"/>
      <c r="WPN38" s="149"/>
      <c r="WPO38" s="150"/>
      <c r="WPP38" s="151"/>
      <c r="WPQ38" s="152"/>
      <c r="WPR38" s="153"/>
      <c r="WPS38" s="154"/>
      <c r="WPT38" s="146"/>
      <c r="WPU38" s="147"/>
      <c r="WPV38" s="148"/>
      <c r="WPW38" s="149"/>
      <c r="WPX38" s="150"/>
      <c r="WPY38" s="151"/>
      <c r="WPZ38" s="152"/>
      <c r="WQA38" s="153"/>
      <c r="WQB38" s="154"/>
      <c r="WQC38" s="146"/>
      <c r="WQD38" s="147"/>
      <c r="WQE38" s="148"/>
      <c r="WQF38" s="149"/>
      <c r="WQG38" s="150"/>
      <c r="WQH38" s="151"/>
      <c r="WQI38" s="152"/>
      <c r="WQJ38" s="153"/>
      <c r="WQK38" s="154"/>
      <c r="WQL38" s="146"/>
      <c r="WQM38" s="147"/>
      <c r="WQN38" s="148"/>
      <c r="WQO38" s="149"/>
      <c r="WQP38" s="150"/>
      <c r="WQQ38" s="151"/>
      <c r="WQR38" s="152"/>
      <c r="WQS38" s="153"/>
      <c r="WQT38" s="154"/>
      <c r="WQU38" s="146"/>
      <c r="WQV38" s="147"/>
      <c r="WQW38" s="148"/>
      <c r="WQX38" s="149"/>
      <c r="WQY38" s="150"/>
      <c r="WQZ38" s="151"/>
      <c r="WRA38" s="152"/>
      <c r="WRB38" s="153"/>
      <c r="WRC38" s="154"/>
      <c r="WRD38" s="146"/>
      <c r="WRE38" s="147"/>
      <c r="WRF38" s="148"/>
      <c r="WRG38" s="149"/>
      <c r="WRH38" s="150"/>
      <c r="WRI38" s="151"/>
      <c r="WRJ38" s="152"/>
      <c r="WRK38" s="153"/>
      <c r="WRL38" s="154"/>
      <c r="WRM38" s="146"/>
      <c r="WRN38" s="147"/>
      <c r="WRO38" s="148"/>
      <c r="WRP38" s="149"/>
      <c r="WRQ38" s="150"/>
      <c r="WRR38" s="151"/>
      <c r="WRS38" s="152"/>
      <c r="WRT38" s="153"/>
      <c r="WRU38" s="154"/>
      <c r="WRV38" s="146"/>
      <c r="WRW38" s="147"/>
      <c r="WRX38" s="148"/>
      <c r="WRY38" s="149"/>
      <c r="WRZ38" s="150"/>
      <c r="WSA38" s="151"/>
      <c r="WSB38" s="152"/>
      <c r="WSC38" s="153"/>
      <c r="WSD38" s="154"/>
      <c r="WSE38" s="146"/>
      <c r="WSF38" s="147"/>
      <c r="WSG38" s="148"/>
      <c r="WSH38" s="149"/>
      <c r="WSI38" s="150"/>
      <c r="WSJ38" s="151"/>
      <c r="WSK38" s="152"/>
      <c r="WSL38" s="153"/>
      <c r="WSM38" s="154"/>
      <c r="WSN38" s="146"/>
      <c r="WSO38" s="147"/>
      <c r="WSP38" s="148"/>
      <c r="WSQ38" s="149"/>
      <c r="WSR38" s="150"/>
      <c r="WSS38" s="151"/>
      <c r="WST38" s="152"/>
      <c r="WSU38" s="153"/>
      <c r="WSV38" s="154"/>
      <c r="WSW38" s="146"/>
      <c r="WSX38" s="147"/>
      <c r="WSY38" s="148"/>
      <c r="WSZ38" s="149"/>
      <c r="WTA38" s="150"/>
      <c r="WTB38" s="151"/>
      <c r="WTC38" s="152"/>
      <c r="WTD38" s="153"/>
      <c r="WTE38" s="154"/>
      <c r="WTF38" s="146"/>
      <c r="WTG38" s="147"/>
      <c r="WTH38" s="148"/>
      <c r="WTI38" s="149"/>
      <c r="WTJ38" s="150"/>
      <c r="WTK38" s="151"/>
      <c r="WTL38" s="152"/>
      <c r="WTM38" s="153"/>
      <c r="WTN38" s="154"/>
      <c r="WTO38" s="146"/>
      <c r="WTP38" s="147"/>
      <c r="WTQ38" s="148"/>
      <c r="WTR38" s="149"/>
      <c r="WTS38" s="150"/>
      <c r="WTT38" s="151"/>
      <c r="WTU38" s="152"/>
      <c r="WTV38" s="153"/>
      <c r="WTW38" s="154"/>
      <c r="WTX38" s="146"/>
      <c r="WTY38" s="147"/>
      <c r="WTZ38" s="148"/>
      <c r="WUA38" s="149"/>
      <c r="WUB38" s="150"/>
      <c r="WUC38" s="151"/>
      <c r="WUD38" s="152"/>
      <c r="WUE38" s="153"/>
      <c r="WUF38" s="154"/>
      <c r="WUG38" s="146"/>
      <c r="WUH38" s="147"/>
      <c r="WUI38" s="148"/>
      <c r="WUJ38" s="149"/>
      <c r="WUK38" s="150"/>
      <c r="WUL38" s="151"/>
      <c r="WUM38" s="152"/>
      <c r="WUN38" s="153"/>
      <c r="WUO38" s="154"/>
      <c r="WUP38" s="146"/>
      <c r="WUQ38" s="147"/>
      <c r="WUR38" s="148"/>
      <c r="WUS38" s="149"/>
      <c r="WUT38" s="150"/>
      <c r="WUU38" s="151"/>
      <c r="WUV38" s="152"/>
      <c r="WUW38" s="153"/>
      <c r="WUX38" s="154"/>
      <c r="WUY38" s="146"/>
      <c r="WUZ38" s="147"/>
      <c r="WVA38" s="148"/>
      <c r="WVB38" s="149"/>
      <c r="WVC38" s="150"/>
      <c r="WVD38" s="151"/>
      <c r="WVE38" s="152"/>
      <c r="WVF38" s="153"/>
      <c r="WVG38" s="154"/>
      <c r="WVH38" s="146"/>
      <c r="WVI38" s="147"/>
      <c r="WVJ38" s="148"/>
      <c r="WVK38" s="149"/>
      <c r="WVL38" s="150"/>
      <c r="WVM38" s="151"/>
      <c r="WVN38" s="152"/>
      <c r="WVO38" s="153"/>
      <c r="WVP38" s="154"/>
      <c r="WVQ38" s="146"/>
      <c r="WVR38" s="147"/>
      <c r="WVS38" s="148"/>
      <c r="WVT38" s="149"/>
      <c r="WVU38" s="150"/>
      <c r="WVV38" s="151"/>
      <c r="WVW38" s="152"/>
      <c r="WVX38" s="153"/>
      <c r="WVY38" s="154"/>
      <c r="WVZ38" s="146"/>
      <c r="WWA38" s="147"/>
      <c r="WWB38" s="148"/>
      <c r="WWC38" s="149"/>
      <c r="WWD38" s="150"/>
      <c r="WWE38" s="151"/>
      <c r="WWF38" s="152"/>
      <c r="WWG38" s="153"/>
      <c r="WWH38" s="154"/>
      <c r="WWI38" s="146"/>
      <c r="WWJ38" s="147"/>
      <c r="WWK38" s="148"/>
      <c r="WWL38" s="149"/>
      <c r="WWM38" s="150"/>
      <c r="WWN38" s="151"/>
      <c r="WWO38" s="152"/>
      <c r="WWP38" s="153"/>
      <c r="WWQ38" s="154"/>
      <c r="WWR38" s="146"/>
      <c r="WWS38" s="147"/>
      <c r="WWT38" s="148"/>
      <c r="WWU38" s="149"/>
      <c r="WWV38" s="150"/>
      <c r="WWW38" s="151"/>
      <c r="WWX38" s="152"/>
      <c r="WWY38" s="153"/>
      <c r="WWZ38" s="154"/>
      <c r="WXA38" s="146"/>
      <c r="WXB38" s="147"/>
      <c r="WXC38" s="148"/>
      <c r="WXD38" s="149"/>
      <c r="WXE38" s="150"/>
      <c r="WXF38" s="151"/>
      <c r="WXG38" s="152"/>
      <c r="WXH38" s="153"/>
      <c r="WXI38" s="154"/>
      <c r="WXJ38" s="146"/>
      <c r="WXK38" s="147"/>
      <c r="WXL38" s="148"/>
      <c r="WXM38" s="149"/>
      <c r="WXN38" s="150"/>
      <c r="WXO38" s="151"/>
      <c r="WXP38" s="152"/>
      <c r="WXQ38" s="153"/>
      <c r="WXR38" s="154"/>
      <c r="WXS38" s="146"/>
      <c r="WXT38" s="147"/>
      <c r="WXU38" s="148"/>
      <c r="WXV38" s="149"/>
      <c r="WXW38" s="150"/>
      <c r="WXX38" s="151"/>
      <c r="WXY38" s="152"/>
      <c r="WXZ38" s="153"/>
      <c r="WYA38" s="154"/>
      <c r="WYB38" s="146"/>
      <c r="WYC38" s="147"/>
      <c r="WYD38" s="148"/>
      <c r="WYE38" s="149"/>
      <c r="WYF38" s="150"/>
      <c r="WYG38" s="151"/>
      <c r="WYH38" s="152"/>
      <c r="WYI38" s="153"/>
      <c r="WYJ38" s="154"/>
      <c r="WYK38" s="146"/>
      <c r="WYL38" s="147"/>
      <c r="WYM38" s="148"/>
      <c r="WYN38" s="149"/>
      <c r="WYO38" s="150"/>
      <c r="WYP38" s="151"/>
      <c r="WYQ38" s="152"/>
      <c r="WYR38" s="153"/>
      <c r="WYS38" s="154"/>
      <c r="WYT38" s="146"/>
      <c r="WYU38" s="147"/>
      <c r="WYV38" s="148"/>
      <c r="WYW38" s="149"/>
      <c r="WYX38" s="150"/>
      <c r="WYY38" s="151"/>
      <c r="WYZ38" s="152"/>
      <c r="WZA38" s="153"/>
      <c r="WZB38" s="154"/>
      <c r="WZC38" s="146"/>
      <c r="WZD38" s="147"/>
      <c r="WZE38" s="148"/>
      <c r="WZF38" s="149"/>
      <c r="WZG38" s="150"/>
      <c r="WZH38" s="151"/>
      <c r="WZI38" s="152"/>
      <c r="WZJ38" s="153"/>
      <c r="WZK38" s="154"/>
      <c r="WZL38" s="146"/>
      <c r="WZM38" s="147"/>
      <c r="WZN38" s="148"/>
      <c r="WZO38" s="149"/>
      <c r="WZP38" s="150"/>
      <c r="WZQ38" s="151"/>
      <c r="WZR38" s="152"/>
      <c r="WZS38" s="153"/>
      <c r="WZT38" s="154"/>
      <c r="WZU38" s="146"/>
      <c r="WZV38" s="147"/>
      <c r="WZW38" s="148"/>
      <c r="WZX38" s="149"/>
      <c r="WZY38" s="150"/>
      <c r="WZZ38" s="151"/>
      <c r="XAA38" s="152"/>
      <c r="XAB38" s="153"/>
      <c r="XAC38" s="154"/>
      <c r="XAD38" s="146"/>
      <c r="XAE38" s="147"/>
      <c r="XAF38" s="148"/>
      <c r="XAG38" s="149"/>
      <c r="XAH38" s="150"/>
      <c r="XAI38" s="151"/>
      <c r="XAJ38" s="152"/>
      <c r="XAK38" s="153"/>
      <c r="XAL38" s="154"/>
      <c r="XAM38" s="146"/>
      <c r="XAN38" s="147"/>
      <c r="XAO38" s="148"/>
      <c r="XAP38" s="149"/>
      <c r="XAQ38" s="150"/>
      <c r="XAR38" s="151"/>
      <c r="XAS38" s="152"/>
      <c r="XAT38" s="153"/>
      <c r="XAU38" s="154"/>
      <c r="XAV38" s="146"/>
      <c r="XAW38" s="147"/>
      <c r="XAX38" s="148"/>
      <c r="XAY38" s="149"/>
      <c r="XAZ38" s="150"/>
      <c r="XBA38" s="151"/>
      <c r="XBB38" s="152"/>
      <c r="XBC38" s="153"/>
      <c r="XBD38" s="154"/>
      <c r="XBE38" s="146"/>
      <c r="XBF38" s="147"/>
      <c r="XBG38" s="148"/>
      <c r="XBH38" s="149"/>
      <c r="XBI38" s="150"/>
      <c r="XBJ38" s="151"/>
      <c r="XBK38" s="152"/>
      <c r="XBL38" s="153"/>
      <c r="XBM38" s="154"/>
      <c r="XBN38" s="146"/>
      <c r="XBO38" s="147"/>
      <c r="XBP38" s="148"/>
      <c r="XBQ38" s="149"/>
      <c r="XBR38" s="150"/>
      <c r="XBS38" s="151"/>
      <c r="XBT38" s="152"/>
      <c r="XBU38" s="153"/>
      <c r="XBV38" s="154"/>
      <c r="XBW38" s="146"/>
      <c r="XBX38" s="147"/>
      <c r="XBY38" s="148"/>
      <c r="XBZ38" s="149"/>
      <c r="XCA38" s="150"/>
      <c r="XCB38" s="151"/>
      <c r="XCC38" s="152"/>
      <c r="XCD38" s="153"/>
      <c r="XCE38" s="154"/>
      <c r="XCF38" s="146"/>
      <c r="XCG38" s="147"/>
      <c r="XCH38" s="148"/>
      <c r="XCI38" s="149"/>
      <c r="XCJ38" s="150"/>
      <c r="XCK38" s="151"/>
      <c r="XCL38" s="152"/>
      <c r="XCM38" s="153"/>
      <c r="XCN38" s="154"/>
      <c r="XCO38" s="146"/>
      <c r="XCP38" s="147"/>
      <c r="XCQ38" s="148"/>
      <c r="XCR38" s="149"/>
      <c r="XCS38" s="150"/>
      <c r="XCT38" s="151"/>
      <c r="XCU38" s="152"/>
      <c r="XCV38" s="153"/>
      <c r="XCW38" s="154"/>
      <c r="XCX38" s="146"/>
      <c r="XCY38" s="147"/>
      <c r="XCZ38" s="148"/>
      <c r="XDA38" s="149"/>
      <c r="XDB38" s="150"/>
      <c r="XDC38" s="151"/>
      <c r="XDD38" s="152"/>
      <c r="XDE38" s="153"/>
      <c r="XDF38" s="154"/>
      <c r="XDG38" s="146"/>
      <c r="XDH38" s="147"/>
      <c r="XDI38" s="148"/>
      <c r="XDJ38" s="149"/>
      <c r="XDK38" s="150"/>
      <c r="XDL38" s="151"/>
      <c r="XDM38" s="152"/>
      <c r="XDN38" s="153"/>
      <c r="XDO38" s="154"/>
      <c r="XDP38" s="146"/>
      <c r="XDQ38" s="147"/>
      <c r="XDR38" s="148"/>
      <c r="XDS38" s="149"/>
      <c r="XDT38" s="150"/>
      <c r="XDU38" s="151"/>
      <c r="XDV38" s="152"/>
      <c r="XDW38" s="153"/>
      <c r="XDX38" s="154"/>
      <c r="XDY38" s="146"/>
      <c r="XDZ38" s="147"/>
      <c r="XEA38" s="148"/>
      <c r="XEB38" s="149"/>
      <c r="XEC38" s="150"/>
      <c r="XED38" s="151"/>
      <c r="XEE38" s="152"/>
      <c r="XEF38" s="153"/>
      <c r="XEG38" s="154"/>
      <c r="XEH38" s="146"/>
      <c r="XEI38" s="147"/>
      <c r="XEJ38" s="148"/>
      <c r="XEK38" s="149"/>
      <c r="XEL38" s="150"/>
      <c r="XEM38" s="151"/>
      <c r="XEN38" s="152"/>
      <c r="XEO38" s="153"/>
      <c r="XEP38" s="154"/>
      <c r="XEQ38" s="146"/>
      <c r="XER38" s="147"/>
      <c r="XES38" s="148"/>
      <c r="XET38" s="149"/>
      <c r="XEU38" s="150"/>
      <c r="XEV38" s="151"/>
      <c r="XEW38" s="152"/>
      <c r="XEX38" s="153"/>
      <c r="XEY38" s="154"/>
      <c r="XEZ38" s="146"/>
      <c r="XFA38" s="147"/>
      <c r="XFB38" s="148"/>
      <c r="XFC38" s="149"/>
    </row>
    <row r="39" spans="1:16383" ht="18" customHeight="1" x14ac:dyDescent="0.2">
      <c r="A39" s="155" t="s">
        <v>58</v>
      </c>
      <c r="B39" s="156" t="s">
        <v>179</v>
      </c>
      <c r="C39" s="157" t="s">
        <v>49</v>
      </c>
      <c r="D39" s="158">
        <v>4.42</v>
      </c>
      <c r="E39" s="159"/>
      <c r="F39" s="160">
        <f t="shared" ref="F39:F81" si="18">ROUND(E39*D39,2)</f>
        <v>0</v>
      </c>
      <c r="G39" s="161">
        <f t="shared" ref="G39:G81" si="19">ROUND(F39*0.9,2)</f>
        <v>0</v>
      </c>
      <c r="H39" s="162">
        <f t="shared" ref="H39:H81" si="20">ROUND(F39-G39,2)</f>
        <v>0</v>
      </c>
      <c r="I39" s="132"/>
      <c r="J39" s="2"/>
    </row>
    <row r="40" spans="1:16383" ht="18" customHeight="1" x14ac:dyDescent="0.2">
      <c r="A40" s="155" t="s">
        <v>59</v>
      </c>
      <c r="B40" s="156" t="s">
        <v>180</v>
      </c>
      <c r="C40" s="157" t="s">
        <v>49</v>
      </c>
      <c r="D40" s="158">
        <v>3.04</v>
      </c>
      <c r="E40" s="159"/>
      <c r="F40" s="160">
        <f t="shared" si="18"/>
        <v>0</v>
      </c>
      <c r="G40" s="161">
        <f t="shared" si="19"/>
        <v>0</v>
      </c>
      <c r="H40" s="162">
        <f t="shared" si="20"/>
        <v>0</v>
      </c>
      <c r="I40" s="132"/>
      <c r="J40" s="2"/>
    </row>
    <row r="41" spans="1:16383" ht="18" customHeight="1" x14ac:dyDescent="0.2">
      <c r="A41" s="155" t="s">
        <v>60</v>
      </c>
      <c r="B41" s="156" t="s">
        <v>181</v>
      </c>
      <c r="C41" s="157" t="s">
        <v>49</v>
      </c>
      <c r="D41" s="158">
        <v>5.33</v>
      </c>
      <c r="E41" s="159"/>
      <c r="F41" s="160">
        <f t="shared" si="18"/>
        <v>0</v>
      </c>
      <c r="G41" s="161">
        <f t="shared" si="19"/>
        <v>0</v>
      </c>
      <c r="H41" s="162">
        <f t="shared" si="20"/>
        <v>0</v>
      </c>
      <c r="I41" s="132"/>
      <c r="J41" s="2"/>
    </row>
    <row r="42" spans="1:16383" ht="18" customHeight="1" x14ac:dyDescent="0.2">
      <c r="A42" s="155" t="s">
        <v>61</v>
      </c>
      <c r="B42" s="156" t="s">
        <v>182</v>
      </c>
      <c r="C42" s="157" t="s">
        <v>49</v>
      </c>
      <c r="D42" s="158">
        <v>2.12</v>
      </c>
      <c r="E42" s="159"/>
      <c r="F42" s="160">
        <f t="shared" si="18"/>
        <v>0</v>
      </c>
      <c r="G42" s="161">
        <f t="shared" si="19"/>
        <v>0</v>
      </c>
      <c r="H42" s="162">
        <f t="shared" si="20"/>
        <v>0</v>
      </c>
      <c r="I42" s="132"/>
      <c r="J42" s="2"/>
    </row>
    <row r="43" spans="1:16383" ht="18" customHeight="1" x14ac:dyDescent="0.2">
      <c r="A43" s="155" t="s">
        <v>62</v>
      </c>
      <c r="B43" s="156" t="s">
        <v>183</v>
      </c>
      <c r="C43" s="157" t="s">
        <v>49</v>
      </c>
      <c r="D43" s="158">
        <v>0.94</v>
      </c>
      <c r="E43" s="159"/>
      <c r="F43" s="160">
        <f t="shared" si="18"/>
        <v>0</v>
      </c>
      <c r="G43" s="161">
        <f t="shared" si="19"/>
        <v>0</v>
      </c>
      <c r="H43" s="162">
        <f t="shared" si="20"/>
        <v>0</v>
      </c>
      <c r="I43" s="132"/>
      <c r="J43" s="2"/>
    </row>
    <row r="44" spans="1:16383" ht="18" customHeight="1" x14ac:dyDescent="0.2">
      <c r="A44" s="155" t="s">
        <v>108</v>
      </c>
      <c r="B44" s="156" t="s">
        <v>184</v>
      </c>
      <c r="C44" s="157" t="s">
        <v>49</v>
      </c>
      <c r="D44" s="158">
        <v>5.42</v>
      </c>
      <c r="E44" s="159"/>
      <c r="F44" s="160">
        <f t="shared" si="18"/>
        <v>0</v>
      </c>
      <c r="G44" s="161">
        <f t="shared" si="19"/>
        <v>0</v>
      </c>
      <c r="H44" s="162">
        <f t="shared" si="20"/>
        <v>0</v>
      </c>
      <c r="I44" s="132"/>
      <c r="J44" s="2"/>
    </row>
    <row r="45" spans="1:16383" ht="18" customHeight="1" x14ac:dyDescent="0.2">
      <c r="A45" s="155" t="s">
        <v>109</v>
      </c>
      <c r="B45" s="156" t="s">
        <v>185</v>
      </c>
      <c r="C45" s="157" t="s">
        <v>49</v>
      </c>
      <c r="D45" s="158">
        <v>0.75</v>
      </c>
      <c r="E45" s="159"/>
      <c r="F45" s="160">
        <f t="shared" si="18"/>
        <v>0</v>
      </c>
      <c r="G45" s="161">
        <f t="shared" si="19"/>
        <v>0</v>
      </c>
      <c r="H45" s="162">
        <f t="shared" si="20"/>
        <v>0</v>
      </c>
      <c r="I45" s="132"/>
      <c r="J45" s="2"/>
    </row>
    <row r="46" spans="1:16383" ht="18" customHeight="1" x14ac:dyDescent="0.2">
      <c r="A46" s="155" t="s">
        <v>110</v>
      </c>
      <c r="B46" s="156" t="s">
        <v>186</v>
      </c>
      <c r="C46" s="157" t="s">
        <v>49</v>
      </c>
      <c r="D46" s="158">
        <v>1.59</v>
      </c>
      <c r="E46" s="159"/>
      <c r="F46" s="160">
        <f t="shared" si="18"/>
        <v>0</v>
      </c>
      <c r="G46" s="161">
        <f t="shared" si="19"/>
        <v>0</v>
      </c>
      <c r="H46" s="162">
        <f t="shared" si="20"/>
        <v>0</v>
      </c>
      <c r="I46" s="132"/>
      <c r="J46" s="2"/>
    </row>
    <row r="47" spans="1:16383" ht="18" customHeight="1" x14ac:dyDescent="0.2">
      <c r="A47" s="155" t="s">
        <v>111</v>
      </c>
      <c r="B47" s="156" t="s">
        <v>187</v>
      </c>
      <c r="C47" s="157" t="s">
        <v>49</v>
      </c>
      <c r="D47" s="158">
        <v>6.5</v>
      </c>
      <c r="E47" s="159"/>
      <c r="F47" s="160">
        <f t="shared" si="18"/>
        <v>0</v>
      </c>
      <c r="G47" s="161">
        <f t="shared" si="19"/>
        <v>0</v>
      </c>
      <c r="H47" s="162">
        <f t="shared" si="20"/>
        <v>0</v>
      </c>
      <c r="I47" s="132"/>
      <c r="J47" s="2"/>
    </row>
    <row r="48" spans="1:16383" ht="18" customHeight="1" x14ac:dyDescent="0.2">
      <c r="A48" s="155" t="s">
        <v>112</v>
      </c>
      <c r="B48" s="156" t="s">
        <v>188</v>
      </c>
      <c r="C48" s="157" t="s">
        <v>49</v>
      </c>
      <c r="D48" s="158">
        <v>0.11</v>
      </c>
      <c r="E48" s="159"/>
      <c r="F48" s="160">
        <f t="shared" si="18"/>
        <v>0</v>
      </c>
      <c r="G48" s="161">
        <f t="shared" si="19"/>
        <v>0</v>
      </c>
      <c r="H48" s="162">
        <f t="shared" si="20"/>
        <v>0</v>
      </c>
      <c r="I48" s="132"/>
      <c r="J48" s="2"/>
    </row>
    <row r="49" spans="1:10" ht="18" customHeight="1" x14ac:dyDescent="0.2">
      <c r="A49" s="155" t="s">
        <v>113</v>
      </c>
      <c r="B49" s="156" t="s">
        <v>189</v>
      </c>
      <c r="C49" s="157" t="s">
        <v>49</v>
      </c>
      <c r="D49" s="158">
        <v>4.8</v>
      </c>
      <c r="E49" s="159"/>
      <c r="F49" s="160">
        <f t="shared" si="18"/>
        <v>0</v>
      </c>
      <c r="G49" s="161">
        <f t="shared" si="19"/>
        <v>0</v>
      </c>
      <c r="H49" s="162">
        <f t="shared" si="20"/>
        <v>0</v>
      </c>
      <c r="I49" s="132"/>
      <c r="J49" s="2"/>
    </row>
    <row r="50" spans="1:10" ht="18" customHeight="1" x14ac:dyDescent="0.2">
      <c r="A50" s="155" t="s">
        <v>114</v>
      </c>
      <c r="B50" s="156" t="s">
        <v>190</v>
      </c>
      <c r="C50" s="157" t="s">
        <v>49</v>
      </c>
      <c r="D50" s="158">
        <v>3.05</v>
      </c>
      <c r="E50" s="159"/>
      <c r="F50" s="160">
        <f t="shared" si="18"/>
        <v>0</v>
      </c>
      <c r="G50" s="161">
        <f t="shared" si="19"/>
        <v>0</v>
      </c>
      <c r="H50" s="162">
        <f t="shared" si="20"/>
        <v>0</v>
      </c>
      <c r="I50" s="132"/>
      <c r="J50" s="2"/>
    </row>
    <row r="51" spans="1:10" ht="18" customHeight="1" x14ac:dyDescent="0.2">
      <c r="A51" s="155" t="s">
        <v>115</v>
      </c>
      <c r="B51" s="156" t="s">
        <v>191</v>
      </c>
      <c r="C51" s="157" t="s">
        <v>49</v>
      </c>
      <c r="D51" s="158">
        <v>1.39</v>
      </c>
      <c r="E51" s="159"/>
      <c r="F51" s="160">
        <f t="shared" si="18"/>
        <v>0</v>
      </c>
      <c r="G51" s="161">
        <f t="shared" si="19"/>
        <v>0</v>
      </c>
      <c r="H51" s="162">
        <f t="shared" si="20"/>
        <v>0</v>
      </c>
      <c r="I51" s="132"/>
      <c r="J51" s="2"/>
    </row>
    <row r="52" spans="1:10" ht="18" customHeight="1" x14ac:dyDescent="0.2">
      <c r="A52" s="155" t="s">
        <v>116</v>
      </c>
      <c r="B52" s="156" t="s">
        <v>192</v>
      </c>
      <c r="C52" s="157" t="s">
        <v>49</v>
      </c>
      <c r="D52" s="158">
        <v>1.2</v>
      </c>
      <c r="E52" s="159"/>
      <c r="F52" s="160">
        <f t="shared" si="18"/>
        <v>0</v>
      </c>
      <c r="G52" s="161">
        <f t="shared" si="19"/>
        <v>0</v>
      </c>
      <c r="H52" s="162">
        <f t="shared" si="20"/>
        <v>0</v>
      </c>
      <c r="I52" s="132"/>
      <c r="J52" s="2"/>
    </row>
    <row r="53" spans="1:10" ht="18" customHeight="1" x14ac:dyDescent="0.2">
      <c r="A53" s="155" t="s">
        <v>117</v>
      </c>
      <c r="B53" s="156" t="s">
        <v>193</v>
      </c>
      <c r="C53" s="157" t="s">
        <v>49</v>
      </c>
      <c r="D53" s="158">
        <v>0.32</v>
      </c>
      <c r="E53" s="159"/>
      <c r="F53" s="160">
        <f t="shared" si="18"/>
        <v>0</v>
      </c>
      <c r="G53" s="161">
        <f t="shared" si="19"/>
        <v>0</v>
      </c>
      <c r="H53" s="162">
        <f t="shared" si="20"/>
        <v>0</v>
      </c>
      <c r="I53" s="132"/>
      <c r="J53" s="2"/>
    </row>
    <row r="54" spans="1:10" ht="18" customHeight="1" x14ac:dyDescent="0.2">
      <c r="A54" s="155" t="s">
        <v>118</v>
      </c>
      <c r="B54" s="156" t="s">
        <v>194</v>
      </c>
      <c r="C54" s="157" t="s">
        <v>49</v>
      </c>
      <c r="D54" s="158">
        <v>0.66</v>
      </c>
      <c r="E54" s="159"/>
      <c r="F54" s="160">
        <f t="shared" si="18"/>
        <v>0</v>
      </c>
      <c r="G54" s="161">
        <f t="shared" si="19"/>
        <v>0</v>
      </c>
      <c r="H54" s="162">
        <f t="shared" si="20"/>
        <v>0</v>
      </c>
      <c r="I54" s="132"/>
      <c r="J54" s="2"/>
    </row>
    <row r="55" spans="1:10" ht="18" customHeight="1" x14ac:dyDescent="0.2">
      <c r="A55" s="155" t="s">
        <v>119</v>
      </c>
      <c r="B55" s="156" t="s">
        <v>195</v>
      </c>
      <c r="C55" s="157" t="s">
        <v>49</v>
      </c>
      <c r="D55" s="158">
        <v>0.96</v>
      </c>
      <c r="E55" s="159"/>
      <c r="F55" s="160">
        <f t="shared" si="18"/>
        <v>0</v>
      </c>
      <c r="G55" s="161">
        <f t="shared" si="19"/>
        <v>0</v>
      </c>
      <c r="H55" s="162">
        <f t="shared" si="20"/>
        <v>0</v>
      </c>
      <c r="I55" s="132"/>
      <c r="J55" s="2"/>
    </row>
    <row r="56" spans="1:10" ht="18" customHeight="1" x14ac:dyDescent="0.2">
      <c r="A56" s="155" t="s">
        <v>120</v>
      </c>
      <c r="B56" s="156" t="s">
        <v>196</v>
      </c>
      <c r="C56" s="157" t="s">
        <v>49</v>
      </c>
      <c r="D56" s="158">
        <v>0.13</v>
      </c>
      <c r="E56" s="159"/>
      <c r="F56" s="160">
        <f t="shared" si="18"/>
        <v>0</v>
      </c>
      <c r="G56" s="161">
        <f t="shared" si="19"/>
        <v>0</v>
      </c>
      <c r="H56" s="162">
        <f t="shared" si="20"/>
        <v>0</v>
      </c>
      <c r="I56" s="132"/>
      <c r="J56" s="2"/>
    </row>
    <row r="57" spans="1:10" ht="18" customHeight="1" x14ac:dyDescent="0.2">
      <c r="A57" s="155" t="s">
        <v>121</v>
      </c>
      <c r="B57" s="156" t="s">
        <v>197</v>
      </c>
      <c r="C57" s="157" t="s">
        <v>49</v>
      </c>
      <c r="D57" s="158">
        <v>0.87</v>
      </c>
      <c r="E57" s="159"/>
      <c r="F57" s="160">
        <f t="shared" si="18"/>
        <v>0</v>
      </c>
      <c r="G57" s="161">
        <f t="shared" si="19"/>
        <v>0</v>
      </c>
      <c r="H57" s="162">
        <f t="shared" si="20"/>
        <v>0</v>
      </c>
      <c r="I57" s="132"/>
      <c r="J57" s="2"/>
    </row>
    <row r="58" spans="1:10" ht="18" customHeight="1" x14ac:dyDescent="0.2">
      <c r="A58" s="155" t="s">
        <v>122</v>
      </c>
      <c r="B58" s="156" t="s">
        <v>198</v>
      </c>
      <c r="C58" s="157" t="s">
        <v>49</v>
      </c>
      <c r="D58" s="158">
        <v>1.43</v>
      </c>
      <c r="E58" s="159"/>
      <c r="F58" s="160">
        <f t="shared" si="18"/>
        <v>0</v>
      </c>
      <c r="G58" s="161">
        <f t="shared" si="19"/>
        <v>0</v>
      </c>
      <c r="H58" s="162">
        <f t="shared" si="20"/>
        <v>0</v>
      </c>
      <c r="I58" s="132"/>
      <c r="J58" s="2"/>
    </row>
    <row r="59" spans="1:10" ht="18" customHeight="1" x14ac:dyDescent="0.2">
      <c r="A59" s="155" t="s">
        <v>123</v>
      </c>
      <c r="B59" s="156" t="s">
        <v>199</v>
      </c>
      <c r="C59" s="157" t="s">
        <v>49</v>
      </c>
      <c r="D59" s="158">
        <v>3.4</v>
      </c>
      <c r="E59" s="159"/>
      <c r="F59" s="160">
        <f t="shared" si="18"/>
        <v>0</v>
      </c>
      <c r="G59" s="161">
        <f t="shared" si="19"/>
        <v>0</v>
      </c>
      <c r="H59" s="162">
        <f t="shared" si="20"/>
        <v>0</v>
      </c>
      <c r="I59" s="132"/>
      <c r="J59" s="2"/>
    </row>
    <row r="60" spans="1:10" ht="18" customHeight="1" x14ac:dyDescent="0.2">
      <c r="A60" s="155" t="s">
        <v>124</v>
      </c>
      <c r="B60" s="156" t="s">
        <v>200</v>
      </c>
      <c r="C60" s="157" t="s">
        <v>49</v>
      </c>
      <c r="D60" s="158">
        <v>0.78</v>
      </c>
      <c r="E60" s="159"/>
      <c r="F60" s="160">
        <f t="shared" si="18"/>
        <v>0</v>
      </c>
      <c r="G60" s="161">
        <f t="shared" si="19"/>
        <v>0</v>
      </c>
      <c r="H60" s="162">
        <f t="shared" si="20"/>
        <v>0</v>
      </c>
      <c r="I60" s="132"/>
      <c r="J60" s="2"/>
    </row>
    <row r="61" spans="1:10" ht="18" customHeight="1" x14ac:dyDescent="0.2">
      <c r="A61" s="155" t="s">
        <v>125</v>
      </c>
      <c r="B61" s="156" t="s">
        <v>201</v>
      </c>
      <c r="C61" s="157" t="s">
        <v>49</v>
      </c>
      <c r="D61" s="158">
        <v>0.37</v>
      </c>
      <c r="E61" s="159"/>
      <c r="F61" s="160">
        <f t="shared" si="18"/>
        <v>0</v>
      </c>
      <c r="G61" s="161">
        <f t="shared" si="19"/>
        <v>0</v>
      </c>
      <c r="H61" s="162">
        <f t="shared" si="20"/>
        <v>0</v>
      </c>
      <c r="I61" s="132"/>
      <c r="J61" s="2"/>
    </row>
    <row r="62" spans="1:10" ht="18" customHeight="1" x14ac:dyDescent="0.2">
      <c r="A62" s="155" t="s">
        <v>221</v>
      </c>
      <c r="B62" s="156" t="s">
        <v>202</v>
      </c>
      <c r="C62" s="157" t="s">
        <v>49</v>
      </c>
      <c r="D62" s="158">
        <v>0.45</v>
      </c>
      <c r="E62" s="159"/>
      <c r="F62" s="160">
        <f t="shared" si="18"/>
        <v>0</v>
      </c>
      <c r="G62" s="161">
        <f t="shared" si="19"/>
        <v>0</v>
      </c>
      <c r="H62" s="162">
        <f t="shared" si="20"/>
        <v>0</v>
      </c>
      <c r="I62" s="132"/>
      <c r="J62" s="2"/>
    </row>
    <row r="63" spans="1:10" ht="18" customHeight="1" x14ac:dyDescent="0.2">
      <c r="A63" s="155" t="s">
        <v>222</v>
      </c>
      <c r="B63" s="156" t="s">
        <v>203</v>
      </c>
      <c r="C63" s="157" t="s">
        <v>49</v>
      </c>
      <c r="D63" s="158">
        <v>1.95</v>
      </c>
      <c r="E63" s="159"/>
      <c r="F63" s="160">
        <f t="shared" si="18"/>
        <v>0</v>
      </c>
      <c r="G63" s="161">
        <f t="shared" si="19"/>
        <v>0</v>
      </c>
      <c r="H63" s="162">
        <f t="shared" si="20"/>
        <v>0</v>
      </c>
      <c r="I63" s="132"/>
      <c r="J63" s="2"/>
    </row>
    <row r="64" spans="1:10" ht="18" customHeight="1" x14ac:dyDescent="0.2">
      <c r="A64" s="155" t="s">
        <v>223</v>
      </c>
      <c r="B64" s="156" t="s">
        <v>204</v>
      </c>
      <c r="C64" s="157" t="s">
        <v>49</v>
      </c>
      <c r="D64" s="158">
        <v>2.64</v>
      </c>
      <c r="E64" s="159"/>
      <c r="F64" s="160">
        <f t="shared" si="18"/>
        <v>0</v>
      </c>
      <c r="G64" s="161">
        <f t="shared" si="19"/>
        <v>0</v>
      </c>
      <c r="H64" s="162">
        <f t="shared" si="20"/>
        <v>0</v>
      </c>
      <c r="I64" s="132"/>
      <c r="J64" s="2"/>
    </row>
    <row r="65" spans="1:10" ht="18" customHeight="1" x14ac:dyDescent="0.2">
      <c r="A65" s="155" t="s">
        <v>224</v>
      </c>
      <c r="B65" s="156" t="s">
        <v>205</v>
      </c>
      <c r="C65" s="157" t="s">
        <v>49</v>
      </c>
      <c r="D65" s="158">
        <v>1.1599999999999999</v>
      </c>
      <c r="E65" s="159"/>
      <c r="F65" s="160">
        <f t="shared" si="18"/>
        <v>0</v>
      </c>
      <c r="G65" s="161">
        <f t="shared" si="19"/>
        <v>0</v>
      </c>
      <c r="H65" s="162">
        <f t="shared" si="20"/>
        <v>0</v>
      </c>
      <c r="I65" s="132"/>
      <c r="J65" s="2"/>
    </row>
    <row r="66" spans="1:10" ht="18" customHeight="1" x14ac:dyDescent="0.2">
      <c r="A66" s="155" t="s">
        <v>225</v>
      </c>
      <c r="B66" s="156" t="s">
        <v>262</v>
      </c>
      <c r="C66" s="157" t="s">
        <v>49</v>
      </c>
      <c r="D66" s="158">
        <v>1.2</v>
      </c>
      <c r="E66" s="159"/>
      <c r="F66" s="160">
        <f t="shared" si="18"/>
        <v>0</v>
      </c>
      <c r="G66" s="161">
        <f t="shared" si="19"/>
        <v>0</v>
      </c>
      <c r="H66" s="162">
        <f t="shared" si="20"/>
        <v>0</v>
      </c>
      <c r="I66" s="132"/>
      <c r="J66" s="2"/>
    </row>
    <row r="67" spans="1:10" ht="18" customHeight="1" x14ac:dyDescent="0.2">
      <c r="A67" s="155" t="s">
        <v>226</v>
      </c>
      <c r="B67" s="156" t="s">
        <v>206</v>
      </c>
      <c r="C67" s="157" t="s">
        <v>49</v>
      </c>
      <c r="D67" s="158">
        <v>20.36</v>
      </c>
      <c r="E67" s="159"/>
      <c r="F67" s="160">
        <f t="shared" si="18"/>
        <v>0</v>
      </c>
      <c r="G67" s="161">
        <f t="shared" si="19"/>
        <v>0</v>
      </c>
      <c r="H67" s="162">
        <f t="shared" si="20"/>
        <v>0</v>
      </c>
      <c r="I67" s="132"/>
      <c r="J67" s="2"/>
    </row>
    <row r="68" spans="1:10" ht="18" customHeight="1" x14ac:dyDescent="0.2">
      <c r="A68" s="155" t="s">
        <v>227</v>
      </c>
      <c r="B68" s="156" t="s">
        <v>207</v>
      </c>
      <c r="C68" s="157" t="s">
        <v>49</v>
      </c>
      <c r="D68" s="158">
        <v>11</v>
      </c>
      <c r="E68" s="159"/>
      <c r="F68" s="160">
        <f t="shared" si="18"/>
        <v>0</v>
      </c>
      <c r="G68" s="161">
        <f t="shared" si="19"/>
        <v>0</v>
      </c>
      <c r="H68" s="162">
        <f t="shared" si="20"/>
        <v>0</v>
      </c>
      <c r="I68" s="132"/>
      <c r="J68" s="2"/>
    </row>
    <row r="69" spans="1:10" ht="18" customHeight="1" x14ac:dyDescent="0.2">
      <c r="A69" s="155" t="s">
        <v>228</v>
      </c>
      <c r="B69" s="156" t="s">
        <v>208</v>
      </c>
      <c r="C69" s="157" t="s">
        <v>49</v>
      </c>
      <c r="D69" s="158">
        <v>0.93</v>
      </c>
      <c r="E69" s="159"/>
      <c r="F69" s="160">
        <f t="shared" si="18"/>
        <v>0</v>
      </c>
      <c r="G69" s="161">
        <f t="shared" si="19"/>
        <v>0</v>
      </c>
      <c r="H69" s="162">
        <f t="shared" si="20"/>
        <v>0</v>
      </c>
      <c r="I69" s="132"/>
      <c r="J69" s="2"/>
    </row>
    <row r="70" spans="1:10" ht="18" customHeight="1" x14ac:dyDescent="0.2">
      <c r="A70" s="155" t="s">
        <v>229</v>
      </c>
      <c r="B70" s="156" t="s">
        <v>209</v>
      </c>
      <c r="C70" s="157" t="s">
        <v>49</v>
      </c>
      <c r="D70" s="158">
        <v>3.02</v>
      </c>
      <c r="E70" s="159"/>
      <c r="F70" s="160">
        <f t="shared" si="18"/>
        <v>0</v>
      </c>
      <c r="G70" s="161">
        <f t="shared" si="19"/>
        <v>0</v>
      </c>
      <c r="H70" s="162">
        <f t="shared" si="20"/>
        <v>0</v>
      </c>
      <c r="I70" s="132"/>
      <c r="J70" s="2"/>
    </row>
    <row r="71" spans="1:10" ht="18" customHeight="1" x14ac:dyDescent="0.2">
      <c r="A71" s="155" t="s">
        <v>230</v>
      </c>
      <c r="B71" s="156" t="s">
        <v>210</v>
      </c>
      <c r="C71" s="157" t="s">
        <v>49</v>
      </c>
      <c r="D71" s="158">
        <v>0.2</v>
      </c>
      <c r="E71" s="159"/>
      <c r="F71" s="160">
        <f t="shared" si="18"/>
        <v>0</v>
      </c>
      <c r="G71" s="161">
        <f t="shared" si="19"/>
        <v>0</v>
      </c>
      <c r="H71" s="162">
        <f t="shared" si="20"/>
        <v>0</v>
      </c>
      <c r="I71" s="132"/>
      <c r="J71" s="2"/>
    </row>
    <row r="72" spans="1:10" ht="18" customHeight="1" x14ac:dyDescent="0.2">
      <c r="A72" s="155" t="s">
        <v>231</v>
      </c>
      <c r="B72" s="156" t="s">
        <v>211</v>
      </c>
      <c r="C72" s="157" t="s">
        <v>49</v>
      </c>
      <c r="D72" s="158">
        <v>0.53</v>
      </c>
      <c r="E72" s="159"/>
      <c r="F72" s="160">
        <f t="shared" si="18"/>
        <v>0</v>
      </c>
      <c r="G72" s="161">
        <f t="shared" si="19"/>
        <v>0</v>
      </c>
      <c r="H72" s="162">
        <f t="shared" si="20"/>
        <v>0</v>
      </c>
      <c r="I72" s="132"/>
      <c r="J72" s="2"/>
    </row>
    <row r="73" spans="1:10" ht="18" customHeight="1" x14ac:dyDescent="0.2">
      <c r="A73" s="155" t="s">
        <v>232</v>
      </c>
      <c r="B73" s="156" t="s">
        <v>212</v>
      </c>
      <c r="C73" s="157" t="s">
        <v>49</v>
      </c>
      <c r="D73" s="158">
        <v>0.87</v>
      </c>
      <c r="E73" s="159"/>
      <c r="F73" s="160">
        <f t="shared" si="18"/>
        <v>0</v>
      </c>
      <c r="G73" s="161">
        <f t="shared" si="19"/>
        <v>0</v>
      </c>
      <c r="H73" s="162">
        <f t="shared" si="20"/>
        <v>0</v>
      </c>
      <c r="I73" s="132"/>
      <c r="J73" s="2"/>
    </row>
    <row r="74" spans="1:10" ht="18" customHeight="1" x14ac:dyDescent="0.2">
      <c r="A74" s="155" t="s">
        <v>233</v>
      </c>
      <c r="B74" s="156" t="s">
        <v>213</v>
      </c>
      <c r="C74" s="157" t="s">
        <v>49</v>
      </c>
      <c r="D74" s="158">
        <v>2.54</v>
      </c>
      <c r="E74" s="159"/>
      <c r="F74" s="160">
        <f t="shared" si="18"/>
        <v>0</v>
      </c>
      <c r="G74" s="161">
        <f t="shared" si="19"/>
        <v>0</v>
      </c>
      <c r="H74" s="162">
        <f t="shared" si="20"/>
        <v>0</v>
      </c>
      <c r="I74" s="132"/>
      <c r="J74" s="2"/>
    </row>
    <row r="75" spans="1:10" ht="18" customHeight="1" x14ac:dyDescent="0.2">
      <c r="A75" s="155" t="s">
        <v>234</v>
      </c>
      <c r="B75" s="156" t="s">
        <v>214</v>
      </c>
      <c r="C75" s="157" t="s">
        <v>49</v>
      </c>
      <c r="D75" s="158">
        <v>0.39</v>
      </c>
      <c r="E75" s="159"/>
      <c r="F75" s="160">
        <f t="shared" si="18"/>
        <v>0</v>
      </c>
      <c r="G75" s="161">
        <f t="shared" si="19"/>
        <v>0</v>
      </c>
      <c r="H75" s="162">
        <f t="shared" si="20"/>
        <v>0</v>
      </c>
      <c r="I75" s="132"/>
      <c r="J75" s="2"/>
    </row>
    <row r="76" spans="1:10" ht="18" customHeight="1" x14ac:dyDescent="0.2">
      <c r="A76" s="155" t="s">
        <v>235</v>
      </c>
      <c r="B76" s="156" t="s">
        <v>215</v>
      </c>
      <c r="C76" s="157" t="s">
        <v>49</v>
      </c>
      <c r="D76" s="158">
        <v>1.48</v>
      </c>
      <c r="E76" s="159"/>
      <c r="F76" s="160">
        <f t="shared" si="18"/>
        <v>0</v>
      </c>
      <c r="G76" s="161">
        <f t="shared" si="19"/>
        <v>0</v>
      </c>
      <c r="H76" s="162">
        <f t="shared" si="20"/>
        <v>0</v>
      </c>
      <c r="I76" s="132"/>
      <c r="J76" s="2"/>
    </row>
    <row r="77" spans="1:10" ht="18" customHeight="1" x14ac:dyDescent="0.2">
      <c r="A77" s="155" t="s">
        <v>236</v>
      </c>
      <c r="B77" s="156" t="s">
        <v>216</v>
      </c>
      <c r="C77" s="157" t="s">
        <v>49</v>
      </c>
      <c r="D77" s="158">
        <v>4.97</v>
      </c>
      <c r="E77" s="159"/>
      <c r="F77" s="160">
        <f t="shared" si="18"/>
        <v>0</v>
      </c>
      <c r="G77" s="161">
        <f t="shared" si="19"/>
        <v>0</v>
      </c>
      <c r="H77" s="162">
        <f t="shared" si="20"/>
        <v>0</v>
      </c>
      <c r="I77" s="132"/>
      <c r="J77" s="2"/>
    </row>
    <row r="78" spans="1:10" ht="18" customHeight="1" x14ac:dyDescent="0.2">
      <c r="A78" s="155" t="s">
        <v>237</v>
      </c>
      <c r="B78" s="156" t="s">
        <v>217</v>
      </c>
      <c r="C78" s="157" t="s">
        <v>49</v>
      </c>
      <c r="D78" s="158">
        <v>0.38</v>
      </c>
      <c r="E78" s="159"/>
      <c r="F78" s="160">
        <f t="shared" si="18"/>
        <v>0</v>
      </c>
      <c r="G78" s="161">
        <f t="shared" si="19"/>
        <v>0</v>
      </c>
      <c r="H78" s="162">
        <f t="shared" si="20"/>
        <v>0</v>
      </c>
      <c r="I78" s="132"/>
      <c r="J78" s="2"/>
    </row>
    <row r="79" spans="1:10" ht="18" customHeight="1" x14ac:dyDescent="0.2">
      <c r="A79" s="155" t="s">
        <v>238</v>
      </c>
      <c r="B79" s="156" t="s">
        <v>218</v>
      </c>
      <c r="C79" s="157" t="s">
        <v>49</v>
      </c>
      <c r="D79" s="158">
        <v>2.75</v>
      </c>
      <c r="E79" s="159"/>
      <c r="F79" s="160">
        <f t="shared" si="18"/>
        <v>0</v>
      </c>
      <c r="G79" s="161">
        <f t="shared" si="19"/>
        <v>0</v>
      </c>
      <c r="H79" s="162">
        <f t="shared" si="20"/>
        <v>0</v>
      </c>
      <c r="I79" s="132"/>
      <c r="J79" s="2"/>
    </row>
    <row r="80" spans="1:10" ht="18" customHeight="1" x14ac:dyDescent="0.2">
      <c r="A80" s="155" t="s">
        <v>239</v>
      </c>
      <c r="B80" s="156" t="s">
        <v>219</v>
      </c>
      <c r="C80" s="157" t="s">
        <v>49</v>
      </c>
      <c r="D80" s="158">
        <v>3.79</v>
      </c>
      <c r="E80" s="159"/>
      <c r="F80" s="160">
        <f t="shared" si="18"/>
        <v>0</v>
      </c>
      <c r="G80" s="161">
        <f t="shared" si="19"/>
        <v>0</v>
      </c>
      <c r="H80" s="162">
        <f t="shared" si="20"/>
        <v>0</v>
      </c>
      <c r="I80" s="132"/>
      <c r="J80" s="2"/>
    </row>
    <row r="81" spans="1:16383" ht="18" customHeight="1" x14ac:dyDescent="0.2">
      <c r="A81" s="155" t="s">
        <v>240</v>
      </c>
      <c r="B81" s="156" t="s">
        <v>220</v>
      </c>
      <c r="C81" s="157" t="s">
        <v>49</v>
      </c>
      <c r="D81" s="158">
        <v>3.46</v>
      </c>
      <c r="E81" s="159"/>
      <c r="F81" s="160">
        <f t="shared" si="18"/>
        <v>0</v>
      </c>
      <c r="G81" s="161">
        <f t="shared" si="19"/>
        <v>0</v>
      </c>
      <c r="H81" s="162">
        <f t="shared" si="20"/>
        <v>0</v>
      </c>
      <c r="I81" s="132"/>
      <c r="J81" s="2"/>
    </row>
    <row r="82" spans="1:16383" ht="18" customHeight="1" x14ac:dyDescent="0.2">
      <c r="A82" s="128"/>
      <c r="B82" s="78"/>
      <c r="C82" s="177" t="s">
        <v>55</v>
      </c>
      <c r="D82" s="178"/>
      <c r="E82" s="180"/>
      <c r="F82" s="82">
        <f>ROUND(SUM(F39:F81),2)</f>
        <v>0</v>
      </c>
      <c r="G82" s="82">
        <f>ROUND(SUM(G39:G81),2)</f>
        <v>0</v>
      </c>
      <c r="H82" s="82">
        <f>ROUND(SUM(H39:H81),2)</f>
        <v>0</v>
      </c>
      <c r="I82" s="132"/>
      <c r="J82" s="2"/>
    </row>
    <row r="83" spans="1:16383" ht="30.75" customHeight="1" x14ac:dyDescent="0.2">
      <c r="A83" s="146" t="s">
        <v>46</v>
      </c>
      <c r="B83" s="147" t="s">
        <v>82</v>
      </c>
      <c r="C83" s="148"/>
      <c r="D83" s="149"/>
      <c r="E83" s="150"/>
      <c r="F83" s="151"/>
      <c r="G83" s="152"/>
      <c r="H83" s="153"/>
      <c r="I83" s="154"/>
      <c r="J83" s="146"/>
      <c r="K83" s="148"/>
      <c r="L83" s="149"/>
      <c r="M83" s="150"/>
      <c r="N83" s="151"/>
      <c r="O83" s="152"/>
      <c r="P83" s="153"/>
      <c r="Q83" s="154"/>
      <c r="R83" s="146"/>
      <c r="S83" s="147"/>
      <c r="T83" s="148"/>
      <c r="U83" s="149"/>
      <c r="V83" s="150"/>
      <c r="W83" s="151"/>
      <c r="X83" s="152"/>
      <c r="Y83" s="153"/>
      <c r="Z83" s="154"/>
      <c r="AA83" s="146"/>
      <c r="AB83" s="147"/>
      <c r="AC83" s="148"/>
      <c r="AD83" s="149"/>
      <c r="AE83" s="150"/>
      <c r="AF83" s="151"/>
      <c r="AG83" s="152"/>
      <c r="AH83" s="153"/>
      <c r="AI83" s="154"/>
      <c r="AJ83" s="146"/>
      <c r="AK83" s="147"/>
      <c r="AL83" s="148"/>
      <c r="AM83" s="149"/>
      <c r="AN83" s="150"/>
      <c r="AO83" s="151"/>
      <c r="AP83" s="152"/>
      <c r="AQ83" s="153"/>
      <c r="AR83" s="154"/>
      <c r="AS83" s="146"/>
      <c r="AT83" s="147"/>
      <c r="AU83" s="148"/>
      <c r="AV83" s="149"/>
      <c r="AW83" s="150"/>
      <c r="AX83" s="151"/>
      <c r="AY83" s="152"/>
      <c r="AZ83" s="153"/>
      <c r="BA83" s="154"/>
      <c r="BB83" s="146"/>
      <c r="BC83" s="147"/>
      <c r="BD83" s="148"/>
      <c r="BE83" s="149"/>
      <c r="BF83" s="150"/>
      <c r="BG83" s="151"/>
      <c r="BH83" s="152"/>
      <c r="BI83" s="153"/>
      <c r="BJ83" s="154"/>
      <c r="BK83" s="146"/>
      <c r="BL83" s="147"/>
      <c r="BM83" s="148"/>
      <c r="BN83" s="149"/>
      <c r="BO83" s="150"/>
      <c r="BP83" s="151"/>
      <c r="BQ83" s="152"/>
      <c r="BR83" s="153"/>
      <c r="BS83" s="154"/>
      <c r="BT83" s="146"/>
      <c r="BU83" s="147"/>
      <c r="BV83" s="148"/>
      <c r="BW83" s="149"/>
      <c r="BX83" s="150"/>
      <c r="BY83" s="151"/>
      <c r="BZ83" s="152"/>
      <c r="CA83" s="153"/>
      <c r="CB83" s="154"/>
      <c r="CC83" s="146"/>
      <c r="CD83" s="147"/>
      <c r="CE83" s="148"/>
      <c r="CF83" s="149"/>
      <c r="CG83" s="150"/>
      <c r="CH83" s="151"/>
      <c r="CI83" s="152"/>
      <c r="CJ83" s="153"/>
      <c r="CK83" s="154"/>
      <c r="CL83" s="146"/>
      <c r="CM83" s="147"/>
      <c r="CN83" s="148"/>
      <c r="CO83" s="149"/>
      <c r="CP83" s="150"/>
      <c r="CQ83" s="151"/>
      <c r="CR83" s="152"/>
      <c r="CS83" s="153"/>
      <c r="CT83" s="154"/>
      <c r="CU83" s="146"/>
      <c r="CV83" s="147"/>
      <c r="CW83" s="148"/>
      <c r="CX83" s="149"/>
      <c r="CY83" s="150"/>
      <c r="CZ83" s="151"/>
      <c r="DA83" s="152"/>
      <c r="DB83" s="153"/>
      <c r="DC83" s="154"/>
      <c r="DD83" s="146"/>
      <c r="DE83" s="147"/>
      <c r="DF83" s="148"/>
      <c r="DG83" s="149"/>
      <c r="DH83" s="150"/>
      <c r="DI83" s="151"/>
      <c r="DJ83" s="152"/>
      <c r="DK83" s="153"/>
      <c r="DL83" s="154"/>
      <c r="DM83" s="146"/>
      <c r="DN83" s="147"/>
      <c r="DO83" s="148"/>
      <c r="DP83" s="149"/>
      <c r="DQ83" s="150"/>
      <c r="DR83" s="151"/>
      <c r="DS83" s="152"/>
      <c r="DT83" s="153"/>
      <c r="DU83" s="154"/>
      <c r="DV83" s="146"/>
      <c r="DW83" s="147"/>
      <c r="DX83" s="148"/>
      <c r="DY83" s="149"/>
      <c r="DZ83" s="150"/>
      <c r="EA83" s="151"/>
      <c r="EB83" s="152"/>
      <c r="EC83" s="153"/>
      <c r="ED83" s="154"/>
      <c r="EE83" s="146"/>
      <c r="EF83" s="147"/>
      <c r="EG83" s="148"/>
      <c r="EH83" s="149"/>
      <c r="EI83" s="150"/>
      <c r="EJ83" s="151"/>
      <c r="EK83" s="152"/>
      <c r="EL83" s="153"/>
      <c r="EM83" s="154"/>
      <c r="EN83" s="146"/>
      <c r="EO83" s="147"/>
      <c r="EP83" s="148"/>
      <c r="EQ83" s="149"/>
      <c r="ER83" s="150"/>
      <c r="ES83" s="151"/>
      <c r="ET83" s="152"/>
      <c r="EU83" s="153"/>
      <c r="EV83" s="154"/>
      <c r="EW83" s="146"/>
      <c r="EX83" s="147"/>
      <c r="EY83" s="148"/>
      <c r="EZ83" s="149"/>
      <c r="FA83" s="150"/>
      <c r="FB83" s="151"/>
      <c r="FC83" s="152"/>
      <c r="FD83" s="153"/>
      <c r="FE83" s="154"/>
      <c r="FF83" s="146"/>
      <c r="FG83" s="147"/>
      <c r="FH83" s="148"/>
      <c r="FI83" s="149"/>
      <c r="FJ83" s="150"/>
      <c r="FK83" s="151"/>
      <c r="FL83" s="152"/>
      <c r="FM83" s="153"/>
      <c r="FN83" s="154"/>
      <c r="FO83" s="146"/>
      <c r="FP83" s="147"/>
      <c r="FQ83" s="148"/>
      <c r="FR83" s="149"/>
      <c r="FS83" s="150"/>
      <c r="FT83" s="151"/>
      <c r="FU83" s="152"/>
      <c r="FV83" s="153"/>
      <c r="FW83" s="154"/>
      <c r="FX83" s="146"/>
      <c r="FY83" s="147"/>
      <c r="FZ83" s="148"/>
      <c r="GA83" s="149"/>
      <c r="GB83" s="150"/>
      <c r="GC83" s="151"/>
      <c r="GD83" s="152"/>
      <c r="GE83" s="153"/>
      <c r="GF83" s="154"/>
      <c r="GG83" s="146"/>
      <c r="GH83" s="147"/>
      <c r="GI83" s="148"/>
      <c r="GJ83" s="149"/>
      <c r="GK83" s="150"/>
      <c r="GL83" s="151"/>
      <c r="GM83" s="152"/>
      <c r="GN83" s="153"/>
      <c r="GO83" s="154"/>
      <c r="GP83" s="146"/>
      <c r="GQ83" s="147"/>
      <c r="GR83" s="148"/>
      <c r="GS83" s="149"/>
      <c r="GT83" s="150"/>
      <c r="GU83" s="151"/>
      <c r="GV83" s="152"/>
      <c r="GW83" s="153"/>
      <c r="GX83" s="154"/>
      <c r="GY83" s="146"/>
      <c r="GZ83" s="147"/>
      <c r="HA83" s="148"/>
      <c r="HB83" s="149"/>
      <c r="HC83" s="150"/>
      <c r="HD83" s="151"/>
      <c r="HE83" s="152"/>
      <c r="HF83" s="153"/>
      <c r="HG83" s="154"/>
      <c r="HH83" s="146"/>
      <c r="HI83" s="147"/>
      <c r="HJ83" s="148"/>
      <c r="HK83" s="149"/>
      <c r="HL83" s="150"/>
      <c r="HM83" s="151"/>
      <c r="HN83" s="152"/>
      <c r="HO83" s="153"/>
      <c r="HP83" s="154"/>
      <c r="HQ83" s="146"/>
      <c r="HR83" s="147"/>
      <c r="HS83" s="148"/>
      <c r="HT83" s="149"/>
      <c r="HU83" s="150"/>
      <c r="HV83" s="151"/>
      <c r="HW83" s="152"/>
      <c r="HX83" s="153"/>
      <c r="HY83" s="154"/>
      <c r="HZ83" s="146"/>
      <c r="IA83" s="147"/>
      <c r="IB83" s="148"/>
      <c r="IC83" s="149"/>
      <c r="ID83" s="150"/>
      <c r="IE83" s="151"/>
      <c r="IF83" s="152"/>
      <c r="IG83" s="153"/>
      <c r="IH83" s="154"/>
      <c r="II83" s="146"/>
      <c r="IJ83" s="147"/>
      <c r="IK83" s="148"/>
      <c r="IL83" s="149"/>
      <c r="IM83" s="150"/>
      <c r="IN83" s="151"/>
      <c r="IO83" s="152"/>
      <c r="IP83" s="153"/>
      <c r="IQ83" s="154"/>
      <c r="IR83" s="146"/>
      <c r="IS83" s="147"/>
      <c r="IT83" s="148"/>
      <c r="IU83" s="149"/>
      <c r="IV83" s="150"/>
      <c r="IW83" s="151"/>
      <c r="IX83" s="152"/>
      <c r="IY83" s="153"/>
      <c r="IZ83" s="154"/>
      <c r="JA83" s="146"/>
      <c r="JB83" s="147"/>
      <c r="JC83" s="148"/>
      <c r="JD83" s="149"/>
      <c r="JE83" s="150"/>
      <c r="JF83" s="151"/>
      <c r="JG83" s="152"/>
      <c r="JH83" s="153"/>
      <c r="JI83" s="154"/>
      <c r="JJ83" s="146"/>
      <c r="JK83" s="147"/>
      <c r="JL83" s="148"/>
      <c r="JM83" s="149"/>
      <c r="JN83" s="150"/>
      <c r="JO83" s="151"/>
      <c r="JP83" s="152"/>
      <c r="JQ83" s="153"/>
      <c r="JR83" s="154"/>
      <c r="JS83" s="146"/>
      <c r="JT83" s="147"/>
      <c r="JU83" s="148"/>
      <c r="JV83" s="149"/>
      <c r="JW83" s="150"/>
      <c r="JX83" s="151"/>
      <c r="JY83" s="152"/>
      <c r="JZ83" s="153"/>
      <c r="KA83" s="154"/>
      <c r="KB83" s="146"/>
      <c r="KC83" s="147"/>
      <c r="KD83" s="148"/>
      <c r="KE83" s="149"/>
      <c r="KF83" s="150"/>
      <c r="KG83" s="151"/>
      <c r="KH83" s="152"/>
      <c r="KI83" s="153"/>
      <c r="KJ83" s="154"/>
      <c r="KK83" s="146"/>
      <c r="KL83" s="147"/>
      <c r="KM83" s="148"/>
      <c r="KN83" s="149"/>
      <c r="KO83" s="150"/>
      <c r="KP83" s="151"/>
      <c r="KQ83" s="152"/>
      <c r="KR83" s="153"/>
      <c r="KS83" s="154"/>
      <c r="KT83" s="146"/>
      <c r="KU83" s="147"/>
      <c r="KV83" s="148"/>
      <c r="KW83" s="149"/>
      <c r="KX83" s="150"/>
      <c r="KY83" s="151"/>
      <c r="KZ83" s="152"/>
      <c r="LA83" s="153"/>
      <c r="LB83" s="154"/>
      <c r="LC83" s="146"/>
      <c r="LD83" s="147"/>
      <c r="LE83" s="148"/>
      <c r="LF83" s="149"/>
      <c r="LG83" s="150"/>
      <c r="LH83" s="151"/>
      <c r="LI83" s="152"/>
      <c r="LJ83" s="153"/>
      <c r="LK83" s="154"/>
      <c r="LL83" s="146"/>
      <c r="LM83" s="147"/>
      <c r="LN83" s="148"/>
      <c r="LO83" s="149"/>
      <c r="LP83" s="150"/>
      <c r="LQ83" s="151"/>
      <c r="LR83" s="152"/>
      <c r="LS83" s="153"/>
      <c r="LT83" s="154"/>
      <c r="LU83" s="146"/>
      <c r="LV83" s="147"/>
      <c r="LW83" s="148"/>
      <c r="LX83" s="149"/>
      <c r="LY83" s="150"/>
      <c r="LZ83" s="151"/>
      <c r="MA83" s="152"/>
      <c r="MB83" s="153"/>
      <c r="MC83" s="154"/>
      <c r="MD83" s="146"/>
      <c r="ME83" s="147"/>
      <c r="MF83" s="148"/>
      <c r="MG83" s="149"/>
      <c r="MH83" s="150"/>
      <c r="MI83" s="151"/>
      <c r="MJ83" s="152"/>
      <c r="MK83" s="153"/>
      <c r="ML83" s="154"/>
      <c r="MM83" s="146"/>
      <c r="MN83" s="147"/>
      <c r="MO83" s="148"/>
      <c r="MP83" s="149"/>
      <c r="MQ83" s="150"/>
      <c r="MR83" s="151"/>
      <c r="MS83" s="152"/>
      <c r="MT83" s="153"/>
      <c r="MU83" s="154"/>
      <c r="MV83" s="146"/>
      <c r="MW83" s="147"/>
      <c r="MX83" s="148"/>
      <c r="MY83" s="149"/>
      <c r="MZ83" s="150"/>
      <c r="NA83" s="151"/>
      <c r="NB83" s="152"/>
      <c r="NC83" s="153"/>
      <c r="ND83" s="154"/>
      <c r="NE83" s="146"/>
      <c r="NF83" s="147"/>
      <c r="NG83" s="148"/>
      <c r="NH83" s="149"/>
      <c r="NI83" s="150"/>
      <c r="NJ83" s="151"/>
      <c r="NK83" s="152"/>
      <c r="NL83" s="153"/>
      <c r="NM83" s="154"/>
      <c r="NN83" s="146"/>
      <c r="NO83" s="147"/>
      <c r="NP83" s="148"/>
      <c r="NQ83" s="149"/>
      <c r="NR83" s="150"/>
      <c r="NS83" s="151"/>
      <c r="NT83" s="152"/>
      <c r="NU83" s="153"/>
      <c r="NV83" s="154"/>
      <c r="NW83" s="146"/>
      <c r="NX83" s="147"/>
      <c r="NY83" s="148"/>
      <c r="NZ83" s="149"/>
      <c r="OA83" s="150"/>
      <c r="OB83" s="151"/>
      <c r="OC83" s="152"/>
      <c r="OD83" s="153"/>
      <c r="OE83" s="154"/>
      <c r="OF83" s="146"/>
      <c r="OG83" s="147"/>
      <c r="OH83" s="148"/>
      <c r="OI83" s="149"/>
      <c r="OJ83" s="150"/>
      <c r="OK83" s="151"/>
      <c r="OL83" s="152"/>
      <c r="OM83" s="153"/>
      <c r="ON83" s="154"/>
      <c r="OO83" s="146"/>
      <c r="OP83" s="147"/>
      <c r="OQ83" s="148"/>
      <c r="OR83" s="149"/>
      <c r="OS83" s="150"/>
      <c r="OT83" s="151"/>
      <c r="OU83" s="152"/>
      <c r="OV83" s="153"/>
      <c r="OW83" s="154"/>
      <c r="OX83" s="146"/>
      <c r="OY83" s="147"/>
      <c r="OZ83" s="148"/>
      <c r="PA83" s="149"/>
      <c r="PB83" s="150"/>
      <c r="PC83" s="151"/>
      <c r="PD83" s="152"/>
      <c r="PE83" s="153"/>
      <c r="PF83" s="154"/>
      <c r="PG83" s="146"/>
      <c r="PH83" s="147"/>
      <c r="PI83" s="148"/>
      <c r="PJ83" s="149"/>
      <c r="PK83" s="150"/>
      <c r="PL83" s="151"/>
      <c r="PM83" s="152"/>
      <c r="PN83" s="153"/>
      <c r="PO83" s="154"/>
      <c r="PP83" s="146"/>
      <c r="PQ83" s="147"/>
      <c r="PR83" s="148"/>
      <c r="PS83" s="149"/>
      <c r="PT83" s="150"/>
      <c r="PU83" s="151"/>
      <c r="PV83" s="152"/>
      <c r="PW83" s="153"/>
      <c r="PX83" s="154"/>
      <c r="PY83" s="146"/>
      <c r="PZ83" s="147"/>
      <c r="QA83" s="148"/>
      <c r="QB83" s="149"/>
      <c r="QC83" s="150"/>
      <c r="QD83" s="151"/>
      <c r="QE83" s="152"/>
      <c r="QF83" s="153"/>
      <c r="QG83" s="154"/>
      <c r="QH83" s="146"/>
      <c r="QI83" s="147"/>
      <c r="QJ83" s="148"/>
      <c r="QK83" s="149"/>
      <c r="QL83" s="150"/>
      <c r="QM83" s="151"/>
      <c r="QN83" s="152"/>
      <c r="QO83" s="153"/>
      <c r="QP83" s="154"/>
      <c r="QQ83" s="146"/>
      <c r="QR83" s="147"/>
      <c r="QS83" s="148"/>
      <c r="QT83" s="149"/>
      <c r="QU83" s="150"/>
      <c r="QV83" s="151"/>
      <c r="QW83" s="152"/>
      <c r="QX83" s="153"/>
      <c r="QY83" s="154"/>
      <c r="QZ83" s="146"/>
      <c r="RA83" s="147"/>
      <c r="RB83" s="148"/>
      <c r="RC83" s="149"/>
      <c r="RD83" s="150"/>
      <c r="RE83" s="151"/>
      <c r="RF83" s="152"/>
      <c r="RG83" s="153"/>
      <c r="RH83" s="154"/>
      <c r="RI83" s="146"/>
      <c r="RJ83" s="147"/>
      <c r="RK83" s="148"/>
      <c r="RL83" s="149"/>
      <c r="RM83" s="150"/>
      <c r="RN83" s="151"/>
      <c r="RO83" s="152"/>
      <c r="RP83" s="153"/>
      <c r="RQ83" s="154"/>
      <c r="RR83" s="146"/>
      <c r="RS83" s="147"/>
      <c r="RT83" s="148"/>
      <c r="RU83" s="149"/>
      <c r="RV83" s="150"/>
      <c r="RW83" s="151"/>
      <c r="RX83" s="152"/>
      <c r="RY83" s="153"/>
      <c r="RZ83" s="154"/>
      <c r="SA83" s="146"/>
      <c r="SB83" s="147"/>
      <c r="SC83" s="148"/>
      <c r="SD83" s="149"/>
      <c r="SE83" s="150"/>
      <c r="SF83" s="151"/>
      <c r="SG83" s="152"/>
      <c r="SH83" s="153"/>
      <c r="SI83" s="154"/>
      <c r="SJ83" s="146"/>
      <c r="SK83" s="147"/>
      <c r="SL83" s="148"/>
      <c r="SM83" s="149"/>
      <c r="SN83" s="150"/>
      <c r="SO83" s="151"/>
      <c r="SP83" s="152"/>
      <c r="SQ83" s="153"/>
      <c r="SR83" s="154"/>
      <c r="SS83" s="146"/>
      <c r="ST83" s="147"/>
      <c r="SU83" s="148"/>
      <c r="SV83" s="149"/>
      <c r="SW83" s="150"/>
      <c r="SX83" s="151"/>
      <c r="SY83" s="152"/>
      <c r="SZ83" s="153"/>
      <c r="TA83" s="154"/>
      <c r="TB83" s="146"/>
      <c r="TC83" s="147"/>
      <c r="TD83" s="148"/>
      <c r="TE83" s="149"/>
      <c r="TF83" s="150"/>
      <c r="TG83" s="151"/>
      <c r="TH83" s="152"/>
      <c r="TI83" s="153"/>
      <c r="TJ83" s="154"/>
      <c r="TK83" s="146"/>
      <c r="TL83" s="147"/>
      <c r="TM83" s="148"/>
      <c r="TN83" s="149"/>
      <c r="TO83" s="150"/>
      <c r="TP83" s="151"/>
      <c r="TQ83" s="152"/>
      <c r="TR83" s="153"/>
      <c r="TS83" s="154"/>
      <c r="TT83" s="146"/>
      <c r="TU83" s="147"/>
      <c r="TV83" s="148"/>
      <c r="TW83" s="149"/>
      <c r="TX83" s="150"/>
      <c r="TY83" s="151"/>
      <c r="TZ83" s="152"/>
      <c r="UA83" s="153"/>
      <c r="UB83" s="154"/>
      <c r="UC83" s="146"/>
      <c r="UD83" s="147"/>
      <c r="UE83" s="148"/>
      <c r="UF83" s="149"/>
      <c r="UG83" s="150"/>
      <c r="UH83" s="151"/>
      <c r="UI83" s="152"/>
      <c r="UJ83" s="153"/>
      <c r="UK83" s="154"/>
      <c r="UL83" s="146"/>
      <c r="UM83" s="147"/>
      <c r="UN83" s="148"/>
      <c r="UO83" s="149"/>
      <c r="UP83" s="150"/>
      <c r="UQ83" s="151"/>
      <c r="UR83" s="152"/>
      <c r="US83" s="153"/>
      <c r="UT83" s="154"/>
      <c r="UU83" s="146"/>
      <c r="UV83" s="147"/>
      <c r="UW83" s="148"/>
      <c r="UX83" s="149"/>
      <c r="UY83" s="150"/>
      <c r="UZ83" s="151"/>
      <c r="VA83" s="152"/>
      <c r="VB83" s="153"/>
      <c r="VC83" s="154"/>
      <c r="VD83" s="146"/>
      <c r="VE83" s="147"/>
      <c r="VF83" s="148"/>
      <c r="VG83" s="149"/>
      <c r="VH83" s="150"/>
      <c r="VI83" s="151"/>
      <c r="VJ83" s="152"/>
      <c r="VK83" s="153"/>
      <c r="VL83" s="154"/>
      <c r="VM83" s="146"/>
      <c r="VN83" s="147"/>
      <c r="VO83" s="148"/>
      <c r="VP83" s="149"/>
      <c r="VQ83" s="150"/>
      <c r="VR83" s="151"/>
      <c r="VS83" s="152"/>
      <c r="VT83" s="153"/>
      <c r="VU83" s="154"/>
      <c r="VV83" s="146"/>
      <c r="VW83" s="147"/>
      <c r="VX83" s="148"/>
      <c r="VY83" s="149"/>
      <c r="VZ83" s="150"/>
      <c r="WA83" s="151"/>
      <c r="WB83" s="152"/>
      <c r="WC83" s="153"/>
      <c r="WD83" s="154"/>
      <c r="WE83" s="146"/>
      <c r="WF83" s="147"/>
      <c r="WG83" s="148"/>
      <c r="WH83" s="149"/>
      <c r="WI83" s="150"/>
      <c r="WJ83" s="151"/>
      <c r="WK83" s="152"/>
      <c r="WL83" s="153"/>
      <c r="WM83" s="154"/>
      <c r="WN83" s="146"/>
      <c r="WO83" s="147"/>
      <c r="WP83" s="148"/>
      <c r="WQ83" s="149"/>
      <c r="WR83" s="150"/>
      <c r="WS83" s="151"/>
      <c r="WT83" s="152"/>
      <c r="WU83" s="153"/>
      <c r="WV83" s="154"/>
      <c r="WW83" s="146"/>
      <c r="WX83" s="147"/>
      <c r="WY83" s="148"/>
      <c r="WZ83" s="149"/>
      <c r="XA83" s="150"/>
      <c r="XB83" s="151"/>
      <c r="XC83" s="152"/>
      <c r="XD83" s="153"/>
      <c r="XE83" s="154"/>
      <c r="XF83" s="146"/>
      <c r="XG83" s="147"/>
      <c r="XH83" s="148"/>
      <c r="XI83" s="149"/>
      <c r="XJ83" s="150"/>
      <c r="XK83" s="151"/>
      <c r="XL83" s="152"/>
      <c r="XM83" s="153"/>
      <c r="XN83" s="154"/>
      <c r="XO83" s="146"/>
      <c r="XP83" s="147"/>
      <c r="XQ83" s="148"/>
      <c r="XR83" s="149"/>
      <c r="XS83" s="150"/>
      <c r="XT83" s="151"/>
      <c r="XU83" s="152"/>
      <c r="XV83" s="153"/>
      <c r="XW83" s="154"/>
      <c r="XX83" s="146"/>
      <c r="XY83" s="147"/>
      <c r="XZ83" s="148"/>
      <c r="YA83" s="149"/>
      <c r="YB83" s="150"/>
      <c r="YC83" s="151"/>
      <c r="YD83" s="152"/>
      <c r="YE83" s="153"/>
      <c r="YF83" s="154"/>
      <c r="YG83" s="146"/>
      <c r="YH83" s="147"/>
      <c r="YI83" s="148"/>
      <c r="YJ83" s="149"/>
      <c r="YK83" s="150"/>
      <c r="YL83" s="151"/>
      <c r="YM83" s="152"/>
      <c r="YN83" s="153"/>
      <c r="YO83" s="154"/>
      <c r="YP83" s="146"/>
      <c r="YQ83" s="147"/>
      <c r="YR83" s="148"/>
      <c r="YS83" s="149"/>
      <c r="YT83" s="150"/>
      <c r="YU83" s="151"/>
      <c r="YV83" s="152"/>
      <c r="YW83" s="153"/>
      <c r="YX83" s="154"/>
      <c r="YY83" s="146"/>
      <c r="YZ83" s="147"/>
      <c r="ZA83" s="148"/>
      <c r="ZB83" s="149"/>
      <c r="ZC83" s="150"/>
      <c r="ZD83" s="151"/>
      <c r="ZE83" s="152"/>
      <c r="ZF83" s="153"/>
      <c r="ZG83" s="154"/>
      <c r="ZH83" s="146"/>
      <c r="ZI83" s="147"/>
      <c r="ZJ83" s="148"/>
      <c r="ZK83" s="149"/>
      <c r="ZL83" s="150"/>
      <c r="ZM83" s="151"/>
      <c r="ZN83" s="152"/>
      <c r="ZO83" s="153"/>
      <c r="ZP83" s="154"/>
      <c r="ZQ83" s="146"/>
      <c r="ZR83" s="147"/>
      <c r="ZS83" s="148"/>
      <c r="ZT83" s="149"/>
      <c r="ZU83" s="150"/>
      <c r="ZV83" s="151"/>
      <c r="ZW83" s="152"/>
      <c r="ZX83" s="153"/>
      <c r="ZY83" s="154"/>
      <c r="ZZ83" s="146"/>
      <c r="AAA83" s="147"/>
      <c r="AAB83" s="148"/>
      <c r="AAC83" s="149"/>
      <c r="AAD83" s="150"/>
      <c r="AAE83" s="151"/>
      <c r="AAF83" s="152"/>
      <c r="AAG83" s="153"/>
      <c r="AAH83" s="154"/>
      <c r="AAI83" s="146"/>
      <c r="AAJ83" s="147"/>
      <c r="AAK83" s="148"/>
      <c r="AAL83" s="149"/>
      <c r="AAM83" s="150"/>
      <c r="AAN83" s="151"/>
      <c r="AAO83" s="152"/>
      <c r="AAP83" s="153"/>
      <c r="AAQ83" s="154"/>
      <c r="AAR83" s="146"/>
      <c r="AAS83" s="147"/>
      <c r="AAT83" s="148"/>
      <c r="AAU83" s="149"/>
      <c r="AAV83" s="150"/>
      <c r="AAW83" s="151"/>
      <c r="AAX83" s="152"/>
      <c r="AAY83" s="153"/>
      <c r="AAZ83" s="154"/>
      <c r="ABA83" s="146"/>
      <c r="ABB83" s="147"/>
      <c r="ABC83" s="148"/>
      <c r="ABD83" s="149"/>
      <c r="ABE83" s="150"/>
      <c r="ABF83" s="151"/>
      <c r="ABG83" s="152"/>
      <c r="ABH83" s="153"/>
      <c r="ABI83" s="154"/>
      <c r="ABJ83" s="146"/>
      <c r="ABK83" s="147"/>
      <c r="ABL83" s="148"/>
      <c r="ABM83" s="149"/>
      <c r="ABN83" s="150"/>
      <c r="ABO83" s="151"/>
      <c r="ABP83" s="152"/>
      <c r="ABQ83" s="153"/>
      <c r="ABR83" s="154"/>
      <c r="ABS83" s="146"/>
      <c r="ABT83" s="147"/>
      <c r="ABU83" s="148"/>
      <c r="ABV83" s="149"/>
      <c r="ABW83" s="150"/>
      <c r="ABX83" s="151"/>
      <c r="ABY83" s="152"/>
      <c r="ABZ83" s="153"/>
      <c r="ACA83" s="154"/>
      <c r="ACB83" s="146"/>
      <c r="ACC83" s="147"/>
      <c r="ACD83" s="148"/>
      <c r="ACE83" s="149"/>
      <c r="ACF83" s="150"/>
      <c r="ACG83" s="151"/>
      <c r="ACH83" s="152"/>
      <c r="ACI83" s="153"/>
      <c r="ACJ83" s="154"/>
      <c r="ACK83" s="146"/>
      <c r="ACL83" s="147"/>
      <c r="ACM83" s="148"/>
      <c r="ACN83" s="149"/>
      <c r="ACO83" s="150"/>
      <c r="ACP83" s="151"/>
      <c r="ACQ83" s="152"/>
      <c r="ACR83" s="153"/>
      <c r="ACS83" s="154"/>
      <c r="ACT83" s="146"/>
      <c r="ACU83" s="147"/>
      <c r="ACV83" s="148"/>
      <c r="ACW83" s="149"/>
      <c r="ACX83" s="150"/>
      <c r="ACY83" s="151"/>
      <c r="ACZ83" s="152"/>
      <c r="ADA83" s="153"/>
      <c r="ADB83" s="154"/>
      <c r="ADC83" s="146"/>
      <c r="ADD83" s="147"/>
      <c r="ADE83" s="148"/>
      <c r="ADF83" s="149"/>
      <c r="ADG83" s="150"/>
      <c r="ADH83" s="151"/>
      <c r="ADI83" s="152"/>
      <c r="ADJ83" s="153"/>
      <c r="ADK83" s="154"/>
      <c r="ADL83" s="146"/>
      <c r="ADM83" s="147"/>
      <c r="ADN83" s="148"/>
      <c r="ADO83" s="149"/>
      <c r="ADP83" s="150"/>
      <c r="ADQ83" s="151"/>
      <c r="ADR83" s="152"/>
      <c r="ADS83" s="153"/>
      <c r="ADT83" s="154"/>
      <c r="ADU83" s="146"/>
      <c r="ADV83" s="147"/>
      <c r="ADW83" s="148"/>
      <c r="ADX83" s="149"/>
      <c r="ADY83" s="150"/>
      <c r="ADZ83" s="151"/>
      <c r="AEA83" s="152"/>
      <c r="AEB83" s="153"/>
      <c r="AEC83" s="154"/>
      <c r="AED83" s="146"/>
      <c r="AEE83" s="147"/>
      <c r="AEF83" s="148"/>
      <c r="AEG83" s="149"/>
      <c r="AEH83" s="150"/>
      <c r="AEI83" s="151"/>
      <c r="AEJ83" s="152"/>
      <c r="AEK83" s="153"/>
      <c r="AEL83" s="154"/>
      <c r="AEM83" s="146"/>
      <c r="AEN83" s="147"/>
      <c r="AEO83" s="148"/>
      <c r="AEP83" s="149"/>
      <c r="AEQ83" s="150"/>
      <c r="AER83" s="151"/>
      <c r="AES83" s="152"/>
      <c r="AET83" s="153"/>
      <c r="AEU83" s="154"/>
      <c r="AEV83" s="146"/>
      <c r="AEW83" s="147"/>
      <c r="AEX83" s="148"/>
      <c r="AEY83" s="149"/>
      <c r="AEZ83" s="150"/>
      <c r="AFA83" s="151"/>
      <c r="AFB83" s="152"/>
      <c r="AFC83" s="153"/>
      <c r="AFD83" s="154"/>
      <c r="AFE83" s="146"/>
      <c r="AFF83" s="147"/>
      <c r="AFG83" s="148"/>
      <c r="AFH83" s="149"/>
      <c r="AFI83" s="150"/>
      <c r="AFJ83" s="151"/>
      <c r="AFK83" s="152"/>
      <c r="AFL83" s="153"/>
      <c r="AFM83" s="154"/>
      <c r="AFN83" s="146"/>
      <c r="AFO83" s="147"/>
      <c r="AFP83" s="148"/>
      <c r="AFQ83" s="149"/>
      <c r="AFR83" s="150"/>
      <c r="AFS83" s="151"/>
      <c r="AFT83" s="152"/>
      <c r="AFU83" s="153"/>
      <c r="AFV83" s="154"/>
      <c r="AFW83" s="146"/>
      <c r="AFX83" s="147"/>
      <c r="AFY83" s="148"/>
      <c r="AFZ83" s="149"/>
      <c r="AGA83" s="150"/>
      <c r="AGB83" s="151"/>
      <c r="AGC83" s="152"/>
      <c r="AGD83" s="153"/>
      <c r="AGE83" s="154"/>
      <c r="AGF83" s="146"/>
      <c r="AGG83" s="147"/>
      <c r="AGH83" s="148"/>
      <c r="AGI83" s="149"/>
      <c r="AGJ83" s="150"/>
      <c r="AGK83" s="151"/>
      <c r="AGL83" s="152"/>
      <c r="AGM83" s="153"/>
      <c r="AGN83" s="154"/>
      <c r="AGO83" s="146"/>
      <c r="AGP83" s="147"/>
      <c r="AGQ83" s="148"/>
      <c r="AGR83" s="149"/>
      <c r="AGS83" s="150"/>
      <c r="AGT83" s="151"/>
      <c r="AGU83" s="152"/>
      <c r="AGV83" s="153"/>
      <c r="AGW83" s="154"/>
      <c r="AGX83" s="146"/>
      <c r="AGY83" s="147"/>
      <c r="AGZ83" s="148"/>
      <c r="AHA83" s="149"/>
      <c r="AHB83" s="150"/>
      <c r="AHC83" s="151"/>
      <c r="AHD83" s="152"/>
      <c r="AHE83" s="153"/>
      <c r="AHF83" s="154"/>
      <c r="AHG83" s="146"/>
      <c r="AHH83" s="147"/>
      <c r="AHI83" s="148"/>
      <c r="AHJ83" s="149"/>
      <c r="AHK83" s="150"/>
      <c r="AHL83" s="151"/>
      <c r="AHM83" s="152"/>
      <c r="AHN83" s="153"/>
      <c r="AHO83" s="154"/>
      <c r="AHP83" s="146"/>
      <c r="AHQ83" s="147"/>
      <c r="AHR83" s="148"/>
      <c r="AHS83" s="149"/>
      <c r="AHT83" s="150"/>
      <c r="AHU83" s="151"/>
      <c r="AHV83" s="152"/>
      <c r="AHW83" s="153"/>
      <c r="AHX83" s="154"/>
      <c r="AHY83" s="146"/>
      <c r="AHZ83" s="147"/>
      <c r="AIA83" s="148"/>
      <c r="AIB83" s="149"/>
      <c r="AIC83" s="150"/>
      <c r="AID83" s="151"/>
      <c r="AIE83" s="152"/>
      <c r="AIF83" s="153"/>
      <c r="AIG83" s="154"/>
      <c r="AIH83" s="146"/>
      <c r="AII83" s="147"/>
      <c r="AIJ83" s="148"/>
      <c r="AIK83" s="149"/>
      <c r="AIL83" s="150"/>
      <c r="AIM83" s="151"/>
      <c r="AIN83" s="152"/>
      <c r="AIO83" s="153"/>
      <c r="AIP83" s="154"/>
      <c r="AIQ83" s="146"/>
      <c r="AIR83" s="147"/>
      <c r="AIS83" s="148"/>
      <c r="AIT83" s="149"/>
      <c r="AIU83" s="150"/>
      <c r="AIV83" s="151"/>
      <c r="AIW83" s="152"/>
      <c r="AIX83" s="153"/>
      <c r="AIY83" s="154"/>
      <c r="AIZ83" s="146"/>
      <c r="AJA83" s="147"/>
      <c r="AJB83" s="148"/>
      <c r="AJC83" s="149"/>
      <c r="AJD83" s="150"/>
      <c r="AJE83" s="151"/>
      <c r="AJF83" s="152"/>
      <c r="AJG83" s="153"/>
      <c r="AJH83" s="154"/>
      <c r="AJI83" s="146"/>
      <c r="AJJ83" s="147"/>
      <c r="AJK83" s="148"/>
      <c r="AJL83" s="149"/>
      <c r="AJM83" s="150"/>
      <c r="AJN83" s="151"/>
      <c r="AJO83" s="152"/>
      <c r="AJP83" s="153"/>
      <c r="AJQ83" s="154"/>
      <c r="AJR83" s="146"/>
      <c r="AJS83" s="147"/>
      <c r="AJT83" s="148"/>
      <c r="AJU83" s="149"/>
      <c r="AJV83" s="150"/>
      <c r="AJW83" s="151"/>
      <c r="AJX83" s="152"/>
      <c r="AJY83" s="153"/>
      <c r="AJZ83" s="154"/>
      <c r="AKA83" s="146"/>
      <c r="AKB83" s="147"/>
      <c r="AKC83" s="148"/>
      <c r="AKD83" s="149"/>
      <c r="AKE83" s="150"/>
      <c r="AKF83" s="151"/>
      <c r="AKG83" s="152"/>
      <c r="AKH83" s="153"/>
      <c r="AKI83" s="154"/>
      <c r="AKJ83" s="146"/>
      <c r="AKK83" s="147"/>
      <c r="AKL83" s="148"/>
      <c r="AKM83" s="149"/>
      <c r="AKN83" s="150"/>
      <c r="AKO83" s="151"/>
      <c r="AKP83" s="152"/>
      <c r="AKQ83" s="153"/>
      <c r="AKR83" s="154"/>
      <c r="AKS83" s="146"/>
      <c r="AKT83" s="147"/>
      <c r="AKU83" s="148"/>
      <c r="AKV83" s="149"/>
      <c r="AKW83" s="150"/>
      <c r="AKX83" s="151"/>
      <c r="AKY83" s="152"/>
      <c r="AKZ83" s="153"/>
      <c r="ALA83" s="154"/>
      <c r="ALB83" s="146"/>
      <c r="ALC83" s="147"/>
      <c r="ALD83" s="148"/>
      <c r="ALE83" s="149"/>
      <c r="ALF83" s="150"/>
      <c r="ALG83" s="151"/>
      <c r="ALH83" s="152"/>
      <c r="ALI83" s="153"/>
      <c r="ALJ83" s="154"/>
      <c r="ALK83" s="146"/>
      <c r="ALL83" s="147"/>
      <c r="ALM83" s="148"/>
      <c r="ALN83" s="149"/>
      <c r="ALO83" s="150"/>
      <c r="ALP83" s="151"/>
      <c r="ALQ83" s="152"/>
      <c r="ALR83" s="153"/>
      <c r="ALS83" s="154"/>
      <c r="ALT83" s="146"/>
      <c r="ALU83" s="147"/>
      <c r="ALV83" s="148"/>
      <c r="ALW83" s="149"/>
      <c r="ALX83" s="150"/>
      <c r="ALY83" s="151"/>
      <c r="ALZ83" s="152"/>
      <c r="AMA83" s="153"/>
      <c r="AMB83" s="154"/>
      <c r="AMC83" s="146"/>
      <c r="AMD83" s="147"/>
      <c r="AME83" s="148"/>
      <c r="AMF83" s="149"/>
      <c r="AMG83" s="150"/>
      <c r="AMH83" s="151"/>
      <c r="AMI83" s="152"/>
      <c r="AMJ83" s="153"/>
      <c r="AMK83" s="154"/>
      <c r="AML83" s="146"/>
      <c r="AMM83" s="147"/>
      <c r="AMN83" s="148"/>
      <c r="AMO83" s="149"/>
      <c r="AMP83" s="150"/>
      <c r="AMQ83" s="151"/>
      <c r="AMR83" s="152"/>
      <c r="AMS83" s="153"/>
      <c r="AMT83" s="154"/>
      <c r="AMU83" s="146"/>
      <c r="AMV83" s="147"/>
      <c r="AMW83" s="148"/>
      <c r="AMX83" s="149"/>
      <c r="AMY83" s="150"/>
      <c r="AMZ83" s="151"/>
      <c r="ANA83" s="152"/>
      <c r="ANB83" s="153"/>
      <c r="ANC83" s="154"/>
      <c r="AND83" s="146"/>
      <c r="ANE83" s="147"/>
      <c r="ANF83" s="148"/>
      <c r="ANG83" s="149"/>
      <c r="ANH83" s="150"/>
      <c r="ANI83" s="151"/>
      <c r="ANJ83" s="152"/>
      <c r="ANK83" s="153"/>
      <c r="ANL83" s="154"/>
      <c r="ANM83" s="146"/>
      <c r="ANN83" s="147"/>
      <c r="ANO83" s="148"/>
      <c r="ANP83" s="149"/>
      <c r="ANQ83" s="150"/>
      <c r="ANR83" s="151"/>
      <c r="ANS83" s="152"/>
      <c r="ANT83" s="153"/>
      <c r="ANU83" s="154"/>
      <c r="ANV83" s="146"/>
      <c r="ANW83" s="147"/>
      <c r="ANX83" s="148"/>
      <c r="ANY83" s="149"/>
      <c r="ANZ83" s="150"/>
      <c r="AOA83" s="151"/>
      <c r="AOB83" s="152"/>
      <c r="AOC83" s="153"/>
      <c r="AOD83" s="154"/>
      <c r="AOE83" s="146"/>
      <c r="AOF83" s="147"/>
      <c r="AOG83" s="148"/>
      <c r="AOH83" s="149"/>
      <c r="AOI83" s="150"/>
      <c r="AOJ83" s="151"/>
      <c r="AOK83" s="152"/>
      <c r="AOL83" s="153"/>
      <c r="AOM83" s="154"/>
      <c r="AON83" s="146"/>
      <c r="AOO83" s="147"/>
      <c r="AOP83" s="148"/>
      <c r="AOQ83" s="149"/>
      <c r="AOR83" s="150"/>
      <c r="AOS83" s="151"/>
      <c r="AOT83" s="152"/>
      <c r="AOU83" s="153"/>
      <c r="AOV83" s="154"/>
      <c r="AOW83" s="146"/>
      <c r="AOX83" s="147"/>
      <c r="AOY83" s="148"/>
      <c r="AOZ83" s="149"/>
      <c r="APA83" s="150"/>
      <c r="APB83" s="151"/>
      <c r="APC83" s="152"/>
      <c r="APD83" s="153"/>
      <c r="APE83" s="154"/>
      <c r="APF83" s="146"/>
      <c r="APG83" s="147"/>
      <c r="APH83" s="148"/>
      <c r="API83" s="149"/>
      <c r="APJ83" s="150"/>
      <c r="APK83" s="151"/>
      <c r="APL83" s="152"/>
      <c r="APM83" s="153"/>
      <c r="APN83" s="154"/>
      <c r="APO83" s="146"/>
      <c r="APP83" s="147"/>
      <c r="APQ83" s="148"/>
      <c r="APR83" s="149"/>
      <c r="APS83" s="150"/>
      <c r="APT83" s="151"/>
      <c r="APU83" s="152"/>
      <c r="APV83" s="153"/>
      <c r="APW83" s="154"/>
      <c r="APX83" s="146"/>
      <c r="APY83" s="147"/>
      <c r="APZ83" s="148"/>
      <c r="AQA83" s="149"/>
      <c r="AQB83" s="150"/>
      <c r="AQC83" s="151"/>
      <c r="AQD83" s="152"/>
      <c r="AQE83" s="153"/>
      <c r="AQF83" s="154"/>
      <c r="AQG83" s="146"/>
      <c r="AQH83" s="147"/>
      <c r="AQI83" s="148"/>
      <c r="AQJ83" s="149"/>
      <c r="AQK83" s="150"/>
      <c r="AQL83" s="151"/>
      <c r="AQM83" s="152"/>
      <c r="AQN83" s="153"/>
      <c r="AQO83" s="154"/>
      <c r="AQP83" s="146"/>
      <c r="AQQ83" s="147"/>
      <c r="AQR83" s="148"/>
      <c r="AQS83" s="149"/>
      <c r="AQT83" s="150"/>
      <c r="AQU83" s="151"/>
      <c r="AQV83" s="152"/>
      <c r="AQW83" s="153"/>
      <c r="AQX83" s="154"/>
      <c r="AQY83" s="146"/>
      <c r="AQZ83" s="147"/>
      <c r="ARA83" s="148"/>
      <c r="ARB83" s="149"/>
      <c r="ARC83" s="150"/>
      <c r="ARD83" s="151"/>
      <c r="ARE83" s="152"/>
      <c r="ARF83" s="153"/>
      <c r="ARG83" s="154"/>
      <c r="ARH83" s="146"/>
      <c r="ARI83" s="147"/>
      <c r="ARJ83" s="148"/>
      <c r="ARK83" s="149"/>
      <c r="ARL83" s="150"/>
      <c r="ARM83" s="151"/>
      <c r="ARN83" s="152"/>
      <c r="ARO83" s="153"/>
      <c r="ARP83" s="154"/>
      <c r="ARQ83" s="146"/>
      <c r="ARR83" s="147"/>
      <c r="ARS83" s="148"/>
      <c r="ART83" s="149"/>
      <c r="ARU83" s="150"/>
      <c r="ARV83" s="151"/>
      <c r="ARW83" s="152"/>
      <c r="ARX83" s="153"/>
      <c r="ARY83" s="154"/>
      <c r="ARZ83" s="146"/>
      <c r="ASA83" s="147"/>
      <c r="ASB83" s="148"/>
      <c r="ASC83" s="149"/>
      <c r="ASD83" s="150"/>
      <c r="ASE83" s="151"/>
      <c r="ASF83" s="152"/>
      <c r="ASG83" s="153"/>
      <c r="ASH83" s="154"/>
      <c r="ASI83" s="146"/>
      <c r="ASJ83" s="147"/>
      <c r="ASK83" s="148"/>
      <c r="ASL83" s="149"/>
      <c r="ASM83" s="150"/>
      <c r="ASN83" s="151"/>
      <c r="ASO83" s="152"/>
      <c r="ASP83" s="153"/>
      <c r="ASQ83" s="154"/>
      <c r="ASR83" s="146"/>
      <c r="ASS83" s="147"/>
      <c r="AST83" s="148"/>
      <c r="ASU83" s="149"/>
      <c r="ASV83" s="150"/>
      <c r="ASW83" s="151"/>
      <c r="ASX83" s="152"/>
      <c r="ASY83" s="153"/>
      <c r="ASZ83" s="154"/>
      <c r="ATA83" s="146"/>
      <c r="ATB83" s="147"/>
      <c r="ATC83" s="148"/>
      <c r="ATD83" s="149"/>
      <c r="ATE83" s="150"/>
      <c r="ATF83" s="151"/>
      <c r="ATG83" s="152"/>
      <c r="ATH83" s="153"/>
      <c r="ATI83" s="154"/>
      <c r="ATJ83" s="146"/>
      <c r="ATK83" s="147"/>
      <c r="ATL83" s="148"/>
      <c r="ATM83" s="149"/>
      <c r="ATN83" s="150"/>
      <c r="ATO83" s="151"/>
      <c r="ATP83" s="152"/>
      <c r="ATQ83" s="153"/>
      <c r="ATR83" s="154"/>
      <c r="ATS83" s="146"/>
      <c r="ATT83" s="147"/>
      <c r="ATU83" s="148"/>
      <c r="ATV83" s="149"/>
      <c r="ATW83" s="150"/>
      <c r="ATX83" s="151"/>
      <c r="ATY83" s="152"/>
      <c r="ATZ83" s="153"/>
      <c r="AUA83" s="154"/>
      <c r="AUB83" s="146"/>
      <c r="AUC83" s="147"/>
      <c r="AUD83" s="148"/>
      <c r="AUE83" s="149"/>
      <c r="AUF83" s="150"/>
      <c r="AUG83" s="151"/>
      <c r="AUH83" s="152"/>
      <c r="AUI83" s="153"/>
      <c r="AUJ83" s="154"/>
      <c r="AUK83" s="146"/>
      <c r="AUL83" s="147"/>
      <c r="AUM83" s="148"/>
      <c r="AUN83" s="149"/>
      <c r="AUO83" s="150"/>
      <c r="AUP83" s="151"/>
      <c r="AUQ83" s="152"/>
      <c r="AUR83" s="153"/>
      <c r="AUS83" s="154"/>
      <c r="AUT83" s="146"/>
      <c r="AUU83" s="147"/>
      <c r="AUV83" s="148"/>
      <c r="AUW83" s="149"/>
      <c r="AUX83" s="150"/>
      <c r="AUY83" s="151"/>
      <c r="AUZ83" s="152"/>
      <c r="AVA83" s="153"/>
      <c r="AVB83" s="154"/>
      <c r="AVC83" s="146"/>
      <c r="AVD83" s="147"/>
      <c r="AVE83" s="148"/>
      <c r="AVF83" s="149"/>
      <c r="AVG83" s="150"/>
      <c r="AVH83" s="151"/>
      <c r="AVI83" s="152"/>
      <c r="AVJ83" s="153"/>
      <c r="AVK83" s="154"/>
      <c r="AVL83" s="146"/>
      <c r="AVM83" s="147"/>
      <c r="AVN83" s="148"/>
      <c r="AVO83" s="149"/>
      <c r="AVP83" s="150"/>
      <c r="AVQ83" s="151"/>
      <c r="AVR83" s="152"/>
      <c r="AVS83" s="153"/>
      <c r="AVT83" s="154"/>
      <c r="AVU83" s="146"/>
      <c r="AVV83" s="147"/>
      <c r="AVW83" s="148"/>
      <c r="AVX83" s="149"/>
      <c r="AVY83" s="150"/>
      <c r="AVZ83" s="151"/>
      <c r="AWA83" s="152"/>
      <c r="AWB83" s="153"/>
      <c r="AWC83" s="154"/>
      <c r="AWD83" s="146"/>
      <c r="AWE83" s="147"/>
      <c r="AWF83" s="148"/>
      <c r="AWG83" s="149"/>
      <c r="AWH83" s="150"/>
      <c r="AWI83" s="151"/>
      <c r="AWJ83" s="152"/>
      <c r="AWK83" s="153"/>
      <c r="AWL83" s="154"/>
      <c r="AWM83" s="146"/>
      <c r="AWN83" s="147"/>
      <c r="AWO83" s="148"/>
      <c r="AWP83" s="149"/>
      <c r="AWQ83" s="150"/>
      <c r="AWR83" s="151"/>
      <c r="AWS83" s="152"/>
      <c r="AWT83" s="153"/>
      <c r="AWU83" s="154"/>
      <c r="AWV83" s="146"/>
      <c r="AWW83" s="147"/>
      <c r="AWX83" s="148"/>
      <c r="AWY83" s="149"/>
      <c r="AWZ83" s="150"/>
      <c r="AXA83" s="151"/>
      <c r="AXB83" s="152"/>
      <c r="AXC83" s="153"/>
      <c r="AXD83" s="154"/>
      <c r="AXE83" s="146"/>
      <c r="AXF83" s="147"/>
      <c r="AXG83" s="148"/>
      <c r="AXH83" s="149"/>
      <c r="AXI83" s="150"/>
      <c r="AXJ83" s="151"/>
      <c r="AXK83" s="152"/>
      <c r="AXL83" s="153"/>
      <c r="AXM83" s="154"/>
      <c r="AXN83" s="146"/>
      <c r="AXO83" s="147"/>
      <c r="AXP83" s="148"/>
      <c r="AXQ83" s="149"/>
      <c r="AXR83" s="150"/>
      <c r="AXS83" s="151"/>
      <c r="AXT83" s="152"/>
      <c r="AXU83" s="153"/>
      <c r="AXV83" s="154"/>
      <c r="AXW83" s="146"/>
      <c r="AXX83" s="147"/>
      <c r="AXY83" s="148"/>
      <c r="AXZ83" s="149"/>
      <c r="AYA83" s="150"/>
      <c r="AYB83" s="151"/>
      <c r="AYC83" s="152"/>
      <c r="AYD83" s="153"/>
      <c r="AYE83" s="154"/>
      <c r="AYF83" s="146"/>
      <c r="AYG83" s="147"/>
      <c r="AYH83" s="148"/>
      <c r="AYI83" s="149"/>
      <c r="AYJ83" s="150"/>
      <c r="AYK83" s="151"/>
      <c r="AYL83" s="152"/>
      <c r="AYM83" s="153"/>
      <c r="AYN83" s="154"/>
      <c r="AYO83" s="146"/>
      <c r="AYP83" s="147"/>
      <c r="AYQ83" s="148"/>
      <c r="AYR83" s="149"/>
      <c r="AYS83" s="150"/>
      <c r="AYT83" s="151"/>
      <c r="AYU83" s="152"/>
      <c r="AYV83" s="153"/>
      <c r="AYW83" s="154"/>
      <c r="AYX83" s="146"/>
      <c r="AYY83" s="147"/>
      <c r="AYZ83" s="148"/>
      <c r="AZA83" s="149"/>
      <c r="AZB83" s="150"/>
      <c r="AZC83" s="151"/>
      <c r="AZD83" s="152"/>
      <c r="AZE83" s="153"/>
      <c r="AZF83" s="154"/>
      <c r="AZG83" s="146"/>
      <c r="AZH83" s="147"/>
      <c r="AZI83" s="148"/>
      <c r="AZJ83" s="149"/>
      <c r="AZK83" s="150"/>
      <c r="AZL83" s="151"/>
      <c r="AZM83" s="152"/>
      <c r="AZN83" s="153"/>
      <c r="AZO83" s="154"/>
      <c r="AZP83" s="146"/>
      <c r="AZQ83" s="147"/>
      <c r="AZR83" s="148"/>
      <c r="AZS83" s="149"/>
      <c r="AZT83" s="150"/>
      <c r="AZU83" s="151"/>
      <c r="AZV83" s="152"/>
      <c r="AZW83" s="153"/>
      <c r="AZX83" s="154"/>
      <c r="AZY83" s="146"/>
      <c r="AZZ83" s="147"/>
      <c r="BAA83" s="148"/>
      <c r="BAB83" s="149"/>
      <c r="BAC83" s="150"/>
      <c r="BAD83" s="151"/>
      <c r="BAE83" s="152"/>
      <c r="BAF83" s="153"/>
      <c r="BAG83" s="154"/>
      <c r="BAH83" s="146"/>
      <c r="BAI83" s="147"/>
      <c r="BAJ83" s="148"/>
      <c r="BAK83" s="149"/>
      <c r="BAL83" s="150"/>
      <c r="BAM83" s="151"/>
      <c r="BAN83" s="152"/>
      <c r="BAO83" s="153"/>
      <c r="BAP83" s="154"/>
      <c r="BAQ83" s="146"/>
      <c r="BAR83" s="147"/>
      <c r="BAS83" s="148"/>
      <c r="BAT83" s="149"/>
      <c r="BAU83" s="150"/>
      <c r="BAV83" s="151"/>
      <c r="BAW83" s="152"/>
      <c r="BAX83" s="153"/>
      <c r="BAY83" s="154"/>
      <c r="BAZ83" s="146"/>
      <c r="BBA83" s="147"/>
      <c r="BBB83" s="148"/>
      <c r="BBC83" s="149"/>
      <c r="BBD83" s="150"/>
      <c r="BBE83" s="151"/>
      <c r="BBF83" s="152"/>
      <c r="BBG83" s="153"/>
      <c r="BBH83" s="154"/>
      <c r="BBI83" s="146"/>
      <c r="BBJ83" s="147"/>
      <c r="BBK83" s="148"/>
      <c r="BBL83" s="149"/>
      <c r="BBM83" s="150"/>
      <c r="BBN83" s="151"/>
      <c r="BBO83" s="152"/>
      <c r="BBP83" s="153"/>
      <c r="BBQ83" s="154"/>
      <c r="BBR83" s="146"/>
      <c r="BBS83" s="147"/>
      <c r="BBT83" s="148"/>
      <c r="BBU83" s="149"/>
      <c r="BBV83" s="150"/>
      <c r="BBW83" s="151"/>
      <c r="BBX83" s="152"/>
      <c r="BBY83" s="153"/>
      <c r="BBZ83" s="154"/>
      <c r="BCA83" s="146"/>
      <c r="BCB83" s="147"/>
      <c r="BCC83" s="148"/>
      <c r="BCD83" s="149"/>
      <c r="BCE83" s="150"/>
      <c r="BCF83" s="151"/>
      <c r="BCG83" s="152"/>
      <c r="BCH83" s="153"/>
      <c r="BCI83" s="154"/>
      <c r="BCJ83" s="146"/>
      <c r="BCK83" s="147"/>
      <c r="BCL83" s="148"/>
      <c r="BCM83" s="149"/>
      <c r="BCN83" s="150"/>
      <c r="BCO83" s="151"/>
      <c r="BCP83" s="152"/>
      <c r="BCQ83" s="153"/>
      <c r="BCR83" s="154"/>
      <c r="BCS83" s="146"/>
      <c r="BCT83" s="147"/>
      <c r="BCU83" s="148"/>
      <c r="BCV83" s="149"/>
      <c r="BCW83" s="150"/>
      <c r="BCX83" s="151"/>
      <c r="BCY83" s="152"/>
      <c r="BCZ83" s="153"/>
      <c r="BDA83" s="154"/>
      <c r="BDB83" s="146"/>
      <c r="BDC83" s="147"/>
      <c r="BDD83" s="148"/>
      <c r="BDE83" s="149"/>
      <c r="BDF83" s="150"/>
      <c r="BDG83" s="151"/>
      <c r="BDH83" s="152"/>
      <c r="BDI83" s="153"/>
      <c r="BDJ83" s="154"/>
      <c r="BDK83" s="146"/>
      <c r="BDL83" s="147"/>
      <c r="BDM83" s="148"/>
      <c r="BDN83" s="149"/>
      <c r="BDO83" s="150"/>
      <c r="BDP83" s="151"/>
      <c r="BDQ83" s="152"/>
      <c r="BDR83" s="153"/>
      <c r="BDS83" s="154"/>
      <c r="BDT83" s="146"/>
      <c r="BDU83" s="147"/>
      <c r="BDV83" s="148"/>
      <c r="BDW83" s="149"/>
      <c r="BDX83" s="150"/>
      <c r="BDY83" s="151"/>
      <c r="BDZ83" s="152"/>
      <c r="BEA83" s="153"/>
      <c r="BEB83" s="154"/>
      <c r="BEC83" s="146"/>
      <c r="BED83" s="147"/>
      <c r="BEE83" s="148"/>
      <c r="BEF83" s="149"/>
      <c r="BEG83" s="150"/>
      <c r="BEH83" s="151"/>
      <c r="BEI83" s="152"/>
      <c r="BEJ83" s="153"/>
      <c r="BEK83" s="154"/>
      <c r="BEL83" s="146"/>
      <c r="BEM83" s="147"/>
      <c r="BEN83" s="148"/>
      <c r="BEO83" s="149"/>
      <c r="BEP83" s="150"/>
      <c r="BEQ83" s="151"/>
      <c r="BER83" s="152"/>
      <c r="BES83" s="153"/>
      <c r="BET83" s="154"/>
      <c r="BEU83" s="146"/>
      <c r="BEV83" s="147"/>
      <c r="BEW83" s="148"/>
      <c r="BEX83" s="149"/>
      <c r="BEY83" s="150"/>
      <c r="BEZ83" s="151"/>
      <c r="BFA83" s="152"/>
      <c r="BFB83" s="153"/>
      <c r="BFC83" s="154"/>
      <c r="BFD83" s="146"/>
      <c r="BFE83" s="147"/>
      <c r="BFF83" s="148"/>
      <c r="BFG83" s="149"/>
      <c r="BFH83" s="150"/>
      <c r="BFI83" s="151"/>
      <c r="BFJ83" s="152"/>
      <c r="BFK83" s="153"/>
      <c r="BFL83" s="154"/>
      <c r="BFM83" s="146"/>
      <c r="BFN83" s="147"/>
      <c r="BFO83" s="148"/>
      <c r="BFP83" s="149"/>
      <c r="BFQ83" s="150"/>
      <c r="BFR83" s="151"/>
      <c r="BFS83" s="152"/>
      <c r="BFT83" s="153"/>
      <c r="BFU83" s="154"/>
      <c r="BFV83" s="146"/>
      <c r="BFW83" s="147"/>
      <c r="BFX83" s="148"/>
      <c r="BFY83" s="149"/>
      <c r="BFZ83" s="150"/>
      <c r="BGA83" s="151"/>
      <c r="BGB83" s="152"/>
      <c r="BGC83" s="153"/>
      <c r="BGD83" s="154"/>
      <c r="BGE83" s="146"/>
      <c r="BGF83" s="147"/>
      <c r="BGG83" s="148"/>
      <c r="BGH83" s="149"/>
      <c r="BGI83" s="150"/>
      <c r="BGJ83" s="151"/>
      <c r="BGK83" s="152"/>
      <c r="BGL83" s="153"/>
      <c r="BGM83" s="154"/>
      <c r="BGN83" s="146"/>
      <c r="BGO83" s="147"/>
      <c r="BGP83" s="148"/>
      <c r="BGQ83" s="149"/>
      <c r="BGR83" s="150"/>
      <c r="BGS83" s="151"/>
      <c r="BGT83" s="152"/>
      <c r="BGU83" s="153"/>
      <c r="BGV83" s="154"/>
      <c r="BGW83" s="146"/>
      <c r="BGX83" s="147"/>
      <c r="BGY83" s="148"/>
      <c r="BGZ83" s="149"/>
      <c r="BHA83" s="150"/>
      <c r="BHB83" s="151"/>
      <c r="BHC83" s="152"/>
      <c r="BHD83" s="153"/>
      <c r="BHE83" s="154"/>
      <c r="BHF83" s="146"/>
      <c r="BHG83" s="147"/>
      <c r="BHH83" s="148"/>
      <c r="BHI83" s="149"/>
      <c r="BHJ83" s="150"/>
      <c r="BHK83" s="151"/>
      <c r="BHL83" s="152"/>
      <c r="BHM83" s="153"/>
      <c r="BHN83" s="154"/>
      <c r="BHO83" s="146"/>
      <c r="BHP83" s="147"/>
      <c r="BHQ83" s="148"/>
      <c r="BHR83" s="149"/>
      <c r="BHS83" s="150"/>
      <c r="BHT83" s="151"/>
      <c r="BHU83" s="152"/>
      <c r="BHV83" s="153"/>
      <c r="BHW83" s="154"/>
      <c r="BHX83" s="146"/>
      <c r="BHY83" s="147"/>
      <c r="BHZ83" s="148"/>
      <c r="BIA83" s="149"/>
      <c r="BIB83" s="150"/>
      <c r="BIC83" s="151"/>
      <c r="BID83" s="152"/>
      <c r="BIE83" s="153"/>
      <c r="BIF83" s="154"/>
      <c r="BIG83" s="146"/>
      <c r="BIH83" s="147"/>
      <c r="BII83" s="148"/>
      <c r="BIJ83" s="149"/>
      <c r="BIK83" s="150"/>
      <c r="BIL83" s="151"/>
      <c r="BIM83" s="152"/>
      <c r="BIN83" s="153"/>
      <c r="BIO83" s="154"/>
      <c r="BIP83" s="146"/>
      <c r="BIQ83" s="147"/>
      <c r="BIR83" s="148"/>
      <c r="BIS83" s="149"/>
      <c r="BIT83" s="150"/>
      <c r="BIU83" s="151"/>
      <c r="BIV83" s="152"/>
      <c r="BIW83" s="153"/>
      <c r="BIX83" s="154"/>
      <c r="BIY83" s="146"/>
      <c r="BIZ83" s="147"/>
      <c r="BJA83" s="148"/>
      <c r="BJB83" s="149"/>
      <c r="BJC83" s="150"/>
      <c r="BJD83" s="151"/>
      <c r="BJE83" s="152"/>
      <c r="BJF83" s="153"/>
      <c r="BJG83" s="154"/>
      <c r="BJH83" s="146"/>
      <c r="BJI83" s="147"/>
      <c r="BJJ83" s="148"/>
      <c r="BJK83" s="149"/>
      <c r="BJL83" s="150"/>
      <c r="BJM83" s="151"/>
      <c r="BJN83" s="152"/>
      <c r="BJO83" s="153"/>
      <c r="BJP83" s="154"/>
      <c r="BJQ83" s="146"/>
      <c r="BJR83" s="147"/>
      <c r="BJS83" s="148"/>
      <c r="BJT83" s="149"/>
      <c r="BJU83" s="150"/>
      <c r="BJV83" s="151"/>
      <c r="BJW83" s="152"/>
      <c r="BJX83" s="153"/>
      <c r="BJY83" s="154"/>
      <c r="BJZ83" s="146"/>
      <c r="BKA83" s="147"/>
      <c r="BKB83" s="148"/>
      <c r="BKC83" s="149"/>
      <c r="BKD83" s="150"/>
      <c r="BKE83" s="151"/>
      <c r="BKF83" s="152"/>
      <c r="BKG83" s="153"/>
      <c r="BKH83" s="154"/>
      <c r="BKI83" s="146"/>
      <c r="BKJ83" s="147"/>
      <c r="BKK83" s="148"/>
      <c r="BKL83" s="149"/>
      <c r="BKM83" s="150"/>
      <c r="BKN83" s="151"/>
      <c r="BKO83" s="152"/>
      <c r="BKP83" s="153"/>
      <c r="BKQ83" s="154"/>
      <c r="BKR83" s="146"/>
      <c r="BKS83" s="147"/>
      <c r="BKT83" s="148"/>
      <c r="BKU83" s="149"/>
      <c r="BKV83" s="150"/>
      <c r="BKW83" s="151"/>
      <c r="BKX83" s="152"/>
      <c r="BKY83" s="153"/>
      <c r="BKZ83" s="154"/>
      <c r="BLA83" s="146"/>
      <c r="BLB83" s="147"/>
      <c r="BLC83" s="148"/>
      <c r="BLD83" s="149"/>
      <c r="BLE83" s="150"/>
      <c r="BLF83" s="151"/>
      <c r="BLG83" s="152"/>
      <c r="BLH83" s="153"/>
      <c r="BLI83" s="154"/>
      <c r="BLJ83" s="146"/>
      <c r="BLK83" s="147"/>
      <c r="BLL83" s="148"/>
      <c r="BLM83" s="149"/>
      <c r="BLN83" s="150"/>
      <c r="BLO83" s="151"/>
      <c r="BLP83" s="152"/>
      <c r="BLQ83" s="153"/>
      <c r="BLR83" s="154"/>
      <c r="BLS83" s="146"/>
      <c r="BLT83" s="147"/>
      <c r="BLU83" s="148"/>
      <c r="BLV83" s="149"/>
      <c r="BLW83" s="150"/>
      <c r="BLX83" s="151"/>
      <c r="BLY83" s="152"/>
      <c r="BLZ83" s="153"/>
      <c r="BMA83" s="154"/>
      <c r="BMB83" s="146"/>
      <c r="BMC83" s="147"/>
      <c r="BMD83" s="148"/>
      <c r="BME83" s="149"/>
      <c r="BMF83" s="150"/>
      <c r="BMG83" s="151"/>
      <c r="BMH83" s="152"/>
      <c r="BMI83" s="153"/>
      <c r="BMJ83" s="154"/>
      <c r="BMK83" s="146"/>
      <c r="BML83" s="147"/>
      <c r="BMM83" s="148"/>
      <c r="BMN83" s="149"/>
      <c r="BMO83" s="150"/>
      <c r="BMP83" s="151"/>
      <c r="BMQ83" s="152"/>
      <c r="BMR83" s="153"/>
      <c r="BMS83" s="154"/>
      <c r="BMT83" s="146"/>
      <c r="BMU83" s="147"/>
      <c r="BMV83" s="148"/>
      <c r="BMW83" s="149"/>
      <c r="BMX83" s="150"/>
      <c r="BMY83" s="151"/>
      <c r="BMZ83" s="152"/>
      <c r="BNA83" s="153"/>
      <c r="BNB83" s="154"/>
      <c r="BNC83" s="146"/>
      <c r="BND83" s="147"/>
      <c r="BNE83" s="148"/>
      <c r="BNF83" s="149"/>
      <c r="BNG83" s="150"/>
      <c r="BNH83" s="151"/>
      <c r="BNI83" s="152"/>
      <c r="BNJ83" s="153"/>
      <c r="BNK83" s="154"/>
      <c r="BNL83" s="146"/>
      <c r="BNM83" s="147"/>
      <c r="BNN83" s="148"/>
      <c r="BNO83" s="149"/>
      <c r="BNP83" s="150"/>
      <c r="BNQ83" s="151"/>
      <c r="BNR83" s="152"/>
      <c r="BNS83" s="153"/>
      <c r="BNT83" s="154"/>
      <c r="BNU83" s="146"/>
      <c r="BNV83" s="147"/>
      <c r="BNW83" s="148"/>
      <c r="BNX83" s="149"/>
      <c r="BNY83" s="150"/>
      <c r="BNZ83" s="151"/>
      <c r="BOA83" s="152"/>
      <c r="BOB83" s="153"/>
      <c r="BOC83" s="154"/>
      <c r="BOD83" s="146"/>
      <c r="BOE83" s="147"/>
      <c r="BOF83" s="148"/>
      <c r="BOG83" s="149"/>
      <c r="BOH83" s="150"/>
      <c r="BOI83" s="151"/>
      <c r="BOJ83" s="152"/>
      <c r="BOK83" s="153"/>
      <c r="BOL83" s="154"/>
      <c r="BOM83" s="146"/>
      <c r="BON83" s="147"/>
      <c r="BOO83" s="148"/>
      <c r="BOP83" s="149"/>
      <c r="BOQ83" s="150"/>
      <c r="BOR83" s="151"/>
      <c r="BOS83" s="152"/>
      <c r="BOT83" s="153"/>
      <c r="BOU83" s="154"/>
      <c r="BOV83" s="146"/>
      <c r="BOW83" s="147"/>
      <c r="BOX83" s="148"/>
      <c r="BOY83" s="149"/>
      <c r="BOZ83" s="150"/>
      <c r="BPA83" s="151"/>
      <c r="BPB83" s="152"/>
      <c r="BPC83" s="153"/>
      <c r="BPD83" s="154"/>
      <c r="BPE83" s="146"/>
      <c r="BPF83" s="147"/>
      <c r="BPG83" s="148"/>
      <c r="BPH83" s="149"/>
      <c r="BPI83" s="150"/>
      <c r="BPJ83" s="151"/>
      <c r="BPK83" s="152"/>
      <c r="BPL83" s="153"/>
      <c r="BPM83" s="154"/>
      <c r="BPN83" s="146"/>
      <c r="BPO83" s="147"/>
      <c r="BPP83" s="148"/>
      <c r="BPQ83" s="149"/>
      <c r="BPR83" s="150"/>
      <c r="BPS83" s="151"/>
      <c r="BPT83" s="152"/>
      <c r="BPU83" s="153"/>
      <c r="BPV83" s="154"/>
      <c r="BPW83" s="146"/>
      <c r="BPX83" s="147"/>
      <c r="BPY83" s="148"/>
      <c r="BPZ83" s="149"/>
      <c r="BQA83" s="150"/>
      <c r="BQB83" s="151"/>
      <c r="BQC83" s="152"/>
      <c r="BQD83" s="153"/>
      <c r="BQE83" s="154"/>
      <c r="BQF83" s="146"/>
      <c r="BQG83" s="147"/>
      <c r="BQH83" s="148"/>
      <c r="BQI83" s="149"/>
      <c r="BQJ83" s="150"/>
      <c r="BQK83" s="151"/>
      <c r="BQL83" s="152"/>
      <c r="BQM83" s="153"/>
      <c r="BQN83" s="154"/>
      <c r="BQO83" s="146"/>
      <c r="BQP83" s="147"/>
      <c r="BQQ83" s="148"/>
      <c r="BQR83" s="149"/>
      <c r="BQS83" s="150"/>
      <c r="BQT83" s="151"/>
      <c r="BQU83" s="152"/>
      <c r="BQV83" s="153"/>
      <c r="BQW83" s="154"/>
      <c r="BQX83" s="146"/>
      <c r="BQY83" s="147"/>
      <c r="BQZ83" s="148"/>
      <c r="BRA83" s="149"/>
      <c r="BRB83" s="150"/>
      <c r="BRC83" s="151"/>
      <c r="BRD83" s="152"/>
      <c r="BRE83" s="153"/>
      <c r="BRF83" s="154"/>
      <c r="BRG83" s="146"/>
      <c r="BRH83" s="147"/>
      <c r="BRI83" s="148"/>
      <c r="BRJ83" s="149"/>
      <c r="BRK83" s="150"/>
      <c r="BRL83" s="151"/>
      <c r="BRM83" s="152"/>
      <c r="BRN83" s="153"/>
      <c r="BRO83" s="154"/>
      <c r="BRP83" s="146"/>
      <c r="BRQ83" s="147"/>
      <c r="BRR83" s="148"/>
      <c r="BRS83" s="149"/>
      <c r="BRT83" s="150"/>
      <c r="BRU83" s="151"/>
      <c r="BRV83" s="152"/>
      <c r="BRW83" s="153"/>
      <c r="BRX83" s="154"/>
      <c r="BRY83" s="146"/>
      <c r="BRZ83" s="147"/>
      <c r="BSA83" s="148"/>
      <c r="BSB83" s="149"/>
      <c r="BSC83" s="150"/>
      <c r="BSD83" s="151"/>
      <c r="BSE83" s="152"/>
      <c r="BSF83" s="153"/>
      <c r="BSG83" s="154"/>
      <c r="BSH83" s="146"/>
      <c r="BSI83" s="147"/>
      <c r="BSJ83" s="148"/>
      <c r="BSK83" s="149"/>
      <c r="BSL83" s="150"/>
      <c r="BSM83" s="151"/>
      <c r="BSN83" s="152"/>
      <c r="BSO83" s="153"/>
      <c r="BSP83" s="154"/>
      <c r="BSQ83" s="146"/>
      <c r="BSR83" s="147"/>
      <c r="BSS83" s="148"/>
      <c r="BST83" s="149"/>
      <c r="BSU83" s="150"/>
      <c r="BSV83" s="151"/>
      <c r="BSW83" s="152"/>
      <c r="BSX83" s="153"/>
      <c r="BSY83" s="154"/>
      <c r="BSZ83" s="146"/>
      <c r="BTA83" s="147"/>
      <c r="BTB83" s="148"/>
      <c r="BTC83" s="149"/>
      <c r="BTD83" s="150"/>
      <c r="BTE83" s="151"/>
      <c r="BTF83" s="152"/>
      <c r="BTG83" s="153"/>
      <c r="BTH83" s="154"/>
      <c r="BTI83" s="146"/>
      <c r="BTJ83" s="147"/>
      <c r="BTK83" s="148"/>
      <c r="BTL83" s="149"/>
      <c r="BTM83" s="150"/>
      <c r="BTN83" s="151"/>
      <c r="BTO83" s="152"/>
      <c r="BTP83" s="153"/>
      <c r="BTQ83" s="154"/>
      <c r="BTR83" s="146"/>
      <c r="BTS83" s="147"/>
      <c r="BTT83" s="148"/>
      <c r="BTU83" s="149"/>
      <c r="BTV83" s="150"/>
      <c r="BTW83" s="151"/>
      <c r="BTX83" s="152"/>
      <c r="BTY83" s="153"/>
      <c r="BTZ83" s="154"/>
      <c r="BUA83" s="146"/>
      <c r="BUB83" s="147"/>
      <c r="BUC83" s="148"/>
      <c r="BUD83" s="149"/>
      <c r="BUE83" s="150"/>
      <c r="BUF83" s="151"/>
      <c r="BUG83" s="152"/>
      <c r="BUH83" s="153"/>
      <c r="BUI83" s="154"/>
      <c r="BUJ83" s="146"/>
      <c r="BUK83" s="147"/>
      <c r="BUL83" s="148"/>
      <c r="BUM83" s="149"/>
      <c r="BUN83" s="150"/>
      <c r="BUO83" s="151"/>
      <c r="BUP83" s="152"/>
      <c r="BUQ83" s="153"/>
      <c r="BUR83" s="154"/>
      <c r="BUS83" s="146"/>
      <c r="BUT83" s="147"/>
      <c r="BUU83" s="148"/>
      <c r="BUV83" s="149"/>
      <c r="BUW83" s="150"/>
      <c r="BUX83" s="151"/>
      <c r="BUY83" s="152"/>
      <c r="BUZ83" s="153"/>
      <c r="BVA83" s="154"/>
      <c r="BVB83" s="146"/>
      <c r="BVC83" s="147"/>
      <c r="BVD83" s="148"/>
      <c r="BVE83" s="149"/>
      <c r="BVF83" s="150"/>
      <c r="BVG83" s="151"/>
      <c r="BVH83" s="152"/>
      <c r="BVI83" s="153"/>
      <c r="BVJ83" s="154"/>
      <c r="BVK83" s="146"/>
      <c r="BVL83" s="147"/>
      <c r="BVM83" s="148"/>
      <c r="BVN83" s="149"/>
      <c r="BVO83" s="150"/>
      <c r="BVP83" s="151"/>
      <c r="BVQ83" s="152"/>
      <c r="BVR83" s="153"/>
      <c r="BVS83" s="154"/>
      <c r="BVT83" s="146"/>
      <c r="BVU83" s="147"/>
      <c r="BVV83" s="148"/>
      <c r="BVW83" s="149"/>
      <c r="BVX83" s="150"/>
      <c r="BVY83" s="151"/>
      <c r="BVZ83" s="152"/>
      <c r="BWA83" s="153"/>
      <c r="BWB83" s="154"/>
      <c r="BWC83" s="146"/>
      <c r="BWD83" s="147"/>
      <c r="BWE83" s="148"/>
      <c r="BWF83" s="149"/>
      <c r="BWG83" s="150"/>
      <c r="BWH83" s="151"/>
      <c r="BWI83" s="152"/>
      <c r="BWJ83" s="153"/>
      <c r="BWK83" s="154"/>
      <c r="BWL83" s="146"/>
      <c r="BWM83" s="147"/>
      <c r="BWN83" s="148"/>
      <c r="BWO83" s="149"/>
      <c r="BWP83" s="150"/>
      <c r="BWQ83" s="151"/>
      <c r="BWR83" s="152"/>
      <c r="BWS83" s="153"/>
      <c r="BWT83" s="154"/>
      <c r="BWU83" s="146"/>
      <c r="BWV83" s="147"/>
      <c r="BWW83" s="148"/>
      <c r="BWX83" s="149"/>
      <c r="BWY83" s="150"/>
      <c r="BWZ83" s="151"/>
      <c r="BXA83" s="152"/>
      <c r="BXB83" s="153"/>
      <c r="BXC83" s="154"/>
      <c r="BXD83" s="146"/>
      <c r="BXE83" s="147"/>
      <c r="BXF83" s="148"/>
      <c r="BXG83" s="149"/>
      <c r="BXH83" s="150"/>
      <c r="BXI83" s="151"/>
      <c r="BXJ83" s="152"/>
      <c r="BXK83" s="153"/>
      <c r="BXL83" s="154"/>
      <c r="BXM83" s="146"/>
      <c r="BXN83" s="147"/>
      <c r="BXO83" s="148"/>
      <c r="BXP83" s="149"/>
      <c r="BXQ83" s="150"/>
      <c r="BXR83" s="151"/>
      <c r="BXS83" s="152"/>
      <c r="BXT83" s="153"/>
      <c r="BXU83" s="154"/>
      <c r="BXV83" s="146"/>
      <c r="BXW83" s="147"/>
      <c r="BXX83" s="148"/>
      <c r="BXY83" s="149"/>
      <c r="BXZ83" s="150"/>
      <c r="BYA83" s="151"/>
      <c r="BYB83" s="152"/>
      <c r="BYC83" s="153"/>
      <c r="BYD83" s="154"/>
      <c r="BYE83" s="146"/>
      <c r="BYF83" s="147"/>
      <c r="BYG83" s="148"/>
      <c r="BYH83" s="149"/>
      <c r="BYI83" s="150"/>
      <c r="BYJ83" s="151"/>
      <c r="BYK83" s="152"/>
      <c r="BYL83" s="153"/>
      <c r="BYM83" s="154"/>
      <c r="BYN83" s="146"/>
      <c r="BYO83" s="147"/>
      <c r="BYP83" s="148"/>
      <c r="BYQ83" s="149"/>
      <c r="BYR83" s="150"/>
      <c r="BYS83" s="151"/>
      <c r="BYT83" s="152"/>
      <c r="BYU83" s="153"/>
      <c r="BYV83" s="154"/>
      <c r="BYW83" s="146"/>
      <c r="BYX83" s="147"/>
      <c r="BYY83" s="148"/>
      <c r="BYZ83" s="149"/>
      <c r="BZA83" s="150"/>
      <c r="BZB83" s="151"/>
      <c r="BZC83" s="152"/>
      <c r="BZD83" s="153"/>
      <c r="BZE83" s="154"/>
      <c r="BZF83" s="146"/>
      <c r="BZG83" s="147"/>
      <c r="BZH83" s="148"/>
      <c r="BZI83" s="149"/>
      <c r="BZJ83" s="150"/>
      <c r="BZK83" s="151"/>
      <c r="BZL83" s="152"/>
      <c r="BZM83" s="153"/>
      <c r="BZN83" s="154"/>
      <c r="BZO83" s="146"/>
      <c r="BZP83" s="147"/>
      <c r="BZQ83" s="148"/>
      <c r="BZR83" s="149"/>
      <c r="BZS83" s="150"/>
      <c r="BZT83" s="151"/>
      <c r="BZU83" s="152"/>
      <c r="BZV83" s="153"/>
      <c r="BZW83" s="154"/>
      <c r="BZX83" s="146"/>
      <c r="BZY83" s="147"/>
      <c r="BZZ83" s="148"/>
      <c r="CAA83" s="149"/>
      <c r="CAB83" s="150"/>
      <c r="CAC83" s="151"/>
      <c r="CAD83" s="152"/>
      <c r="CAE83" s="153"/>
      <c r="CAF83" s="154"/>
      <c r="CAG83" s="146"/>
      <c r="CAH83" s="147"/>
      <c r="CAI83" s="148"/>
      <c r="CAJ83" s="149"/>
      <c r="CAK83" s="150"/>
      <c r="CAL83" s="151"/>
      <c r="CAM83" s="152"/>
      <c r="CAN83" s="153"/>
      <c r="CAO83" s="154"/>
      <c r="CAP83" s="146"/>
      <c r="CAQ83" s="147"/>
      <c r="CAR83" s="148"/>
      <c r="CAS83" s="149"/>
      <c r="CAT83" s="150"/>
      <c r="CAU83" s="151"/>
      <c r="CAV83" s="152"/>
      <c r="CAW83" s="153"/>
      <c r="CAX83" s="154"/>
      <c r="CAY83" s="146"/>
      <c r="CAZ83" s="147"/>
      <c r="CBA83" s="148"/>
      <c r="CBB83" s="149"/>
      <c r="CBC83" s="150"/>
      <c r="CBD83" s="151"/>
      <c r="CBE83" s="152"/>
      <c r="CBF83" s="153"/>
      <c r="CBG83" s="154"/>
      <c r="CBH83" s="146"/>
      <c r="CBI83" s="147"/>
      <c r="CBJ83" s="148"/>
      <c r="CBK83" s="149"/>
      <c r="CBL83" s="150"/>
      <c r="CBM83" s="151"/>
      <c r="CBN83" s="152"/>
      <c r="CBO83" s="153"/>
      <c r="CBP83" s="154"/>
      <c r="CBQ83" s="146"/>
      <c r="CBR83" s="147"/>
      <c r="CBS83" s="148"/>
      <c r="CBT83" s="149"/>
      <c r="CBU83" s="150"/>
      <c r="CBV83" s="151"/>
      <c r="CBW83" s="152"/>
      <c r="CBX83" s="153"/>
      <c r="CBY83" s="154"/>
      <c r="CBZ83" s="146"/>
      <c r="CCA83" s="147"/>
      <c r="CCB83" s="148"/>
      <c r="CCC83" s="149"/>
      <c r="CCD83" s="150"/>
      <c r="CCE83" s="151"/>
      <c r="CCF83" s="152"/>
      <c r="CCG83" s="153"/>
      <c r="CCH83" s="154"/>
      <c r="CCI83" s="146"/>
      <c r="CCJ83" s="147"/>
      <c r="CCK83" s="148"/>
      <c r="CCL83" s="149"/>
      <c r="CCM83" s="150"/>
      <c r="CCN83" s="151"/>
      <c r="CCO83" s="152"/>
      <c r="CCP83" s="153"/>
      <c r="CCQ83" s="154"/>
      <c r="CCR83" s="146"/>
      <c r="CCS83" s="147"/>
      <c r="CCT83" s="148"/>
      <c r="CCU83" s="149"/>
      <c r="CCV83" s="150"/>
      <c r="CCW83" s="151"/>
      <c r="CCX83" s="152"/>
      <c r="CCY83" s="153"/>
      <c r="CCZ83" s="154"/>
      <c r="CDA83" s="146"/>
      <c r="CDB83" s="147"/>
      <c r="CDC83" s="148"/>
      <c r="CDD83" s="149"/>
      <c r="CDE83" s="150"/>
      <c r="CDF83" s="151"/>
      <c r="CDG83" s="152"/>
      <c r="CDH83" s="153"/>
      <c r="CDI83" s="154"/>
      <c r="CDJ83" s="146"/>
      <c r="CDK83" s="147"/>
      <c r="CDL83" s="148"/>
      <c r="CDM83" s="149"/>
      <c r="CDN83" s="150"/>
      <c r="CDO83" s="151"/>
      <c r="CDP83" s="152"/>
      <c r="CDQ83" s="153"/>
      <c r="CDR83" s="154"/>
      <c r="CDS83" s="146"/>
      <c r="CDT83" s="147"/>
      <c r="CDU83" s="148"/>
      <c r="CDV83" s="149"/>
      <c r="CDW83" s="150"/>
      <c r="CDX83" s="151"/>
      <c r="CDY83" s="152"/>
      <c r="CDZ83" s="153"/>
      <c r="CEA83" s="154"/>
      <c r="CEB83" s="146"/>
      <c r="CEC83" s="147"/>
      <c r="CED83" s="148"/>
      <c r="CEE83" s="149"/>
      <c r="CEF83" s="150"/>
      <c r="CEG83" s="151"/>
      <c r="CEH83" s="152"/>
      <c r="CEI83" s="153"/>
      <c r="CEJ83" s="154"/>
      <c r="CEK83" s="146"/>
      <c r="CEL83" s="147"/>
      <c r="CEM83" s="148"/>
      <c r="CEN83" s="149"/>
      <c r="CEO83" s="150"/>
      <c r="CEP83" s="151"/>
      <c r="CEQ83" s="152"/>
      <c r="CER83" s="153"/>
      <c r="CES83" s="154"/>
      <c r="CET83" s="146"/>
      <c r="CEU83" s="147"/>
      <c r="CEV83" s="148"/>
      <c r="CEW83" s="149"/>
      <c r="CEX83" s="150"/>
      <c r="CEY83" s="151"/>
      <c r="CEZ83" s="152"/>
      <c r="CFA83" s="153"/>
      <c r="CFB83" s="154"/>
      <c r="CFC83" s="146"/>
      <c r="CFD83" s="147"/>
      <c r="CFE83" s="148"/>
      <c r="CFF83" s="149"/>
      <c r="CFG83" s="150"/>
      <c r="CFH83" s="151"/>
      <c r="CFI83" s="152"/>
      <c r="CFJ83" s="153"/>
      <c r="CFK83" s="154"/>
      <c r="CFL83" s="146"/>
      <c r="CFM83" s="147"/>
      <c r="CFN83" s="148"/>
      <c r="CFO83" s="149"/>
      <c r="CFP83" s="150"/>
      <c r="CFQ83" s="151"/>
      <c r="CFR83" s="152"/>
      <c r="CFS83" s="153"/>
      <c r="CFT83" s="154"/>
      <c r="CFU83" s="146"/>
      <c r="CFV83" s="147"/>
      <c r="CFW83" s="148"/>
      <c r="CFX83" s="149"/>
      <c r="CFY83" s="150"/>
      <c r="CFZ83" s="151"/>
      <c r="CGA83" s="152"/>
      <c r="CGB83" s="153"/>
      <c r="CGC83" s="154"/>
      <c r="CGD83" s="146"/>
      <c r="CGE83" s="147"/>
      <c r="CGF83" s="148"/>
      <c r="CGG83" s="149"/>
      <c r="CGH83" s="150"/>
      <c r="CGI83" s="151"/>
      <c r="CGJ83" s="152"/>
      <c r="CGK83" s="153"/>
      <c r="CGL83" s="154"/>
      <c r="CGM83" s="146"/>
      <c r="CGN83" s="147"/>
      <c r="CGO83" s="148"/>
      <c r="CGP83" s="149"/>
      <c r="CGQ83" s="150"/>
      <c r="CGR83" s="151"/>
      <c r="CGS83" s="152"/>
      <c r="CGT83" s="153"/>
      <c r="CGU83" s="154"/>
      <c r="CGV83" s="146"/>
      <c r="CGW83" s="147"/>
      <c r="CGX83" s="148"/>
      <c r="CGY83" s="149"/>
      <c r="CGZ83" s="150"/>
      <c r="CHA83" s="151"/>
      <c r="CHB83" s="152"/>
      <c r="CHC83" s="153"/>
      <c r="CHD83" s="154"/>
      <c r="CHE83" s="146"/>
      <c r="CHF83" s="147"/>
      <c r="CHG83" s="148"/>
      <c r="CHH83" s="149"/>
      <c r="CHI83" s="150"/>
      <c r="CHJ83" s="151"/>
      <c r="CHK83" s="152"/>
      <c r="CHL83" s="153"/>
      <c r="CHM83" s="154"/>
      <c r="CHN83" s="146"/>
      <c r="CHO83" s="147"/>
      <c r="CHP83" s="148"/>
      <c r="CHQ83" s="149"/>
      <c r="CHR83" s="150"/>
      <c r="CHS83" s="151"/>
      <c r="CHT83" s="152"/>
      <c r="CHU83" s="153"/>
      <c r="CHV83" s="154"/>
      <c r="CHW83" s="146"/>
      <c r="CHX83" s="147"/>
      <c r="CHY83" s="148"/>
      <c r="CHZ83" s="149"/>
      <c r="CIA83" s="150"/>
      <c r="CIB83" s="151"/>
      <c r="CIC83" s="152"/>
      <c r="CID83" s="153"/>
      <c r="CIE83" s="154"/>
      <c r="CIF83" s="146"/>
      <c r="CIG83" s="147"/>
      <c r="CIH83" s="148"/>
      <c r="CII83" s="149"/>
      <c r="CIJ83" s="150"/>
      <c r="CIK83" s="151"/>
      <c r="CIL83" s="152"/>
      <c r="CIM83" s="153"/>
      <c r="CIN83" s="154"/>
      <c r="CIO83" s="146"/>
      <c r="CIP83" s="147"/>
      <c r="CIQ83" s="148"/>
      <c r="CIR83" s="149"/>
      <c r="CIS83" s="150"/>
      <c r="CIT83" s="151"/>
      <c r="CIU83" s="152"/>
      <c r="CIV83" s="153"/>
      <c r="CIW83" s="154"/>
      <c r="CIX83" s="146"/>
      <c r="CIY83" s="147"/>
      <c r="CIZ83" s="148"/>
      <c r="CJA83" s="149"/>
      <c r="CJB83" s="150"/>
      <c r="CJC83" s="151"/>
      <c r="CJD83" s="152"/>
      <c r="CJE83" s="153"/>
      <c r="CJF83" s="154"/>
      <c r="CJG83" s="146"/>
      <c r="CJH83" s="147"/>
      <c r="CJI83" s="148"/>
      <c r="CJJ83" s="149"/>
      <c r="CJK83" s="150"/>
      <c r="CJL83" s="151"/>
      <c r="CJM83" s="152"/>
      <c r="CJN83" s="153"/>
      <c r="CJO83" s="154"/>
      <c r="CJP83" s="146"/>
      <c r="CJQ83" s="147"/>
      <c r="CJR83" s="148"/>
      <c r="CJS83" s="149"/>
      <c r="CJT83" s="150"/>
      <c r="CJU83" s="151"/>
      <c r="CJV83" s="152"/>
      <c r="CJW83" s="153"/>
      <c r="CJX83" s="154"/>
      <c r="CJY83" s="146"/>
      <c r="CJZ83" s="147"/>
      <c r="CKA83" s="148"/>
      <c r="CKB83" s="149"/>
      <c r="CKC83" s="150"/>
      <c r="CKD83" s="151"/>
      <c r="CKE83" s="152"/>
      <c r="CKF83" s="153"/>
      <c r="CKG83" s="154"/>
      <c r="CKH83" s="146"/>
      <c r="CKI83" s="147"/>
      <c r="CKJ83" s="148"/>
      <c r="CKK83" s="149"/>
      <c r="CKL83" s="150"/>
      <c r="CKM83" s="151"/>
      <c r="CKN83" s="152"/>
      <c r="CKO83" s="153"/>
      <c r="CKP83" s="154"/>
      <c r="CKQ83" s="146"/>
      <c r="CKR83" s="147"/>
      <c r="CKS83" s="148"/>
      <c r="CKT83" s="149"/>
      <c r="CKU83" s="150"/>
      <c r="CKV83" s="151"/>
      <c r="CKW83" s="152"/>
      <c r="CKX83" s="153"/>
      <c r="CKY83" s="154"/>
      <c r="CKZ83" s="146"/>
      <c r="CLA83" s="147"/>
      <c r="CLB83" s="148"/>
      <c r="CLC83" s="149"/>
      <c r="CLD83" s="150"/>
      <c r="CLE83" s="151"/>
      <c r="CLF83" s="152"/>
      <c r="CLG83" s="153"/>
      <c r="CLH83" s="154"/>
      <c r="CLI83" s="146"/>
      <c r="CLJ83" s="147"/>
      <c r="CLK83" s="148"/>
      <c r="CLL83" s="149"/>
      <c r="CLM83" s="150"/>
      <c r="CLN83" s="151"/>
      <c r="CLO83" s="152"/>
      <c r="CLP83" s="153"/>
      <c r="CLQ83" s="154"/>
      <c r="CLR83" s="146"/>
      <c r="CLS83" s="147"/>
      <c r="CLT83" s="148"/>
      <c r="CLU83" s="149"/>
      <c r="CLV83" s="150"/>
      <c r="CLW83" s="151"/>
      <c r="CLX83" s="152"/>
      <c r="CLY83" s="153"/>
      <c r="CLZ83" s="154"/>
      <c r="CMA83" s="146"/>
      <c r="CMB83" s="147"/>
      <c r="CMC83" s="148"/>
      <c r="CMD83" s="149"/>
      <c r="CME83" s="150"/>
      <c r="CMF83" s="151"/>
      <c r="CMG83" s="152"/>
      <c r="CMH83" s="153"/>
      <c r="CMI83" s="154"/>
      <c r="CMJ83" s="146"/>
      <c r="CMK83" s="147"/>
      <c r="CML83" s="148"/>
      <c r="CMM83" s="149"/>
      <c r="CMN83" s="150"/>
      <c r="CMO83" s="151"/>
      <c r="CMP83" s="152"/>
      <c r="CMQ83" s="153"/>
      <c r="CMR83" s="154"/>
      <c r="CMS83" s="146"/>
      <c r="CMT83" s="147"/>
      <c r="CMU83" s="148"/>
      <c r="CMV83" s="149"/>
      <c r="CMW83" s="150"/>
      <c r="CMX83" s="151"/>
      <c r="CMY83" s="152"/>
      <c r="CMZ83" s="153"/>
      <c r="CNA83" s="154"/>
      <c r="CNB83" s="146"/>
      <c r="CNC83" s="147"/>
      <c r="CND83" s="148"/>
      <c r="CNE83" s="149"/>
      <c r="CNF83" s="150"/>
      <c r="CNG83" s="151"/>
      <c r="CNH83" s="152"/>
      <c r="CNI83" s="153"/>
      <c r="CNJ83" s="154"/>
      <c r="CNK83" s="146"/>
      <c r="CNL83" s="147"/>
      <c r="CNM83" s="148"/>
      <c r="CNN83" s="149"/>
      <c r="CNO83" s="150"/>
      <c r="CNP83" s="151"/>
      <c r="CNQ83" s="152"/>
      <c r="CNR83" s="153"/>
      <c r="CNS83" s="154"/>
      <c r="CNT83" s="146"/>
      <c r="CNU83" s="147"/>
      <c r="CNV83" s="148"/>
      <c r="CNW83" s="149"/>
      <c r="CNX83" s="150"/>
      <c r="CNY83" s="151"/>
      <c r="CNZ83" s="152"/>
      <c r="COA83" s="153"/>
      <c r="COB83" s="154"/>
      <c r="COC83" s="146"/>
      <c r="COD83" s="147"/>
      <c r="COE83" s="148"/>
      <c r="COF83" s="149"/>
      <c r="COG83" s="150"/>
      <c r="COH83" s="151"/>
      <c r="COI83" s="152"/>
      <c r="COJ83" s="153"/>
      <c r="COK83" s="154"/>
      <c r="COL83" s="146"/>
      <c r="COM83" s="147"/>
      <c r="CON83" s="148"/>
      <c r="COO83" s="149"/>
      <c r="COP83" s="150"/>
      <c r="COQ83" s="151"/>
      <c r="COR83" s="152"/>
      <c r="COS83" s="153"/>
      <c r="COT83" s="154"/>
      <c r="COU83" s="146"/>
      <c r="COV83" s="147"/>
      <c r="COW83" s="148"/>
      <c r="COX83" s="149"/>
      <c r="COY83" s="150"/>
      <c r="COZ83" s="151"/>
      <c r="CPA83" s="152"/>
      <c r="CPB83" s="153"/>
      <c r="CPC83" s="154"/>
      <c r="CPD83" s="146"/>
      <c r="CPE83" s="147"/>
      <c r="CPF83" s="148"/>
      <c r="CPG83" s="149"/>
      <c r="CPH83" s="150"/>
      <c r="CPI83" s="151"/>
      <c r="CPJ83" s="152"/>
      <c r="CPK83" s="153"/>
      <c r="CPL83" s="154"/>
      <c r="CPM83" s="146"/>
      <c r="CPN83" s="147"/>
      <c r="CPO83" s="148"/>
      <c r="CPP83" s="149"/>
      <c r="CPQ83" s="150"/>
      <c r="CPR83" s="151"/>
      <c r="CPS83" s="152"/>
      <c r="CPT83" s="153"/>
      <c r="CPU83" s="154"/>
      <c r="CPV83" s="146"/>
      <c r="CPW83" s="147"/>
      <c r="CPX83" s="148"/>
      <c r="CPY83" s="149"/>
      <c r="CPZ83" s="150"/>
      <c r="CQA83" s="151"/>
      <c r="CQB83" s="152"/>
      <c r="CQC83" s="153"/>
      <c r="CQD83" s="154"/>
      <c r="CQE83" s="146"/>
      <c r="CQF83" s="147"/>
      <c r="CQG83" s="148"/>
      <c r="CQH83" s="149"/>
      <c r="CQI83" s="150"/>
      <c r="CQJ83" s="151"/>
      <c r="CQK83" s="152"/>
      <c r="CQL83" s="153"/>
      <c r="CQM83" s="154"/>
      <c r="CQN83" s="146"/>
      <c r="CQO83" s="147"/>
      <c r="CQP83" s="148"/>
      <c r="CQQ83" s="149"/>
      <c r="CQR83" s="150"/>
      <c r="CQS83" s="151"/>
      <c r="CQT83" s="152"/>
      <c r="CQU83" s="153"/>
      <c r="CQV83" s="154"/>
      <c r="CQW83" s="146"/>
      <c r="CQX83" s="147"/>
      <c r="CQY83" s="148"/>
      <c r="CQZ83" s="149"/>
      <c r="CRA83" s="150"/>
      <c r="CRB83" s="151"/>
      <c r="CRC83" s="152"/>
      <c r="CRD83" s="153"/>
      <c r="CRE83" s="154"/>
      <c r="CRF83" s="146"/>
      <c r="CRG83" s="147"/>
      <c r="CRH83" s="148"/>
      <c r="CRI83" s="149"/>
      <c r="CRJ83" s="150"/>
      <c r="CRK83" s="151"/>
      <c r="CRL83" s="152"/>
      <c r="CRM83" s="153"/>
      <c r="CRN83" s="154"/>
      <c r="CRO83" s="146"/>
      <c r="CRP83" s="147"/>
      <c r="CRQ83" s="148"/>
      <c r="CRR83" s="149"/>
      <c r="CRS83" s="150"/>
      <c r="CRT83" s="151"/>
      <c r="CRU83" s="152"/>
      <c r="CRV83" s="153"/>
      <c r="CRW83" s="154"/>
      <c r="CRX83" s="146"/>
      <c r="CRY83" s="147"/>
      <c r="CRZ83" s="148"/>
      <c r="CSA83" s="149"/>
      <c r="CSB83" s="150"/>
      <c r="CSC83" s="151"/>
      <c r="CSD83" s="152"/>
      <c r="CSE83" s="153"/>
      <c r="CSF83" s="154"/>
      <c r="CSG83" s="146"/>
      <c r="CSH83" s="147"/>
      <c r="CSI83" s="148"/>
      <c r="CSJ83" s="149"/>
      <c r="CSK83" s="150"/>
      <c r="CSL83" s="151"/>
      <c r="CSM83" s="152"/>
      <c r="CSN83" s="153"/>
      <c r="CSO83" s="154"/>
      <c r="CSP83" s="146"/>
      <c r="CSQ83" s="147"/>
      <c r="CSR83" s="148"/>
      <c r="CSS83" s="149"/>
      <c r="CST83" s="150"/>
      <c r="CSU83" s="151"/>
      <c r="CSV83" s="152"/>
      <c r="CSW83" s="153"/>
      <c r="CSX83" s="154"/>
      <c r="CSY83" s="146"/>
      <c r="CSZ83" s="147"/>
      <c r="CTA83" s="148"/>
      <c r="CTB83" s="149"/>
      <c r="CTC83" s="150"/>
      <c r="CTD83" s="151"/>
      <c r="CTE83" s="152"/>
      <c r="CTF83" s="153"/>
      <c r="CTG83" s="154"/>
      <c r="CTH83" s="146"/>
      <c r="CTI83" s="147"/>
      <c r="CTJ83" s="148"/>
      <c r="CTK83" s="149"/>
      <c r="CTL83" s="150"/>
      <c r="CTM83" s="151"/>
      <c r="CTN83" s="152"/>
      <c r="CTO83" s="153"/>
      <c r="CTP83" s="154"/>
      <c r="CTQ83" s="146"/>
      <c r="CTR83" s="147"/>
      <c r="CTS83" s="148"/>
      <c r="CTT83" s="149"/>
      <c r="CTU83" s="150"/>
      <c r="CTV83" s="151"/>
      <c r="CTW83" s="152"/>
      <c r="CTX83" s="153"/>
      <c r="CTY83" s="154"/>
      <c r="CTZ83" s="146"/>
      <c r="CUA83" s="147"/>
      <c r="CUB83" s="148"/>
      <c r="CUC83" s="149"/>
      <c r="CUD83" s="150"/>
      <c r="CUE83" s="151"/>
      <c r="CUF83" s="152"/>
      <c r="CUG83" s="153"/>
      <c r="CUH83" s="154"/>
      <c r="CUI83" s="146"/>
      <c r="CUJ83" s="147"/>
      <c r="CUK83" s="148"/>
      <c r="CUL83" s="149"/>
      <c r="CUM83" s="150"/>
      <c r="CUN83" s="151"/>
      <c r="CUO83" s="152"/>
      <c r="CUP83" s="153"/>
      <c r="CUQ83" s="154"/>
      <c r="CUR83" s="146"/>
      <c r="CUS83" s="147"/>
      <c r="CUT83" s="148"/>
      <c r="CUU83" s="149"/>
      <c r="CUV83" s="150"/>
      <c r="CUW83" s="151"/>
      <c r="CUX83" s="152"/>
      <c r="CUY83" s="153"/>
      <c r="CUZ83" s="154"/>
      <c r="CVA83" s="146"/>
      <c r="CVB83" s="147"/>
      <c r="CVC83" s="148"/>
      <c r="CVD83" s="149"/>
      <c r="CVE83" s="150"/>
      <c r="CVF83" s="151"/>
      <c r="CVG83" s="152"/>
      <c r="CVH83" s="153"/>
      <c r="CVI83" s="154"/>
      <c r="CVJ83" s="146"/>
      <c r="CVK83" s="147"/>
      <c r="CVL83" s="148"/>
      <c r="CVM83" s="149"/>
      <c r="CVN83" s="150"/>
      <c r="CVO83" s="151"/>
      <c r="CVP83" s="152"/>
      <c r="CVQ83" s="153"/>
      <c r="CVR83" s="154"/>
      <c r="CVS83" s="146"/>
      <c r="CVT83" s="147"/>
      <c r="CVU83" s="148"/>
      <c r="CVV83" s="149"/>
      <c r="CVW83" s="150"/>
      <c r="CVX83" s="151"/>
      <c r="CVY83" s="152"/>
      <c r="CVZ83" s="153"/>
      <c r="CWA83" s="154"/>
      <c r="CWB83" s="146"/>
      <c r="CWC83" s="147"/>
      <c r="CWD83" s="148"/>
      <c r="CWE83" s="149"/>
      <c r="CWF83" s="150"/>
      <c r="CWG83" s="151"/>
      <c r="CWH83" s="152"/>
      <c r="CWI83" s="153"/>
      <c r="CWJ83" s="154"/>
      <c r="CWK83" s="146"/>
      <c r="CWL83" s="147"/>
      <c r="CWM83" s="148"/>
      <c r="CWN83" s="149"/>
      <c r="CWO83" s="150"/>
      <c r="CWP83" s="151"/>
      <c r="CWQ83" s="152"/>
      <c r="CWR83" s="153"/>
      <c r="CWS83" s="154"/>
      <c r="CWT83" s="146"/>
      <c r="CWU83" s="147"/>
      <c r="CWV83" s="148"/>
      <c r="CWW83" s="149"/>
      <c r="CWX83" s="150"/>
      <c r="CWY83" s="151"/>
      <c r="CWZ83" s="152"/>
      <c r="CXA83" s="153"/>
      <c r="CXB83" s="154"/>
      <c r="CXC83" s="146"/>
      <c r="CXD83" s="147"/>
      <c r="CXE83" s="148"/>
      <c r="CXF83" s="149"/>
      <c r="CXG83" s="150"/>
      <c r="CXH83" s="151"/>
      <c r="CXI83" s="152"/>
      <c r="CXJ83" s="153"/>
      <c r="CXK83" s="154"/>
      <c r="CXL83" s="146"/>
      <c r="CXM83" s="147"/>
      <c r="CXN83" s="148"/>
      <c r="CXO83" s="149"/>
      <c r="CXP83" s="150"/>
      <c r="CXQ83" s="151"/>
      <c r="CXR83" s="152"/>
      <c r="CXS83" s="153"/>
      <c r="CXT83" s="154"/>
      <c r="CXU83" s="146"/>
      <c r="CXV83" s="147"/>
      <c r="CXW83" s="148"/>
      <c r="CXX83" s="149"/>
      <c r="CXY83" s="150"/>
      <c r="CXZ83" s="151"/>
      <c r="CYA83" s="152"/>
      <c r="CYB83" s="153"/>
      <c r="CYC83" s="154"/>
      <c r="CYD83" s="146"/>
      <c r="CYE83" s="147"/>
      <c r="CYF83" s="148"/>
      <c r="CYG83" s="149"/>
      <c r="CYH83" s="150"/>
      <c r="CYI83" s="151"/>
      <c r="CYJ83" s="152"/>
      <c r="CYK83" s="153"/>
      <c r="CYL83" s="154"/>
      <c r="CYM83" s="146"/>
      <c r="CYN83" s="147"/>
      <c r="CYO83" s="148"/>
      <c r="CYP83" s="149"/>
      <c r="CYQ83" s="150"/>
      <c r="CYR83" s="151"/>
      <c r="CYS83" s="152"/>
      <c r="CYT83" s="153"/>
      <c r="CYU83" s="154"/>
      <c r="CYV83" s="146"/>
      <c r="CYW83" s="147"/>
      <c r="CYX83" s="148"/>
      <c r="CYY83" s="149"/>
      <c r="CYZ83" s="150"/>
      <c r="CZA83" s="151"/>
      <c r="CZB83" s="152"/>
      <c r="CZC83" s="153"/>
      <c r="CZD83" s="154"/>
      <c r="CZE83" s="146"/>
      <c r="CZF83" s="147"/>
      <c r="CZG83" s="148"/>
      <c r="CZH83" s="149"/>
      <c r="CZI83" s="150"/>
      <c r="CZJ83" s="151"/>
      <c r="CZK83" s="152"/>
      <c r="CZL83" s="153"/>
      <c r="CZM83" s="154"/>
      <c r="CZN83" s="146"/>
      <c r="CZO83" s="147"/>
      <c r="CZP83" s="148"/>
      <c r="CZQ83" s="149"/>
      <c r="CZR83" s="150"/>
      <c r="CZS83" s="151"/>
      <c r="CZT83" s="152"/>
      <c r="CZU83" s="153"/>
      <c r="CZV83" s="154"/>
      <c r="CZW83" s="146"/>
      <c r="CZX83" s="147"/>
      <c r="CZY83" s="148"/>
      <c r="CZZ83" s="149"/>
      <c r="DAA83" s="150"/>
      <c r="DAB83" s="151"/>
      <c r="DAC83" s="152"/>
      <c r="DAD83" s="153"/>
      <c r="DAE83" s="154"/>
      <c r="DAF83" s="146"/>
      <c r="DAG83" s="147"/>
      <c r="DAH83" s="148"/>
      <c r="DAI83" s="149"/>
      <c r="DAJ83" s="150"/>
      <c r="DAK83" s="151"/>
      <c r="DAL83" s="152"/>
      <c r="DAM83" s="153"/>
      <c r="DAN83" s="154"/>
      <c r="DAO83" s="146"/>
      <c r="DAP83" s="147"/>
      <c r="DAQ83" s="148"/>
      <c r="DAR83" s="149"/>
      <c r="DAS83" s="150"/>
      <c r="DAT83" s="151"/>
      <c r="DAU83" s="152"/>
      <c r="DAV83" s="153"/>
      <c r="DAW83" s="154"/>
      <c r="DAX83" s="146"/>
      <c r="DAY83" s="147"/>
      <c r="DAZ83" s="148"/>
      <c r="DBA83" s="149"/>
      <c r="DBB83" s="150"/>
      <c r="DBC83" s="151"/>
      <c r="DBD83" s="152"/>
      <c r="DBE83" s="153"/>
      <c r="DBF83" s="154"/>
      <c r="DBG83" s="146"/>
      <c r="DBH83" s="147"/>
      <c r="DBI83" s="148"/>
      <c r="DBJ83" s="149"/>
      <c r="DBK83" s="150"/>
      <c r="DBL83" s="151"/>
      <c r="DBM83" s="152"/>
      <c r="DBN83" s="153"/>
      <c r="DBO83" s="154"/>
      <c r="DBP83" s="146"/>
      <c r="DBQ83" s="147"/>
      <c r="DBR83" s="148"/>
      <c r="DBS83" s="149"/>
      <c r="DBT83" s="150"/>
      <c r="DBU83" s="151"/>
      <c r="DBV83" s="152"/>
      <c r="DBW83" s="153"/>
      <c r="DBX83" s="154"/>
      <c r="DBY83" s="146"/>
      <c r="DBZ83" s="147"/>
      <c r="DCA83" s="148"/>
      <c r="DCB83" s="149"/>
      <c r="DCC83" s="150"/>
      <c r="DCD83" s="151"/>
      <c r="DCE83" s="152"/>
      <c r="DCF83" s="153"/>
      <c r="DCG83" s="154"/>
      <c r="DCH83" s="146"/>
      <c r="DCI83" s="147"/>
      <c r="DCJ83" s="148"/>
      <c r="DCK83" s="149"/>
      <c r="DCL83" s="150"/>
      <c r="DCM83" s="151"/>
      <c r="DCN83" s="152"/>
      <c r="DCO83" s="153"/>
      <c r="DCP83" s="154"/>
      <c r="DCQ83" s="146"/>
      <c r="DCR83" s="147"/>
      <c r="DCS83" s="148"/>
      <c r="DCT83" s="149"/>
      <c r="DCU83" s="150"/>
      <c r="DCV83" s="151"/>
      <c r="DCW83" s="152"/>
      <c r="DCX83" s="153"/>
      <c r="DCY83" s="154"/>
      <c r="DCZ83" s="146"/>
      <c r="DDA83" s="147"/>
      <c r="DDB83" s="148"/>
      <c r="DDC83" s="149"/>
      <c r="DDD83" s="150"/>
      <c r="DDE83" s="151"/>
      <c r="DDF83" s="152"/>
      <c r="DDG83" s="153"/>
      <c r="DDH83" s="154"/>
      <c r="DDI83" s="146"/>
      <c r="DDJ83" s="147"/>
      <c r="DDK83" s="148"/>
      <c r="DDL83" s="149"/>
      <c r="DDM83" s="150"/>
      <c r="DDN83" s="151"/>
      <c r="DDO83" s="152"/>
      <c r="DDP83" s="153"/>
      <c r="DDQ83" s="154"/>
      <c r="DDR83" s="146"/>
      <c r="DDS83" s="147"/>
      <c r="DDT83" s="148"/>
      <c r="DDU83" s="149"/>
      <c r="DDV83" s="150"/>
      <c r="DDW83" s="151"/>
      <c r="DDX83" s="152"/>
      <c r="DDY83" s="153"/>
      <c r="DDZ83" s="154"/>
      <c r="DEA83" s="146"/>
      <c r="DEB83" s="147"/>
      <c r="DEC83" s="148"/>
      <c r="DED83" s="149"/>
      <c r="DEE83" s="150"/>
      <c r="DEF83" s="151"/>
      <c r="DEG83" s="152"/>
      <c r="DEH83" s="153"/>
      <c r="DEI83" s="154"/>
      <c r="DEJ83" s="146"/>
      <c r="DEK83" s="147"/>
      <c r="DEL83" s="148"/>
      <c r="DEM83" s="149"/>
      <c r="DEN83" s="150"/>
      <c r="DEO83" s="151"/>
      <c r="DEP83" s="152"/>
      <c r="DEQ83" s="153"/>
      <c r="DER83" s="154"/>
      <c r="DES83" s="146"/>
      <c r="DET83" s="147"/>
      <c r="DEU83" s="148"/>
      <c r="DEV83" s="149"/>
      <c r="DEW83" s="150"/>
      <c r="DEX83" s="151"/>
      <c r="DEY83" s="152"/>
      <c r="DEZ83" s="153"/>
      <c r="DFA83" s="154"/>
      <c r="DFB83" s="146"/>
      <c r="DFC83" s="147"/>
      <c r="DFD83" s="148"/>
      <c r="DFE83" s="149"/>
      <c r="DFF83" s="150"/>
      <c r="DFG83" s="151"/>
      <c r="DFH83" s="152"/>
      <c r="DFI83" s="153"/>
      <c r="DFJ83" s="154"/>
      <c r="DFK83" s="146"/>
      <c r="DFL83" s="147"/>
      <c r="DFM83" s="148"/>
      <c r="DFN83" s="149"/>
      <c r="DFO83" s="150"/>
      <c r="DFP83" s="151"/>
      <c r="DFQ83" s="152"/>
      <c r="DFR83" s="153"/>
      <c r="DFS83" s="154"/>
      <c r="DFT83" s="146"/>
      <c r="DFU83" s="147"/>
      <c r="DFV83" s="148"/>
      <c r="DFW83" s="149"/>
      <c r="DFX83" s="150"/>
      <c r="DFY83" s="151"/>
      <c r="DFZ83" s="152"/>
      <c r="DGA83" s="153"/>
      <c r="DGB83" s="154"/>
      <c r="DGC83" s="146"/>
      <c r="DGD83" s="147"/>
      <c r="DGE83" s="148"/>
      <c r="DGF83" s="149"/>
      <c r="DGG83" s="150"/>
      <c r="DGH83" s="151"/>
      <c r="DGI83" s="152"/>
      <c r="DGJ83" s="153"/>
      <c r="DGK83" s="154"/>
      <c r="DGL83" s="146"/>
      <c r="DGM83" s="147"/>
      <c r="DGN83" s="148"/>
      <c r="DGO83" s="149"/>
      <c r="DGP83" s="150"/>
      <c r="DGQ83" s="151"/>
      <c r="DGR83" s="152"/>
      <c r="DGS83" s="153"/>
      <c r="DGT83" s="154"/>
      <c r="DGU83" s="146"/>
      <c r="DGV83" s="147"/>
      <c r="DGW83" s="148"/>
      <c r="DGX83" s="149"/>
      <c r="DGY83" s="150"/>
      <c r="DGZ83" s="151"/>
      <c r="DHA83" s="152"/>
      <c r="DHB83" s="153"/>
      <c r="DHC83" s="154"/>
      <c r="DHD83" s="146"/>
      <c r="DHE83" s="147"/>
      <c r="DHF83" s="148"/>
      <c r="DHG83" s="149"/>
      <c r="DHH83" s="150"/>
      <c r="DHI83" s="151"/>
      <c r="DHJ83" s="152"/>
      <c r="DHK83" s="153"/>
      <c r="DHL83" s="154"/>
      <c r="DHM83" s="146"/>
      <c r="DHN83" s="147"/>
      <c r="DHO83" s="148"/>
      <c r="DHP83" s="149"/>
      <c r="DHQ83" s="150"/>
      <c r="DHR83" s="151"/>
      <c r="DHS83" s="152"/>
      <c r="DHT83" s="153"/>
      <c r="DHU83" s="154"/>
      <c r="DHV83" s="146"/>
      <c r="DHW83" s="147"/>
      <c r="DHX83" s="148"/>
      <c r="DHY83" s="149"/>
      <c r="DHZ83" s="150"/>
      <c r="DIA83" s="151"/>
      <c r="DIB83" s="152"/>
      <c r="DIC83" s="153"/>
      <c r="DID83" s="154"/>
      <c r="DIE83" s="146"/>
      <c r="DIF83" s="147"/>
      <c r="DIG83" s="148"/>
      <c r="DIH83" s="149"/>
      <c r="DII83" s="150"/>
      <c r="DIJ83" s="151"/>
      <c r="DIK83" s="152"/>
      <c r="DIL83" s="153"/>
      <c r="DIM83" s="154"/>
      <c r="DIN83" s="146"/>
      <c r="DIO83" s="147"/>
      <c r="DIP83" s="148"/>
      <c r="DIQ83" s="149"/>
      <c r="DIR83" s="150"/>
      <c r="DIS83" s="151"/>
      <c r="DIT83" s="152"/>
      <c r="DIU83" s="153"/>
      <c r="DIV83" s="154"/>
      <c r="DIW83" s="146"/>
      <c r="DIX83" s="147"/>
      <c r="DIY83" s="148"/>
      <c r="DIZ83" s="149"/>
      <c r="DJA83" s="150"/>
      <c r="DJB83" s="151"/>
      <c r="DJC83" s="152"/>
      <c r="DJD83" s="153"/>
      <c r="DJE83" s="154"/>
      <c r="DJF83" s="146"/>
      <c r="DJG83" s="147"/>
      <c r="DJH83" s="148"/>
      <c r="DJI83" s="149"/>
      <c r="DJJ83" s="150"/>
      <c r="DJK83" s="151"/>
      <c r="DJL83" s="152"/>
      <c r="DJM83" s="153"/>
      <c r="DJN83" s="154"/>
      <c r="DJO83" s="146"/>
      <c r="DJP83" s="147"/>
      <c r="DJQ83" s="148"/>
      <c r="DJR83" s="149"/>
      <c r="DJS83" s="150"/>
      <c r="DJT83" s="151"/>
      <c r="DJU83" s="152"/>
      <c r="DJV83" s="153"/>
      <c r="DJW83" s="154"/>
      <c r="DJX83" s="146"/>
      <c r="DJY83" s="147"/>
      <c r="DJZ83" s="148"/>
      <c r="DKA83" s="149"/>
      <c r="DKB83" s="150"/>
      <c r="DKC83" s="151"/>
      <c r="DKD83" s="152"/>
      <c r="DKE83" s="153"/>
      <c r="DKF83" s="154"/>
      <c r="DKG83" s="146"/>
      <c r="DKH83" s="147"/>
      <c r="DKI83" s="148"/>
      <c r="DKJ83" s="149"/>
      <c r="DKK83" s="150"/>
      <c r="DKL83" s="151"/>
      <c r="DKM83" s="152"/>
      <c r="DKN83" s="153"/>
      <c r="DKO83" s="154"/>
      <c r="DKP83" s="146"/>
      <c r="DKQ83" s="147"/>
      <c r="DKR83" s="148"/>
      <c r="DKS83" s="149"/>
      <c r="DKT83" s="150"/>
      <c r="DKU83" s="151"/>
      <c r="DKV83" s="152"/>
      <c r="DKW83" s="153"/>
      <c r="DKX83" s="154"/>
      <c r="DKY83" s="146"/>
      <c r="DKZ83" s="147"/>
      <c r="DLA83" s="148"/>
      <c r="DLB83" s="149"/>
      <c r="DLC83" s="150"/>
      <c r="DLD83" s="151"/>
      <c r="DLE83" s="152"/>
      <c r="DLF83" s="153"/>
      <c r="DLG83" s="154"/>
      <c r="DLH83" s="146"/>
      <c r="DLI83" s="147"/>
      <c r="DLJ83" s="148"/>
      <c r="DLK83" s="149"/>
      <c r="DLL83" s="150"/>
      <c r="DLM83" s="151"/>
      <c r="DLN83" s="152"/>
      <c r="DLO83" s="153"/>
      <c r="DLP83" s="154"/>
      <c r="DLQ83" s="146"/>
      <c r="DLR83" s="147"/>
      <c r="DLS83" s="148"/>
      <c r="DLT83" s="149"/>
      <c r="DLU83" s="150"/>
      <c r="DLV83" s="151"/>
      <c r="DLW83" s="152"/>
      <c r="DLX83" s="153"/>
      <c r="DLY83" s="154"/>
      <c r="DLZ83" s="146"/>
      <c r="DMA83" s="147"/>
      <c r="DMB83" s="148"/>
      <c r="DMC83" s="149"/>
      <c r="DMD83" s="150"/>
      <c r="DME83" s="151"/>
      <c r="DMF83" s="152"/>
      <c r="DMG83" s="153"/>
      <c r="DMH83" s="154"/>
      <c r="DMI83" s="146"/>
      <c r="DMJ83" s="147"/>
      <c r="DMK83" s="148"/>
      <c r="DML83" s="149"/>
      <c r="DMM83" s="150"/>
      <c r="DMN83" s="151"/>
      <c r="DMO83" s="152"/>
      <c r="DMP83" s="153"/>
      <c r="DMQ83" s="154"/>
      <c r="DMR83" s="146"/>
      <c r="DMS83" s="147"/>
      <c r="DMT83" s="148"/>
      <c r="DMU83" s="149"/>
      <c r="DMV83" s="150"/>
      <c r="DMW83" s="151"/>
      <c r="DMX83" s="152"/>
      <c r="DMY83" s="153"/>
      <c r="DMZ83" s="154"/>
      <c r="DNA83" s="146"/>
      <c r="DNB83" s="147"/>
      <c r="DNC83" s="148"/>
      <c r="DND83" s="149"/>
      <c r="DNE83" s="150"/>
      <c r="DNF83" s="151"/>
      <c r="DNG83" s="152"/>
      <c r="DNH83" s="153"/>
      <c r="DNI83" s="154"/>
      <c r="DNJ83" s="146"/>
      <c r="DNK83" s="147"/>
      <c r="DNL83" s="148"/>
      <c r="DNM83" s="149"/>
      <c r="DNN83" s="150"/>
      <c r="DNO83" s="151"/>
      <c r="DNP83" s="152"/>
      <c r="DNQ83" s="153"/>
      <c r="DNR83" s="154"/>
      <c r="DNS83" s="146"/>
      <c r="DNT83" s="147"/>
      <c r="DNU83" s="148"/>
      <c r="DNV83" s="149"/>
      <c r="DNW83" s="150"/>
      <c r="DNX83" s="151"/>
      <c r="DNY83" s="152"/>
      <c r="DNZ83" s="153"/>
      <c r="DOA83" s="154"/>
      <c r="DOB83" s="146"/>
      <c r="DOC83" s="147"/>
      <c r="DOD83" s="148"/>
      <c r="DOE83" s="149"/>
      <c r="DOF83" s="150"/>
      <c r="DOG83" s="151"/>
      <c r="DOH83" s="152"/>
      <c r="DOI83" s="153"/>
      <c r="DOJ83" s="154"/>
      <c r="DOK83" s="146"/>
      <c r="DOL83" s="147"/>
      <c r="DOM83" s="148"/>
      <c r="DON83" s="149"/>
      <c r="DOO83" s="150"/>
      <c r="DOP83" s="151"/>
      <c r="DOQ83" s="152"/>
      <c r="DOR83" s="153"/>
      <c r="DOS83" s="154"/>
      <c r="DOT83" s="146"/>
      <c r="DOU83" s="147"/>
      <c r="DOV83" s="148"/>
      <c r="DOW83" s="149"/>
      <c r="DOX83" s="150"/>
      <c r="DOY83" s="151"/>
      <c r="DOZ83" s="152"/>
      <c r="DPA83" s="153"/>
      <c r="DPB83" s="154"/>
      <c r="DPC83" s="146"/>
      <c r="DPD83" s="147"/>
      <c r="DPE83" s="148"/>
      <c r="DPF83" s="149"/>
      <c r="DPG83" s="150"/>
      <c r="DPH83" s="151"/>
      <c r="DPI83" s="152"/>
      <c r="DPJ83" s="153"/>
      <c r="DPK83" s="154"/>
      <c r="DPL83" s="146"/>
      <c r="DPM83" s="147"/>
      <c r="DPN83" s="148"/>
      <c r="DPO83" s="149"/>
      <c r="DPP83" s="150"/>
      <c r="DPQ83" s="151"/>
      <c r="DPR83" s="152"/>
      <c r="DPS83" s="153"/>
      <c r="DPT83" s="154"/>
      <c r="DPU83" s="146"/>
      <c r="DPV83" s="147"/>
      <c r="DPW83" s="148"/>
      <c r="DPX83" s="149"/>
      <c r="DPY83" s="150"/>
      <c r="DPZ83" s="151"/>
      <c r="DQA83" s="152"/>
      <c r="DQB83" s="153"/>
      <c r="DQC83" s="154"/>
      <c r="DQD83" s="146"/>
      <c r="DQE83" s="147"/>
      <c r="DQF83" s="148"/>
      <c r="DQG83" s="149"/>
      <c r="DQH83" s="150"/>
      <c r="DQI83" s="151"/>
      <c r="DQJ83" s="152"/>
      <c r="DQK83" s="153"/>
      <c r="DQL83" s="154"/>
      <c r="DQM83" s="146"/>
      <c r="DQN83" s="147"/>
      <c r="DQO83" s="148"/>
      <c r="DQP83" s="149"/>
      <c r="DQQ83" s="150"/>
      <c r="DQR83" s="151"/>
      <c r="DQS83" s="152"/>
      <c r="DQT83" s="153"/>
      <c r="DQU83" s="154"/>
      <c r="DQV83" s="146"/>
      <c r="DQW83" s="147"/>
      <c r="DQX83" s="148"/>
      <c r="DQY83" s="149"/>
      <c r="DQZ83" s="150"/>
      <c r="DRA83" s="151"/>
      <c r="DRB83" s="152"/>
      <c r="DRC83" s="153"/>
      <c r="DRD83" s="154"/>
      <c r="DRE83" s="146"/>
      <c r="DRF83" s="147"/>
      <c r="DRG83" s="148"/>
      <c r="DRH83" s="149"/>
      <c r="DRI83" s="150"/>
      <c r="DRJ83" s="151"/>
      <c r="DRK83" s="152"/>
      <c r="DRL83" s="153"/>
      <c r="DRM83" s="154"/>
      <c r="DRN83" s="146"/>
      <c r="DRO83" s="147"/>
      <c r="DRP83" s="148"/>
      <c r="DRQ83" s="149"/>
      <c r="DRR83" s="150"/>
      <c r="DRS83" s="151"/>
      <c r="DRT83" s="152"/>
      <c r="DRU83" s="153"/>
      <c r="DRV83" s="154"/>
      <c r="DRW83" s="146"/>
      <c r="DRX83" s="147"/>
      <c r="DRY83" s="148"/>
      <c r="DRZ83" s="149"/>
      <c r="DSA83" s="150"/>
      <c r="DSB83" s="151"/>
      <c r="DSC83" s="152"/>
      <c r="DSD83" s="153"/>
      <c r="DSE83" s="154"/>
      <c r="DSF83" s="146"/>
      <c r="DSG83" s="147"/>
      <c r="DSH83" s="148"/>
      <c r="DSI83" s="149"/>
      <c r="DSJ83" s="150"/>
      <c r="DSK83" s="151"/>
      <c r="DSL83" s="152"/>
      <c r="DSM83" s="153"/>
      <c r="DSN83" s="154"/>
      <c r="DSO83" s="146"/>
      <c r="DSP83" s="147"/>
      <c r="DSQ83" s="148"/>
      <c r="DSR83" s="149"/>
      <c r="DSS83" s="150"/>
      <c r="DST83" s="151"/>
      <c r="DSU83" s="152"/>
      <c r="DSV83" s="153"/>
      <c r="DSW83" s="154"/>
      <c r="DSX83" s="146"/>
      <c r="DSY83" s="147"/>
      <c r="DSZ83" s="148"/>
      <c r="DTA83" s="149"/>
      <c r="DTB83" s="150"/>
      <c r="DTC83" s="151"/>
      <c r="DTD83" s="152"/>
      <c r="DTE83" s="153"/>
      <c r="DTF83" s="154"/>
      <c r="DTG83" s="146"/>
      <c r="DTH83" s="147"/>
      <c r="DTI83" s="148"/>
      <c r="DTJ83" s="149"/>
      <c r="DTK83" s="150"/>
      <c r="DTL83" s="151"/>
      <c r="DTM83" s="152"/>
      <c r="DTN83" s="153"/>
      <c r="DTO83" s="154"/>
      <c r="DTP83" s="146"/>
      <c r="DTQ83" s="147"/>
      <c r="DTR83" s="148"/>
      <c r="DTS83" s="149"/>
      <c r="DTT83" s="150"/>
      <c r="DTU83" s="151"/>
      <c r="DTV83" s="152"/>
      <c r="DTW83" s="153"/>
      <c r="DTX83" s="154"/>
      <c r="DTY83" s="146"/>
      <c r="DTZ83" s="147"/>
      <c r="DUA83" s="148"/>
      <c r="DUB83" s="149"/>
      <c r="DUC83" s="150"/>
      <c r="DUD83" s="151"/>
      <c r="DUE83" s="152"/>
      <c r="DUF83" s="153"/>
      <c r="DUG83" s="154"/>
      <c r="DUH83" s="146"/>
      <c r="DUI83" s="147"/>
      <c r="DUJ83" s="148"/>
      <c r="DUK83" s="149"/>
      <c r="DUL83" s="150"/>
      <c r="DUM83" s="151"/>
      <c r="DUN83" s="152"/>
      <c r="DUO83" s="153"/>
      <c r="DUP83" s="154"/>
      <c r="DUQ83" s="146"/>
      <c r="DUR83" s="147"/>
      <c r="DUS83" s="148"/>
      <c r="DUT83" s="149"/>
      <c r="DUU83" s="150"/>
      <c r="DUV83" s="151"/>
      <c r="DUW83" s="152"/>
      <c r="DUX83" s="153"/>
      <c r="DUY83" s="154"/>
      <c r="DUZ83" s="146"/>
      <c r="DVA83" s="147"/>
      <c r="DVB83" s="148"/>
      <c r="DVC83" s="149"/>
      <c r="DVD83" s="150"/>
      <c r="DVE83" s="151"/>
      <c r="DVF83" s="152"/>
      <c r="DVG83" s="153"/>
      <c r="DVH83" s="154"/>
      <c r="DVI83" s="146"/>
      <c r="DVJ83" s="147"/>
      <c r="DVK83" s="148"/>
      <c r="DVL83" s="149"/>
      <c r="DVM83" s="150"/>
      <c r="DVN83" s="151"/>
      <c r="DVO83" s="152"/>
      <c r="DVP83" s="153"/>
      <c r="DVQ83" s="154"/>
      <c r="DVR83" s="146"/>
      <c r="DVS83" s="147"/>
      <c r="DVT83" s="148"/>
      <c r="DVU83" s="149"/>
      <c r="DVV83" s="150"/>
      <c r="DVW83" s="151"/>
      <c r="DVX83" s="152"/>
      <c r="DVY83" s="153"/>
      <c r="DVZ83" s="154"/>
      <c r="DWA83" s="146"/>
      <c r="DWB83" s="147"/>
      <c r="DWC83" s="148"/>
      <c r="DWD83" s="149"/>
      <c r="DWE83" s="150"/>
      <c r="DWF83" s="151"/>
      <c r="DWG83" s="152"/>
      <c r="DWH83" s="153"/>
      <c r="DWI83" s="154"/>
      <c r="DWJ83" s="146"/>
      <c r="DWK83" s="147"/>
      <c r="DWL83" s="148"/>
      <c r="DWM83" s="149"/>
      <c r="DWN83" s="150"/>
      <c r="DWO83" s="151"/>
      <c r="DWP83" s="152"/>
      <c r="DWQ83" s="153"/>
      <c r="DWR83" s="154"/>
      <c r="DWS83" s="146"/>
      <c r="DWT83" s="147"/>
      <c r="DWU83" s="148"/>
      <c r="DWV83" s="149"/>
      <c r="DWW83" s="150"/>
      <c r="DWX83" s="151"/>
      <c r="DWY83" s="152"/>
      <c r="DWZ83" s="153"/>
      <c r="DXA83" s="154"/>
      <c r="DXB83" s="146"/>
      <c r="DXC83" s="147"/>
      <c r="DXD83" s="148"/>
      <c r="DXE83" s="149"/>
      <c r="DXF83" s="150"/>
      <c r="DXG83" s="151"/>
      <c r="DXH83" s="152"/>
      <c r="DXI83" s="153"/>
      <c r="DXJ83" s="154"/>
      <c r="DXK83" s="146"/>
      <c r="DXL83" s="147"/>
      <c r="DXM83" s="148"/>
      <c r="DXN83" s="149"/>
      <c r="DXO83" s="150"/>
      <c r="DXP83" s="151"/>
      <c r="DXQ83" s="152"/>
      <c r="DXR83" s="153"/>
      <c r="DXS83" s="154"/>
      <c r="DXT83" s="146"/>
      <c r="DXU83" s="147"/>
      <c r="DXV83" s="148"/>
      <c r="DXW83" s="149"/>
      <c r="DXX83" s="150"/>
      <c r="DXY83" s="151"/>
      <c r="DXZ83" s="152"/>
      <c r="DYA83" s="153"/>
      <c r="DYB83" s="154"/>
      <c r="DYC83" s="146"/>
      <c r="DYD83" s="147"/>
      <c r="DYE83" s="148"/>
      <c r="DYF83" s="149"/>
      <c r="DYG83" s="150"/>
      <c r="DYH83" s="151"/>
      <c r="DYI83" s="152"/>
      <c r="DYJ83" s="153"/>
      <c r="DYK83" s="154"/>
      <c r="DYL83" s="146"/>
      <c r="DYM83" s="147"/>
      <c r="DYN83" s="148"/>
      <c r="DYO83" s="149"/>
      <c r="DYP83" s="150"/>
      <c r="DYQ83" s="151"/>
      <c r="DYR83" s="152"/>
      <c r="DYS83" s="153"/>
      <c r="DYT83" s="154"/>
      <c r="DYU83" s="146"/>
      <c r="DYV83" s="147"/>
      <c r="DYW83" s="148"/>
      <c r="DYX83" s="149"/>
      <c r="DYY83" s="150"/>
      <c r="DYZ83" s="151"/>
      <c r="DZA83" s="152"/>
      <c r="DZB83" s="153"/>
      <c r="DZC83" s="154"/>
      <c r="DZD83" s="146"/>
      <c r="DZE83" s="147"/>
      <c r="DZF83" s="148"/>
      <c r="DZG83" s="149"/>
      <c r="DZH83" s="150"/>
      <c r="DZI83" s="151"/>
      <c r="DZJ83" s="152"/>
      <c r="DZK83" s="153"/>
      <c r="DZL83" s="154"/>
      <c r="DZM83" s="146"/>
      <c r="DZN83" s="147"/>
      <c r="DZO83" s="148"/>
      <c r="DZP83" s="149"/>
      <c r="DZQ83" s="150"/>
      <c r="DZR83" s="151"/>
      <c r="DZS83" s="152"/>
      <c r="DZT83" s="153"/>
      <c r="DZU83" s="154"/>
      <c r="DZV83" s="146"/>
      <c r="DZW83" s="147"/>
      <c r="DZX83" s="148"/>
      <c r="DZY83" s="149"/>
      <c r="DZZ83" s="150"/>
      <c r="EAA83" s="151"/>
      <c r="EAB83" s="152"/>
      <c r="EAC83" s="153"/>
      <c r="EAD83" s="154"/>
      <c r="EAE83" s="146"/>
      <c r="EAF83" s="147"/>
      <c r="EAG83" s="148"/>
      <c r="EAH83" s="149"/>
      <c r="EAI83" s="150"/>
      <c r="EAJ83" s="151"/>
      <c r="EAK83" s="152"/>
      <c r="EAL83" s="153"/>
      <c r="EAM83" s="154"/>
      <c r="EAN83" s="146"/>
      <c r="EAO83" s="147"/>
      <c r="EAP83" s="148"/>
      <c r="EAQ83" s="149"/>
      <c r="EAR83" s="150"/>
      <c r="EAS83" s="151"/>
      <c r="EAT83" s="152"/>
      <c r="EAU83" s="153"/>
      <c r="EAV83" s="154"/>
      <c r="EAW83" s="146"/>
      <c r="EAX83" s="147"/>
      <c r="EAY83" s="148"/>
      <c r="EAZ83" s="149"/>
      <c r="EBA83" s="150"/>
      <c r="EBB83" s="151"/>
      <c r="EBC83" s="152"/>
      <c r="EBD83" s="153"/>
      <c r="EBE83" s="154"/>
      <c r="EBF83" s="146"/>
      <c r="EBG83" s="147"/>
      <c r="EBH83" s="148"/>
      <c r="EBI83" s="149"/>
      <c r="EBJ83" s="150"/>
      <c r="EBK83" s="151"/>
      <c r="EBL83" s="152"/>
      <c r="EBM83" s="153"/>
      <c r="EBN83" s="154"/>
      <c r="EBO83" s="146"/>
      <c r="EBP83" s="147"/>
      <c r="EBQ83" s="148"/>
      <c r="EBR83" s="149"/>
      <c r="EBS83" s="150"/>
      <c r="EBT83" s="151"/>
      <c r="EBU83" s="152"/>
      <c r="EBV83" s="153"/>
      <c r="EBW83" s="154"/>
      <c r="EBX83" s="146"/>
      <c r="EBY83" s="147"/>
      <c r="EBZ83" s="148"/>
      <c r="ECA83" s="149"/>
      <c r="ECB83" s="150"/>
      <c r="ECC83" s="151"/>
      <c r="ECD83" s="152"/>
      <c r="ECE83" s="153"/>
      <c r="ECF83" s="154"/>
      <c r="ECG83" s="146"/>
      <c r="ECH83" s="147"/>
      <c r="ECI83" s="148"/>
      <c r="ECJ83" s="149"/>
      <c r="ECK83" s="150"/>
      <c r="ECL83" s="151"/>
      <c r="ECM83" s="152"/>
      <c r="ECN83" s="153"/>
      <c r="ECO83" s="154"/>
      <c r="ECP83" s="146"/>
      <c r="ECQ83" s="147"/>
      <c r="ECR83" s="148"/>
      <c r="ECS83" s="149"/>
      <c r="ECT83" s="150"/>
      <c r="ECU83" s="151"/>
      <c r="ECV83" s="152"/>
      <c r="ECW83" s="153"/>
      <c r="ECX83" s="154"/>
      <c r="ECY83" s="146"/>
      <c r="ECZ83" s="147"/>
      <c r="EDA83" s="148"/>
      <c r="EDB83" s="149"/>
      <c r="EDC83" s="150"/>
      <c r="EDD83" s="151"/>
      <c r="EDE83" s="152"/>
      <c r="EDF83" s="153"/>
      <c r="EDG83" s="154"/>
      <c r="EDH83" s="146"/>
      <c r="EDI83" s="147"/>
      <c r="EDJ83" s="148"/>
      <c r="EDK83" s="149"/>
      <c r="EDL83" s="150"/>
      <c r="EDM83" s="151"/>
      <c r="EDN83" s="152"/>
      <c r="EDO83" s="153"/>
      <c r="EDP83" s="154"/>
      <c r="EDQ83" s="146"/>
      <c r="EDR83" s="147"/>
      <c r="EDS83" s="148"/>
      <c r="EDT83" s="149"/>
      <c r="EDU83" s="150"/>
      <c r="EDV83" s="151"/>
      <c r="EDW83" s="152"/>
      <c r="EDX83" s="153"/>
      <c r="EDY83" s="154"/>
      <c r="EDZ83" s="146"/>
      <c r="EEA83" s="147"/>
      <c r="EEB83" s="148"/>
      <c r="EEC83" s="149"/>
      <c r="EED83" s="150"/>
      <c r="EEE83" s="151"/>
      <c r="EEF83" s="152"/>
      <c r="EEG83" s="153"/>
      <c r="EEH83" s="154"/>
      <c r="EEI83" s="146"/>
      <c r="EEJ83" s="147"/>
      <c r="EEK83" s="148"/>
      <c r="EEL83" s="149"/>
      <c r="EEM83" s="150"/>
      <c r="EEN83" s="151"/>
      <c r="EEO83" s="152"/>
      <c r="EEP83" s="153"/>
      <c r="EEQ83" s="154"/>
      <c r="EER83" s="146"/>
      <c r="EES83" s="147"/>
      <c r="EET83" s="148"/>
      <c r="EEU83" s="149"/>
      <c r="EEV83" s="150"/>
      <c r="EEW83" s="151"/>
      <c r="EEX83" s="152"/>
      <c r="EEY83" s="153"/>
      <c r="EEZ83" s="154"/>
      <c r="EFA83" s="146"/>
      <c r="EFB83" s="147"/>
      <c r="EFC83" s="148"/>
      <c r="EFD83" s="149"/>
      <c r="EFE83" s="150"/>
      <c r="EFF83" s="151"/>
      <c r="EFG83" s="152"/>
      <c r="EFH83" s="153"/>
      <c r="EFI83" s="154"/>
      <c r="EFJ83" s="146"/>
      <c r="EFK83" s="147"/>
      <c r="EFL83" s="148"/>
      <c r="EFM83" s="149"/>
      <c r="EFN83" s="150"/>
      <c r="EFO83" s="151"/>
      <c r="EFP83" s="152"/>
      <c r="EFQ83" s="153"/>
      <c r="EFR83" s="154"/>
      <c r="EFS83" s="146"/>
      <c r="EFT83" s="147"/>
      <c r="EFU83" s="148"/>
      <c r="EFV83" s="149"/>
      <c r="EFW83" s="150"/>
      <c r="EFX83" s="151"/>
      <c r="EFY83" s="152"/>
      <c r="EFZ83" s="153"/>
      <c r="EGA83" s="154"/>
      <c r="EGB83" s="146"/>
      <c r="EGC83" s="147"/>
      <c r="EGD83" s="148"/>
      <c r="EGE83" s="149"/>
      <c r="EGF83" s="150"/>
      <c r="EGG83" s="151"/>
      <c r="EGH83" s="152"/>
      <c r="EGI83" s="153"/>
      <c r="EGJ83" s="154"/>
      <c r="EGK83" s="146"/>
      <c r="EGL83" s="147"/>
      <c r="EGM83" s="148"/>
      <c r="EGN83" s="149"/>
      <c r="EGO83" s="150"/>
      <c r="EGP83" s="151"/>
      <c r="EGQ83" s="152"/>
      <c r="EGR83" s="153"/>
      <c r="EGS83" s="154"/>
      <c r="EGT83" s="146"/>
      <c r="EGU83" s="147"/>
      <c r="EGV83" s="148"/>
      <c r="EGW83" s="149"/>
      <c r="EGX83" s="150"/>
      <c r="EGY83" s="151"/>
      <c r="EGZ83" s="152"/>
      <c r="EHA83" s="153"/>
      <c r="EHB83" s="154"/>
      <c r="EHC83" s="146"/>
      <c r="EHD83" s="147"/>
      <c r="EHE83" s="148"/>
      <c r="EHF83" s="149"/>
      <c r="EHG83" s="150"/>
      <c r="EHH83" s="151"/>
      <c r="EHI83" s="152"/>
      <c r="EHJ83" s="153"/>
      <c r="EHK83" s="154"/>
      <c r="EHL83" s="146"/>
      <c r="EHM83" s="147"/>
      <c r="EHN83" s="148"/>
      <c r="EHO83" s="149"/>
      <c r="EHP83" s="150"/>
      <c r="EHQ83" s="151"/>
      <c r="EHR83" s="152"/>
      <c r="EHS83" s="153"/>
      <c r="EHT83" s="154"/>
      <c r="EHU83" s="146"/>
      <c r="EHV83" s="147"/>
      <c r="EHW83" s="148"/>
      <c r="EHX83" s="149"/>
      <c r="EHY83" s="150"/>
      <c r="EHZ83" s="151"/>
      <c r="EIA83" s="152"/>
      <c r="EIB83" s="153"/>
      <c r="EIC83" s="154"/>
      <c r="EID83" s="146"/>
      <c r="EIE83" s="147"/>
      <c r="EIF83" s="148"/>
      <c r="EIG83" s="149"/>
      <c r="EIH83" s="150"/>
      <c r="EII83" s="151"/>
      <c r="EIJ83" s="152"/>
      <c r="EIK83" s="153"/>
      <c r="EIL83" s="154"/>
      <c r="EIM83" s="146"/>
      <c r="EIN83" s="147"/>
      <c r="EIO83" s="148"/>
      <c r="EIP83" s="149"/>
      <c r="EIQ83" s="150"/>
      <c r="EIR83" s="151"/>
      <c r="EIS83" s="152"/>
      <c r="EIT83" s="153"/>
      <c r="EIU83" s="154"/>
      <c r="EIV83" s="146"/>
      <c r="EIW83" s="147"/>
      <c r="EIX83" s="148"/>
      <c r="EIY83" s="149"/>
      <c r="EIZ83" s="150"/>
      <c r="EJA83" s="151"/>
      <c r="EJB83" s="152"/>
      <c r="EJC83" s="153"/>
      <c r="EJD83" s="154"/>
      <c r="EJE83" s="146"/>
      <c r="EJF83" s="147"/>
      <c r="EJG83" s="148"/>
      <c r="EJH83" s="149"/>
      <c r="EJI83" s="150"/>
      <c r="EJJ83" s="151"/>
      <c r="EJK83" s="152"/>
      <c r="EJL83" s="153"/>
      <c r="EJM83" s="154"/>
      <c r="EJN83" s="146"/>
      <c r="EJO83" s="147"/>
      <c r="EJP83" s="148"/>
      <c r="EJQ83" s="149"/>
      <c r="EJR83" s="150"/>
      <c r="EJS83" s="151"/>
      <c r="EJT83" s="152"/>
      <c r="EJU83" s="153"/>
      <c r="EJV83" s="154"/>
      <c r="EJW83" s="146"/>
      <c r="EJX83" s="147"/>
      <c r="EJY83" s="148"/>
      <c r="EJZ83" s="149"/>
      <c r="EKA83" s="150"/>
      <c r="EKB83" s="151"/>
      <c r="EKC83" s="152"/>
      <c r="EKD83" s="153"/>
      <c r="EKE83" s="154"/>
      <c r="EKF83" s="146"/>
      <c r="EKG83" s="147"/>
      <c r="EKH83" s="148"/>
      <c r="EKI83" s="149"/>
      <c r="EKJ83" s="150"/>
      <c r="EKK83" s="151"/>
      <c r="EKL83" s="152"/>
      <c r="EKM83" s="153"/>
      <c r="EKN83" s="154"/>
      <c r="EKO83" s="146"/>
      <c r="EKP83" s="147"/>
      <c r="EKQ83" s="148"/>
      <c r="EKR83" s="149"/>
      <c r="EKS83" s="150"/>
      <c r="EKT83" s="151"/>
      <c r="EKU83" s="152"/>
      <c r="EKV83" s="153"/>
      <c r="EKW83" s="154"/>
      <c r="EKX83" s="146"/>
      <c r="EKY83" s="147"/>
      <c r="EKZ83" s="148"/>
      <c r="ELA83" s="149"/>
      <c r="ELB83" s="150"/>
      <c r="ELC83" s="151"/>
      <c r="ELD83" s="152"/>
      <c r="ELE83" s="153"/>
      <c r="ELF83" s="154"/>
      <c r="ELG83" s="146"/>
      <c r="ELH83" s="147"/>
      <c r="ELI83" s="148"/>
      <c r="ELJ83" s="149"/>
      <c r="ELK83" s="150"/>
      <c r="ELL83" s="151"/>
      <c r="ELM83" s="152"/>
      <c r="ELN83" s="153"/>
      <c r="ELO83" s="154"/>
      <c r="ELP83" s="146"/>
      <c r="ELQ83" s="147"/>
      <c r="ELR83" s="148"/>
      <c r="ELS83" s="149"/>
      <c r="ELT83" s="150"/>
      <c r="ELU83" s="151"/>
      <c r="ELV83" s="152"/>
      <c r="ELW83" s="153"/>
      <c r="ELX83" s="154"/>
      <c r="ELY83" s="146"/>
      <c r="ELZ83" s="147"/>
      <c r="EMA83" s="148"/>
      <c r="EMB83" s="149"/>
      <c r="EMC83" s="150"/>
      <c r="EMD83" s="151"/>
      <c r="EME83" s="152"/>
      <c r="EMF83" s="153"/>
      <c r="EMG83" s="154"/>
      <c r="EMH83" s="146"/>
      <c r="EMI83" s="147"/>
      <c r="EMJ83" s="148"/>
      <c r="EMK83" s="149"/>
      <c r="EML83" s="150"/>
      <c r="EMM83" s="151"/>
      <c r="EMN83" s="152"/>
      <c r="EMO83" s="153"/>
      <c r="EMP83" s="154"/>
      <c r="EMQ83" s="146"/>
      <c r="EMR83" s="147"/>
      <c r="EMS83" s="148"/>
      <c r="EMT83" s="149"/>
      <c r="EMU83" s="150"/>
      <c r="EMV83" s="151"/>
      <c r="EMW83" s="152"/>
      <c r="EMX83" s="153"/>
      <c r="EMY83" s="154"/>
      <c r="EMZ83" s="146"/>
      <c r="ENA83" s="147"/>
      <c r="ENB83" s="148"/>
      <c r="ENC83" s="149"/>
      <c r="END83" s="150"/>
      <c r="ENE83" s="151"/>
      <c r="ENF83" s="152"/>
      <c r="ENG83" s="153"/>
      <c r="ENH83" s="154"/>
      <c r="ENI83" s="146"/>
      <c r="ENJ83" s="147"/>
      <c r="ENK83" s="148"/>
      <c r="ENL83" s="149"/>
      <c r="ENM83" s="150"/>
      <c r="ENN83" s="151"/>
      <c r="ENO83" s="152"/>
      <c r="ENP83" s="153"/>
      <c r="ENQ83" s="154"/>
      <c r="ENR83" s="146"/>
      <c r="ENS83" s="147"/>
      <c r="ENT83" s="148"/>
      <c r="ENU83" s="149"/>
      <c r="ENV83" s="150"/>
      <c r="ENW83" s="151"/>
      <c r="ENX83" s="152"/>
      <c r="ENY83" s="153"/>
      <c r="ENZ83" s="154"/>
      <c r="EOA83" s="146"/>
      <c r="EOB83" s="147"/>
      <c r="EOC83" s="148"/>
      <c r="EOD83" s="149"/>
      <c r="EOE83" s="150"/>
      <c r="EOF83" s="151"/>
      <c r="EOG83" s="152"/>
      <c r="EOH83" s="153"/>
      <c r="EOI83" s="154"/>
      <c r="EOJ83" s="146"/>
      <c r="EOK83" s="147"/>
      <c r="EOL83" s="148"/>
      <c r="EOM83" s="149"/>
      <c r="EON83" s="150"/>
      <c r="EOO83" s="151"/>
      <c r="EOP83" s="152"/>
      <c r="EOQ83" s="153"/>
      <c r="EOR83" s="154"/>
      <c r="EOS83" s="146"/>
      <c r="EOT83" s="147"/>
      <c r="EOU83" s="148"/>
      <c r="EOV83" s="149"/>
      <c r="EOW83" s="150"/>
      <c r="EOX83" s="151"/>
      <c r="EOY83" s="152"/>
      <c r="EOZ83" s="153"/>
      <c r="EPA83" s="154"/>
      <c r="EPB83" s="146"/>
      <c r="EPC83" s="147"/>
      <c r="EPD83" s="148"/>
      <c r="EPE83" s="149"/>
      <c r="EPF83" s="150"/>
      <c r="EPG83" s="151"/>
      <c r="EPH83" s="152"/>
      <c r="EPI83" s="153"/>
      <c r="EPJ83" s="154"/>
      <c r="EPK83" s="146"/>
      <c r="EPL83" s="147"/>
      <c r="EPM83" s="148"/>
      <c r="EPN83" s="149"/>
      <c r="EPO83" s="150"/>
      <c r="EPP83" s="151"/>
      <c r="EPQ83" s="152"/>
      <c r="EPR83" s="153"/>
      <c r="EPS83" s="154"/>
      <c r="EPT83" s="146"/>
      <c r="EPU83" s="147"/>
      <c r="EPV83" s="148"/>
      <c r="EPW83" s="149"/>
      <c r="EPX83" s="150"/>
      <c r="EPY83" s="151"/>
      <c r="EPZ83" s="152"/>
      <c r="EQA83" s="153"/>
      <c r="EQB83" s="154"/>
      <c r="EQC83" s="146"/>
      <c r="EQD83" s="147"/>
      <c r="EQE83" s="148"/>
      <c r="EQF83" s="149"/>
      <c r="EQG83" s="150"/>
      <c r="EQH83" s="151"/>
      <c r="EQI83" s="152"/>
      <c r="EQJ83" s="153"/>
      <c r="EQK83" s="154"/>
      <c r="EQL83" s="146"/>
      <c r="EQM83" s="147"/>
      <c r="EQN83" s="148"/>
      <c r="EQO83" s="149"/>
      <c r="EQP83" s="150"/>
      <c r="EQQ83" s="151"/>
      <c r="EQR83" s="152"/>
      <c r="EQS83" s="153"/>
      <c r="EQT83" s="154"/>
      <c r="EQU83" s="146"/>
      <c r="EQV83" s="147"/>
      <c r="EQW83" s="148"/>
      <c r="EQX83" s="149"/>
      <c r="EQY83" s="150"/>
      <c r="EQZ83" s="151"/>
      <c r="ERA83" s="152"/>
      <c r="ERB83" s="153"/>
      <c r="ERC83" s="154"/>
      <c r="ERD83" s="146"/>
      <c r="ERE83" s="147"/>
      <c r="ERF83" s="148"/>
      <c r="ERG83" s="149"/>
      <c r="ERH83" s="150"/>
      <c r="ERI83" s="151"/>
      <c r="ERJ83" s="152"/>
      <c r="ERK83" s="153"/>
      <c r="ERL83" s="154"/>
      <c r="ERM83" s="146"/>
      <c r="ERN83" s="147"/>
      <c r="ERO83" s="148"/>
      <c r="ERP83" s="149"/>
      <c r="ERQ83" s="150"/>
      <c r="ERR83" s="151"/>
      <c r="ERS83" s="152"/>
      <c r="ERT83" s="153"/>
      <c r="ERU83" s="154"/>
      <c r="ERV83" s="146"/>
      <c r="ERW83" s="147"/>
      <c r="ERX83" s="148"/>
      <c r="ERY83" s="149"/>
      <c r="ERZ83" s="150"/>
      <c r="ESA83" s="151"/>
      <c r="ESB83" s="152"/>
      <c r="ESC83" s="153"/>
      <c r="ESD83" s="154"/>
      <c r="ESE83" s="146"/>
      <c r="ESF83" s="147"/>
      <c r="ESG83" s="148"/>
      <c r="ESH83" s="149"/>
      <c r="ESI83" s="150"/>
      <c r="ESJ83" s="151"/>
      <c r="ESK83" s="152"/>
      <c r="ESL83" s="153"/>
      <c r="ESM83" s="154"/>
      <c r="ESN83" s="146"/>
      <c r="ESO83" s="147"/>
      <c r="ESP83" s="148"/>
      <c r="ESQ83" s="149"/>
      <c r="ESR83" s="150"/>
      <c r="ESS83" s="151"/>
      <c r="EST83" s="152"/>
      <c r="ESU83" s="153"/>
      <c r="ESV83" s="154"/>
      <c r="ESW83" s="146"/>
      <c r="ESX83" s="147"/>
      <c r="ESY83" s="148"/>
      <c r="ESZ83" s="149"/>
      <c r="ETA83" s="150"/>
      <c r="ETB83" s="151"/>
      <c r="ETC83" s="152"/>
      <c r="ETD83" s="153"/>
      <c r="ETE83" s="154"/>
      <c r="ETF83" s="146"/>
      <c r="ETG83" s="147"/>
      <c r="ETH83" s="148"/>
      <c r="ETI83" s="149"/>
      <c r="ETJ83" s="150"/>
      <c r="ETK83" s="151"/>
      <c r="ETL83" s="152"/>
      <c r="ETM83" s="153"/>
      <c r="ETN83" s="154"/>
      <c r="ETO83" s="146"/>
      <c r="ETP83" s="147"/>
      <c r="ETQ83" s="148"/>
      <c r="ETR83" s="149"/>
      <c r="ETS83" s="150"/>
      <c r="ETT83" s="151"/>
      <c r="ETU83" s="152"/>
      <c r="ETV83" s="153"/>
      <c r="ETW83" s="154"/>
      <c r="ETX83" s="146"/>
      <c r="ETY83" s="147"/>
      <c r="ETZ83" s="148"/>
      <c r="EUA83" s="149"/>
      <c r="EUB83" s="150"/>
      <c r="EUC83" s="151"/>
      <c r="EUD83" s="152"/>
      <c r="EUE83" s="153"/>
      <c r="EUF83" s="154"/>
      <c r="EUG83" s="146"/>
      <c r="EUH83" s="147"/>
      <c r="EUI83" s="148"/>
      <c r="EUJ83" s="149"/>
      <c r="EUK83" s="150"/>
      <c r="EUL83" s="151"/>
      <c r="EUM83" s="152"/>
      <c r="EUN83" s="153"/>
      <c r="EUO83" s="154"/>
      <c r="EUP83" s="146"/>
      <c r="EUQ83" s="147"/>
      <c r="EUR83" s="148"/>
      <c r="EUS83" s="149"/>
      <c r="EUT83" s="150"/>
      <c r="EUU83" s="151"/>
      <c r="EUV83" s="152"/>
      <c r="EUW83" s="153"/>
      <c r="EUX83" s="154"/>
      <c r="EUY83" s="146"/>
      <c r="EUZ83" s="147"/>
      <c r="EVA83" s="148"/>
      <c r="EVB83" s="149"/>
      <c r="EVC83" s="150"/>
      <c r="EVD83" s="151"/>
      <c r="EVE83" s="152"/>
      <c r="EVF83" s="153"/>
      <c r="EVG83" s="154"/>
      <c r="EVH83" s="146"/>
      <c r="EVI83" s="147"/>
      <c r="EVJ83" s="148"/>
      <c r="EVK83" s="149"/>
      <c r="EVL83" s="150"/>
      <c r="EVM83" s="151"/>
      <c r="EVN83" s="152"/>
      <c r="EVO83" s="153"/>
      <c r="EVP83" s="154"/>
      <c r="EVQ83" s="146"/>
      <c r="EVR83" s="147"/>
      <c r="EVS83" s="148"/>
      <c r="EVT83" s="149"/>
      <c r="EVU83" s="150"/>
      <c r="EVV83" s="151"/>
      <c r="EVW83" s="152"/>
      <c r="EVX83" s="153"/>
      <c r="EVY83" s="154"/>
      <c r="EVZ83" s="146"/>
      <c r="EWA83" s="147"/>
      <c r="EWB83" s="148"/>
      <c r="EWC83" s="149"/>
      <c r="EWD83" s="150"/>
      <c r="EWE83" s="151"/>
      <c r="EWF83" s="152"/>
      <c r="EWG83" s="153"/>
      <c r="EWH83" s="154"/>
      <c r="EWI83" s="146"/>
      <c r="EWJ83" s="147"/>
      <c r="EWK83" s="148"/>
      <c r="EWL83" s="149"/>
      <c r="EWM83" s="150"/>
      <c r="EWN83" s="151"/>
      <c r="EWO83" s="152"/>
      <c r="EWP83" s="153"/>
      <c r="EWQ83" s="154"/>
      <c r="EWR83" s="146"/>
      <c r="EWS83" s="147"/>
      <c r="EWT83" s="148"/>
      <c r="EWU83" s="149"/>
      <c r="EWV83" s="150"/>
      <c r="EWW83" s="151"/>
      <c r="EWX83" s="152"/>
      <c r="EWY83" s="153"/>
      <c r="EWZ83" s="154"/>
      <c r="EXA83" s="146"/>
      <c r="EXB83" s="147"/>
      <c r="EXC83" s="148"/>
      <c r="EXD83" s="149"/>
      <c r="EXE83" s="150"/>
      <c r="EXF83" s="151"/>
      <c r="EXG83" s="152"/>
      <c r="EXH83" s="153"/>
      <c r="EXI83" s="154"/>
      <c r="EXJ83" s="146"/>
      <c r="EXK83" s="147"/>
      <c r="EXL83" s="148"/>
      <c r="EXM83" s="149"/>
      <c r="EXN83" s="150"/>
      <c r="EXO83" s="151"/>
      <c r="EXP83" s="152"/>
      <c r="EXQ83" s="153"/>
      <c r="EXR83" s="154"/>
      <c r="EXS83" s="146"/>
      <c r="EXT83" s="147"/>
      <c r="EXU83" s="148"/>
      <c r="EXV83" s="149"/>
      <c r="EXW83" s="150"/>
      <c r="EXX83" s="151"/>
      <c r="EXY83" s="152"/>
      <c r="EXZ83" s="153"/>
      <c r="EYA83" s="154"/>
      <c r="EYB83" s="146"/>
      <c r="EYC83" s="147"/>
      <c r="EYD83" s="148"/>
      <c r="EYE83" s="149"/>
      <c r="EYF83" s="150"/>
      <c r="EYG83" s="151"/>
      <c r="EYH83" s="152"/>
      <c r="EYI83" s="153"/>
      <c r="EYJ83" s="154"/>
      <c r="EYK83" s="146"/>
      <c r="EYL83" s="147"/>
      <c r="EYM83" s="148"/>
      <c r="EYN83" s="149"/>
      <c r="EYO83" s="150"/>
      <c r="EYP83" s="151"/>
      <c r="EYQ83" s="152"/>
      <c r="EYR83" s="153"/>
      <c r="EYS83" s="154"/>
      <c r="EYT83" s="146"/>
      <c r="EYU83" s="147"/>
      <c r="EYV83" s="148"/>
      <c r="EYW83" s="149"/>
      <c r="EYX83" s="150"/>
      <c r="EYY83" s="151"/>
      <c r="EYZ83" s="152"/>
      <c r="EZA83" s="153"/>
      <c r="EZB83" s="154"/>
      <c r="EZC83" s="146"/>
      <c r="EZD83" s="147"/>
      <c r="EZE83" s="148"/>
      <c r="EZF83" s="149"/>
      <c r="EZG83" s="150"/>
      <c r="EZH83" s="151"/>
      <c r="EZI83" s="152"/>
      <c r="EZJ83" s="153"/>
      <c r="EZK83" s="154"/>
      <c r="EZL83" s="146"/>
      <c r="EZM83" s="147"/>
      <c r="EZN83" s="148"/>
      <c r="EZO83" s="149"/>
      <c r="EZP83" s="150"/>
      <c r="EZQ83" s="151"/>
      <c r="EZR83" s="152"/>
      <c r="EZS83" s="153"/>
      <c r="EZT83" s="154"/>
      <c r="EZU83" s="146"/>
      <c r="EZV83" s="147"/>
      <c r="EZW83" s="148"/>
      <c r="EZX83" s="149"/>
      <c r="EZY83" s="150"/>
      <c r="EZZ83" s="151"/>
      <c r="FAA83" s="152"/>
      <c r="FAB83" s="153"/>
      <c r="FAC83" s="154"/>
      <c r="FAD83" s="146"/>
      <c r="FAE83" s="147"/>
      <c r="FAF83" s="148"/>
      <c r="FAG83" s="149"/>
      <c r="FAH83" s="150"/>
      <c r="FAI83" s="151"/>
      <c r="FAJ83" s="152"/>
      <c r="FAK83" s="153"/>
      <c r="FAL83" s="154"/>
      <c r="FAM83" s="146"/>
      <c r="FAN83" s="147"/>
      <c r="FAO83" s="148"/>
      <c r="FAP83" s="149"/>
      <c r="FAQ83" s="150"/>
      <c r="FAR83" s="151"/>
      <c r="FAS83" s="152"/>
      <c r="FAT83" s="153"/>
      <c r="FAU83" s="154"/>
      <c r="FAV83" s="146"/>
      <c r="FAW83" s="147"/>
      <c r="FAX83" s="148"/>
      <c r="FAY83" s="149"/>
      <c r="FAZ83" s="150"/>
      <c r="FBA83" s="151"/>
      <c r="FBB83" s="152"/>
      <c r="FBC83" s="153"/>
      <c r="FBD83" s="154"/>
      <c r="FBE83" s="146"/>
      <c r="FBF83" s="147"/>
      <c r="FBG83" s="148"/>
      <c r="FBH83" s="149"/>
      <c r="FBI83" s="150"/>
      <c r="FBJ83" s="151"/>
      <c r="FBK83" s="152"/>
      <c r="FBL83" s="153"/>
      <c r="FBM83" s="154"/>
      <c r="FBN83" s="146"/>
      <c r="FBO83" s="147"/>
      <c r="FBP83" s="148"/>
      <c r="FBQ83" s="149"/>
      <c r="FBR83" s="150"/>
      <c r="FBS83" s="151"/>
      <c r="FBT83" s="152"/>
      <c r="FBU83" s="153"/>
      <c r="FBV83" s="154"/>
      <c r="FBW83" s="146"/>
      <c r="FBX83" s="147"/>
      <c r="FBY83" s="148"/>
      <c r="FBZ83" s="149"/>
      <c r="FCA83" s="150"/>
      <c r="FCB83" s="151"/>
      <c r="FCC83" s="152"/>
      <c r="FCD83" s="153"/>
      <c r="FCE83" s="154"/>
      <c r="FCF83" s="146"/>
      <c r="FCG83" s="147"/>
      <c r="FCH83" s="148"/>
      <c r="FCI83" s="149"/>
      <c r="FCJ83" s="150"/>
      <c r="FCK83" s="151"/>
      <c r="FCL83" s="152"/>
      <c r="FCM83" s="153"/>
      <c r="FCN83" s="154"/>
      <c r="FCO83" s="146"/>
      <c r="FCP83" s="147"/>
      <c r="FCQ83" s="148"/>
      <c r="FCR83" s="149"/>
      <c r="FCS83" s="150"/>
      <c r="FCT83" s="151"/>
      <c r="FCU83" s="152"/>
      <c r="FCV83" s="153"/>
      <c r="FCW83" s="154"/>
      <c r="FCX83" s="146"/>
      <c r="FCY83" s="147"/>
      <c r="FCZ83" s="148"/>
      <c r="FDA83" s="149"/>
      <c r="FDB83" s="150"/>
      <c r="FDC83" s="151"/>
      <c r="FDD83" s="152"/>
      <c r="FDE83" s="153"/>
      <c r="FDF83" s="154"/>
      <c r="FDG83" s="146"/>
      <c r="FDH83" s="147"/>
      <c r="FDI83" s="148"/>
      <c r="FDJ83" s="149"/>
      <c r="FDK83" s="150"/>
      <c r="FDL83" s="151"/>
      <c r="FDM83" s="152"/>
      <c r="FDN83" s="153"/>
      <c r="FDO83" s="154"/>
      <c r="FDP83" s="146"/>
      <c r="FDQ83" s="147"/>
      <c r="FDR83" s="148"/>
      <c r="FDS83" s="149"/>
      <c r="FDT83" s="150"/>
      <c r="FDU83" s="151"/>
      <c r="FDV83" s="152"/>
      <c r="FDW83" s="153"/>
      <c r="FDX83" s="154"/>
      <c r="FDY83" s="146"/>
      <c r="FDZ83" s="147"/>
      <c r="FEA83" s="148"/>
      <c r="FEB83" s="149"/>
      <c r="FEC83" s="150"/>
      <c r="FED83" s="151"/>
      <c r="FEE83" s="152"/>
      <c r="FEF83" s="153"/>
      <c r="FEG83" s="154"/>
      <c r="FEH83" s="146"/>
      <c r="FEI83" s="147"/>
      <c r="FEJ83" s="148"/>
      <c r="FEK83" s="149"/>
      <c r="FEL83" s="150"/>
      <c r="FEM83" s="151"/>
      <c r="FEN83" s="152"/>
      <c r="FEO83" s="153"/>
      <c r="FEP83" s="154"/>
      <c r="FEQ83" s="146"/>
      <c r="FER83" s="147"/>
      <c r="FES83" s="148"/>
      <c r="FET83" s="149"/>
      <c r="FEU83" s="150"/>
      <c r="FEV83" s="151"/>
      <c r="FEW83" s="152"/>
      <c r="FEX83" s="153"/>
      <c r="FEY83" s="154"/>
      <c r="FEZ83" s="146"/>
      <c r="FFA83" s="147"/>
      <c r="FFB83" s="148"/>
      <c r="FFC83" s="149"/>
      <c r="FFD83" s="150"/>
      <c r="FFE83" s="151"/>
      <c r="FFF83" s="152"/>
      <c r="FFG83" s="153"/>
      <c r="FFH83" s="154"/>
      <c r="FFI83" s="146"/>
      <c r="FFJ83" s="147"/>
      <c r="FFK83" s="148"/>
      <c r="FFL83" s="149"/>
      <c r="FFM83" s="150"/>
      <c r="FFN83" s="151"/>
      <c r="FFO83" s="152"/>
      <c r="FFP83" s="153"/>
      <c r="FFQ83" s="154"/>
      <c r="FFR83" s="146"/>
      <c r="FFS83" s="147"/>
      <c r="FFT83" s="148"/>
      <c r="FFU83" s="149"/>
      <c r="FFV83" s="150"/>
      <c r="FFW83" s="151"/>
      <c r="FFX83" s="152"/>
      <c r="FFY83" s="153"/>
      <c r="FFZ83" s="154"/>
      <c r="FGA83" s="146"/>
      <c r="FGB83" s="147"/>
      <c r="FGC83" s="148"/>
      <c r="FGD83" s="149"/>
      <c r="FGE83" s="150"/>
      <c r="FGF83" s="151"/>
      <c r="FGG83" s="152"/>
      <c r="FGH83" s="153"/>
      <c r="FGI83" s="154"/>
      <c r="FGJ83" s="146"/>
      <c r="FGK83" s="147"/>
      <c r="FGL83" s="148"/>
      <c r="FGM83" s="149"/>
      <c r="FGN83" s="150"/>
      <c r="FGO83" s="151"/>
      <c r="FGP83" s="152"/>
      <c r="FGQ83" s="153"/>
      <c r="FGR83" s="154"/>
      <c r="FGS83" s="146"/>
      <c r="FGT83" s="147"/>
      <c r="FGU83" s="148"/>
      <c r="FGV83" s="149"/>
      <c r="FGW83" s="150"/>
      <c r="FGX83" s="151"/>
      <c r="FGY83" s="152"/>
      <c r="FGZ83" s="153"/>
      <c r="FHA83" s="154"/>
      <c r="FHB83" s="146"/>
      <c r="FHC83" s="147"/>
      <c r="FHD83" s="148"/>
      <c r="FHE83" s="149"/>
      <c r="FHF83" s="150"/>
      <c r="FHG83" s="151"/>
      <c r="FHH83" s="152"/>
      <c r="FHI83" s="153"/>
      <c r="FHJ83" s="154"/>
      <c r="FHK83" s="146"/>
      <c r="FHL83" s="147"/>
      <c r="FHM83" s="148"/>
      <c r="FHN83" s="149"/>
      <c r="FHO83" s="150"/>
      <c r="FHP83" s="151"/>
      <c r="FHQ83" s="152"/>
      <c r="FHR83" s="153"/>
      <c r="FHS83" s="154"/>
      <c r="FHT83" s="146"/>
      <c r="FHU83" s="147"/>
      <c r="FHV83" s="148"/>
      <c r="FHW83" s="149"/>
      <c r="FHX83" s="150"/>
      <c r="FHY83" s="151"/>
      <c r="FHZ83" s="152"/>
      <c r="FIA83" s="153"/>
      <c r="FIB83" s="154"/>
      <c r="FIC83" s="146"/>
      <c r="FID83" s="147"/>
      <c r="FIE83" s="148"/>
      <c r="FIF83" s="149"/>
      <c r="FIG83" s="150"/>
      <c r="FIH83" s="151"/>
      <c r="FII83" s="152"/>
      <c r="FIJ83" s="153"/>
      <c r="FIK83" s="154"/>
      <c r="FIL83" s="146"/>
      <c r="FIM83" s="147"/>
      <c r="FIN83" s="148"/>
      <c r="FIO83" s="149"/>
      <c r="FIP83" s="150"/>
      <c r="FIQ83" s="151"/>
      <c r="FIR83" s="152"/>
      <c r="FIS83" s="153"/>
      <c r="FIT83" s="154"/>
      <c r="FIU83" s="146"/>
      <c r="FIV83" s="147"/>
      <c r="FIW83" s="148"/>
      <c r="FIX83" s="149"/>
      <c r="FIY83" s="150"/>
      <c r="FIZ83" s="151"/>
      <c r="FJA83" s="152"/>
      <c r="FJB83" s="153"/>
      <c r="FJC83" s="154"/>
      <c r="FJD83" s="146"/>
      <c r="FJE83" s="147"/>
      <c r="FJF83" s="148"/>
      <c r="FJG83" s="149"/>
      <c r="FJH83" s="150"/>
      <c r="FJI83" s="151"/>
      <c r="FJJ83" s="152"/>
      <c r="FJK83" s="153"/>
      <c r="FJL83" s="154"/>
      <c r="FJM83" s="146"/>
      <c r="FJN83" s="147"/>
      <c r="FJO83" s="148"/>
      <c r="FJP83" s="149"/>
      <c r="FJQ83" s="150"/>
      <c r="FJR83" s="151"/>
      <c r="FJS83" s="152"/>
      <c r="FJT83" s="153"/>
      <c r="FJU83" s="154"/>
      <c r="FJV83" s="146"/>
      <c r="FJW83" s="147"/>
      <c r="FJX83" s="148"/>
      <c r="FJY83" s="149"/>
      <c r="FJZ83" s="150"/>
      <c r="FKA83" s="151"/>
      <c r="FKB83" s="152"/>
      <c r="FKC83" s="153"/>
      <c r="FKD83" s="154"/>
      <c r="FKE83" s="146"/>
      <c r="FKF83" s="147"/>
      <c r="FKG83" s="148"/>
      <c r="FKH83" s="149"/>
      <c r="FKI83" s="150"/>
      <c r="FKJ83" s="151"/>
      <c r="FKK83" s="152"/>
      <c r="FKL83" s="153"/>
      <c r="FKM83" s="154"/>
      <c r="FKN83" s="146"/>
      <c r="FKO83" s="147"/>
      <c r="FKP83" s="148"/>
      <c r="FKQ83" s="149"/>
      <c r="FKR83" s="150"/>
      <c r="FKS83" s="151"/>
      <c r="FKT83" s="152"/>
      <c r="FKU83" s="153"/>
      <c r="FKV83" s="154"/>
      <c r="FKW83" s="146"/>
      <c r="FKX83" s="147"/>
      <c r="FKY83" s="148"/>
      <c r="FKZ83" s="149"/>
      <c r="FLA83" s="150"/>
      <c r="FLB83" s="151"/>
      <c r="FLC83" s="152"/>
      <c r="FLD83" s="153"/>
      <c r="FLE83" s="154"/>
      <c r="FLF83" s="146"/>
      <c r="FLG83" s="147"/>
      <c r="FLH83" s="148"/>
      <c r="FLI83" s="149"/>
      <c r="FLJ83" s="150"/>
      <c r="FLK83" s="151"/>
      <c r="FLL83" s="152"/>
      <c r="FLM83" s="153"/>
      <c r="FLN83" s="154"/>
      <c r="FLO83" s="146"/>
      <c r="FLP83" s="147"/>
      <c r="FLQ83" s="148"/>
      <c r="FLR83" s="149"/>
      <c r="FLS83" s="150"/>
      <c r="FLT83" s="151"/>
      <c r="FLU83" s="152"/>
      <c r="FLV83" s="153"/>
      <c r="FLW83" s="154"/>
      <c r="FLX83" s="146"/>
      <c r="FLY83" s="147"/>
      <c r="FLZ83" s="148"/>
      <c r="FMA83" s="149"/>
      <c r="FMB83" s="150"/>
      <c r="FMC83" s="151"/>
      <c r="FMD83" s="152"/>
      <c r="FME83" s="153"/>
      <c r="FMF83" s="154"/>
      <c r="FMG83" s="146"/>
      <c r="FMH83" s="147"/>
      <c r="FMI83" s="148"/>
      <c r="FMJ83" s="149"/>
      <c r="FMK83" s="150"/>
      <c r="FML83" s="151"/>
      <c r="FMM83" s="152"/>
      <c r="FMN83" s="153"/>
      <c r="FMO83" s="154"/>
      <c r="FMP83" s="146"/>
      <c r="FMQ83" s="147"/>
      <c r="FMR83" s="148"/>
      <c r="FMS83" s="149"/>
      <c r="FMT83" s="150"/>
      <c r="FMU83" s="151"/>
      <c r="FMV83" s="152"/>
      <c r="FMW83" s="153"/>
      <c r="FMX83" s="154"/>
      <c r="FMY83" s="146"/>
      <c r="FMZ83" s="147"/>
      <c r="FNA83" s="148"/>
      <c r="FNB83" s="149"/>
      <c r="FNC83" s="150"/>
      <c r="FND83" s="151"/>
      <c r="FNE83" s="152"/>
      <c r="FNF83" s="153"/>
      <c r="FNG83" s="154"/>
      <c r="FNH83" s="146"/>
      <c r="FNI83" s="147"/>
      <c r="FNJ83" s="148"/>
      <c r="FNK83" s="149"/>
      <c r="FNL83" s="150"/>
      <c r="FNM83" s="151"/>
      <c r="FNN83" s="152"/>
      <c r="FNO83" s="153"/>
      <c r="FNP83" s="154"/>
      <c r="FNQ83" s="146"/>
      <c r="FNR83" s="147"/>
      <c r="FNS83" s="148"/>
      <c r="FNT83" s="149"/>
      <c r="FNU83" s="150"/>
      <c r="FNV83" s="151"/>
      <c r="FNW83" s="152"/>
      <c r="FNX83" s="153"/>
      <c r="FNY83" s="154"/>
      <c r="FNZ83" s="146"/>
      <c r="FOA83" s="147"/>
      <c r="FOB83" s="148"/>
      <c r="FOC83" s="149"/>
      <c r="FOD83" s="150"/>
      <c r="FOE83" s="151"/>
      <c r="FOF83" s="152"/>
      <c r="FOG83" s="153"/>
      <c r="FOH83" s="154"/>
      <c r="FOI83" s="146"/>
      <c r="FOJ83" s="147"/>
      <c r="FOK83" s="148"/>
      <c r="FOL83" s="149"/>
      <c r="FOM83" s="150"/>
      <c r="FON83" s="151"/>
      <c r="FOO83" s="152"/>
      <c r="FOP83" s="153"/>
      <c r="FOQ83" s="154"/>
      <c r="FOR83" s="146"/>
      <c r="FOS83" s="147"/>
      <c r="FOT83" s="148"/>
      <c r="FOU83" s="149"/>
      <c r="FOV83" s="150"/>
      <c r="FOW83" s="151"/>
      <c r="FOX83" s="152"/>
      <c r="FOY83" s="153"/>
      <c r="FOZ83" s="154"/>
      <c r="FPA83" s="146"/>
      <c r="FPB83" s="147"/>
      <c r="FPC83" s="148"/>
      <c r="FPD83" s="149"/>
      <c r="FPE83" s="150"/>
      <c r="FPF83" s="151"/>
      <c r="FPG83" s="152"/>
      <c r="FPH83" s="153"/>
      <c r="FPI83" s="154"/>
      <c r="FPJ83" s="146"/>
      <c r="FPK83" s="147"/>
      <c r="FPL83" s="148"/>
      <c r="FPM83" s="149"/>
      <c r="FPN83" s="150"/>
      <c r="FPO83" s="151"/>
      <c r="FPP83" s="152"/>
      <c r="FPQ83" s="153"/>
      <c r="FPR83" s="154"/>
      <c r="FPS83" s="146"/>
      <c r="FPT83" s="147"/>
      <c r="FPU83" s="148"/>
      <c r="FPV83" s="149"/>
      <c r="FPW83" s="150"/>
      <c r="FPX83" s="151"/>
      <c r="FPY83" s="152"/>
      <c r="FPZ83" s="153"/>
      <c r="FQA83" s="154"/>
      <c r="FQB83" s="146"/>
      <c r="FQC83" s="147"/>
      <c r="FQD83" s="148"/>
      <c r="FQE83" s="149"/>
      <c r="FQF83" s="150"/>
      <c r="FQG83" s="151"/>
      <c r="FQH83" s="152"/>
      <c r="FQI83" s="153"/>
      <c r="FQJ83" s="154"/>
      <c r="FQK83" s="146"/>
      <c r="FQL83" s="147"/>
      <c r="FQM83" s="148"/>
      <c r="FQN83" s="149"/>
      <c r="FQO83" s="150"/>
      <c r="FQP83" s="151"/>
      <c r="FQQ83" s="152"/>
      <c r="FQR83" s="153"/>
      <c r="FQS83" s="154"/>
      <c r="FQT83" s="146"/>
      <c r="FQU83" s="147"/>
      <c r="FQV83" s="148"/>
      <c r="FQW83" s="149"/>
      <c r="FQX83" s="150"/>
      <c r="FQY83" s="151"/>
      <c r="FQZ83" s="152"/>
      <c r="FRA83" s="153"/>
      <c r="FRB83" s="154"/>
      <c r="FRC83" s="146"/>
      <c r="FRD83" s="147"/>
      <c r="FRE83" s="148"/>
      <c r="FRF83" s="149"/>
      <c r="FRG83" s="150"/>
      <c r="FRH83" s="151"/>
      <c r="FRI83" s="152"/>
      <c r="FRJ83" s="153"/>
      <c r="FRK83" s="154"/>
      <c r="FRL83" s="146"/>
      <c r="FRM83" s="147"/>
      <c r="FRN83" s="148"/>
      <c r="FRO83" s="149"/>
      <c r="FRP83" s="150"/>
      <c r="FRQ83" s="151"/>
      <c r="FRR83" s="152"/>
      <c r="FRS83" s="153"/>
      <c r="FRT83" s="154"/>
      <c r="FRU83" s="146"/>
      <c r="FRV83" s="147"/>
      <c r="FRW83" s="148"/>
      <c r="FRX83" s="149"/>
      <c r="FRY83" s="150"/>
      <c r="FRZ83" s="151"/>
      <c r="FSA83" s="152"/>
      <c r="FSB83" s="153"/>
      <c r="FSC83" s="154"/>
      <c r="FSD83" s="146"/>
      <c r="FSE83" s="147"/>
      <c r="FSF83" s="148"/>
      <c r="FSG83" s="149"/>
      <c r="FSH83" s="150"/>
      <c r="FSI83" s="151"/>
      <c r="FSJ83" s="152"/>
      <c r="FSK83" s="153"/>
      <c r="FSL83" s="154"/>
      <c r="FSM83" s="146"/>
      <c r="FSN83" s="147"/>
      <c r="FSO83" s="148"/>
      <c r="FSP83" s="149"/>
      <c r="FSQ83" s="150"/>
      <c r="FSR83" s="151"/>
      <c r="FSS83" s="152"/>
      <c r="FST83" s="153"/>
      <c r="FSU83" s="154"/>
      <c r="FSV83" s="146"/>
      <c r="FSW83" s="147"/>
      <c r="FSX83" s="148"/>
      <c r="FSY83" s="149"/>
      <c r="FSZ83" s="150"/>
      <c r="FTA83" s="151"/>
      <c r="FTB83" s="152"/>
      <c r="FTC83" s="153"/>
      <c r="FTD83" s="154"/>
      <c r="FTE83" s="146"/>
      <c r="FTF83" s="147"/>
      <c r="FTG83" s="148"/>
      <c r="FTH83" s="149"/>
      <c r="FTI83" s="150"/>
      <c r="FTJ83" s="151"/>
      <c r="FTK83" s="152"/>
      <c r="FTL83" s="153"/>
      <c r="FTM83" s="154"/>
      <c r="FTN83" s="146"/>
      <c r="FTO83" s="147"/>
      <c r="FTP83" s="148"/>
      <c r="FTQ83" s="149"/>
      <c r="FTR83" s="150"/>
      <c r="FTS83" s="151"/>
      <c r="FTT83" s="152"/>
      <c r="FTU83" s="153"/>
      <c r="FTV83" s="154"/>
      <c r="FTW83" s="146"/>
      <c r="FTX83" s="147"/>
      <c r="FTY83" s="148"/>
      <c r="FTZ83" s="149"/>
      <c r="FUA83" s="150"/>
      <c r="FUB83" s="151"/>
      <c r="FUC83" s="152"/>
      <c r="FUD83" s="153"/>
      <c r="FUE83" s="154"/>
      <c r="FUF83" s="146"/>
      <c r="FUG83" s="147"/>
      <c r="FUH83" s="148"/>
      <c r="FUI83" s="149"/>
      <c r="FUJ83" s="150"/>
      <c r="FUK83" s="151"/>
      <c r="FUL83" s="152"/>
      <c r="FUM83" s="153"/>
      <c r="FUN83" s="154"/>
      <c r="FUO83" s="146"/>
      <c r="FUP83" s="147"/>
      <c r="FUQ83" s="148"/>
      <c r="FUR83" s="149"/>
      <c r="FUS83" s="150"/>
      <c r="FUT83" s="151"/>
      <c r="FUU83" s="152"/>
      <c r="FUV83" s="153"/>
      <c r="FUW83" s="154"/>
      <c r="FUX83" s="146"/>
      <c r="FUY83" s="147"/>
      <c r="FUZ83" s="148"/>
      <c r="FVA83" s="149"/>
      <c r="FVB83" s="150"/>
      <c r="FVC83" s="151"/>
      <c r="FVD83" s="152"/>
      <c r="FVE83" s="153"/>
      <c r="FVF83" s="154"/>
      <c r="FVG83" s="146"/>
      <c r="FVH83" s="147"/>
      <c r="FVI83" s="148"/>
      <c r="FVJ83" s="149"/>
      <c r="FVK83" s="150"/>
      <c r="FVL83" s="151"/>
      <c r="FVM83" s="152"/>
      <c r="FVN83" s="153"/>
      <c r="FVO83" s="154"/>
      <c r="FVP83" s="146"/>
      <c r="FVQ83" s="147"/>
      <c r="FVR83" s="148"/>
      <c r="FVS83" s="149"/>
      <c r="FVT83" s="150"/>
      <c r="FVU83" s="151"/>
      <c r="FVV83" s="152"/>
      <c r="FVW83" s="153"/>
      <c r="FVX83" s="154"/>
      <c r="FVY83" s="146"/>
      <c r="FVZ83" s="147"/>
      <c r="FWA83" s="148"/>
      <c r="FWB83" s="149"/>
      <c r="FWC83" s="150"/>
      <c r="FWD83" s="151"/>
      <c r="FWE83" s="152"/>
      <c r="FWF83" s="153"/>
      <c r="FWG83" s="154"/>
      <c r="FWH83" s="146"/>
      <c r="FWI83" s="147"/>
      <c r="FWJ83" s="148"/>
      <c r="FWK83" s="149"/>
      <c r="FWL83" s="150"/>
      <c r="FWM83" s="151"/>
      <c r="FWN83" s="152"/>
      <c r="FWO83" s="153"/>
      <c r="FWP83" s="154"/>
      <c r="FWQ83" s="146"/>
      <c r="FWR83" s="147"/>
      <c r="FWS83" s="148"/>
      <c r="FWT83" s="149"/>
      <c r="FWU83" s="150"/>
      <c r="FWV83" s="151"/>
      <c r="FWW83" s="152"/>
      <c r="FWX83" s="153"/>
      <c r="FWY83" s="154"/>
      <c r="FWZ83" s="146"/>
      <c r="FXA83" s="147"/>
      <c r="FXB83" s="148"/>
      <c r="FXC83" s="149"/>
      <c r="FXD83" s="150"/>
      <c r="FXE83" s="151"/>
      <c r="FXF83" s="152"/>
      <c r="FXG83" s="153"/>
      <c r="FXH83" s="154"/>
      <c r="FXI83" s="146"/>
      <c r="FXJ83" s="147"/>
      <c r="FXK83" s="148"/>
      <c r="FXL83" s="149"/>
      <c r="FXM83" s="150"/>
      <c r="FXN83" s="151"/>
      <c r="FXO83" s="152"/>
      <c r="FXP83" s="153"/>
      <c r="FXQ83" s="154"/>
      <c r="FXR83" s="146"/>
      <c r="FXS83" s="147"/>
      <c r="FXT83" s="148"/>
      <c r="FXU83" s="149"/>
      <c r="FXV83" s="150"/>
      <c r="FXW83" s="151"/>
      <c r="FXX83" s="152"/>
      <c r="FXY83" s="153"/>
      <c r="FXZ83" s="154"/>
      <c r="FYA83" s="146"/>
      <c r="FYB83" s="147"/>
      <c r="FYC83" s="148"/>
      <c r="FYD83" s="149"/>
      <c r="FYE83" s="150"/>
      <c r="FYF83" s="151"/>
      <c r="FYG83" s="152"/>
      <c r="FYH83" s="153"/>
      <c r="FYI83" s="154"/>
      <c r="FYJ83" s="146"/>
      <c r="FYK83" s="147"/>
      <c r="FYL83" s="148"/>
      <c r="FYM83" s="149"/>
      <c r="FYN83" s="150"/>
      <c r="FYO83" s="151"/>
      <c r="FYP83" s="152"/>
      <c r="FYQ83" s="153"/>
      <c r="FYR83" s="154"/>
      <c r="FYS83" s="146"/>
      <c r="FYT83" s="147"/>
      <c r="FYU83" s="148"/>
      <c r="FYV83" s="149"/>
      <c r="FYW83" s="150"/>
      <c r="FYX83" s="151"/>
      <c r="FYY83" s="152"/>
      <c r="FYZ83" s="153"/>
      <c r="FZA83" s="154"/>
      <c r="FZB83" s="146"/>
      <c r="FZC83" s="147"/>
      <c r="FZD83" s="148"/>
      <c r="FZE83" s="149"/>
      <c r="FZF83" s="150"/>
      <c r="FZG83" s="151"/>
      <c r="FZH83" s="152"/>
      <c r="FZI83" s="153"/>
      <c r="FZJ83" s="154"/>
      <c r="FZK83" s="146"/>
      <c r="FZL83" s="147"/>
      <c r="FZM83" s="148"/>
      <c r="FZN83" s="149"/>
      <c r="FZO83" s="150"/>
      <c r="FZP83" s="151"/>
      <c r="FZQ83" s="152"/>
      <c r="FZR83" s="153"/>
      <c r="FZS83" s="154"/>
      <c r="FZT83" s="146"/>
      <c r="FZU83" s="147"/>
      <c r="FZV83" s="148"/>
      <c r="FZW83" s="149"/>
      <c r="FZX83" s="150"/>
      <c r="FZY83" s="151"/>
      <c r="FZZ83" s="152"/>
      <c r="GAA83" s="153"/>
      <c r="GAB83" s="154"/>
      <c r="GAC83" s="146"/>
      <c r="GAD83" s="147"/>
      <c r="GAE83" s="148"/>
      <c r="GAF83" s="149"/>
      <c r="GAG83" s="150"/>
      <c r="GAH83" s="151"/>
      <c r="GAI83" s="152"/>
      <c r="GAJ83" s="153"/>
      <c r="GAK83" s="154"/>
      <c r="GAL83" s="146"/>
      <c r="GAM83" s="147"/>
      <c r="GAN83" s="148"/>
      <c r="GAO83" s="149"/>
      <c r="GAP83" s="150"/>
      <c r="GAQ83" s="151"/>
      <c r="GAR83" s="152"/>
      <c r="GAS83" s="153"/>
      <c r="GAT83" s="154"/>
      <c r="GAU83" s="146"/>
      <c r="GAV83" s="147"/>
      <c r="GAW83" s="148"/>
      <c r="GAX83" s="149"/>
      <c r="GAY83" s="150"/>
      <c r="GAZ83" s="151"/>
      <c r="GBA83" s="152"/>
      <c r="GBB83" s="153"/>
      <c r="GBC83" s="154"/>
      <c r="GBD83" s="146"/>
      <c r="GBE83" s="147"/>
      <c r="GBF83" s="148"/>
      <c r="GBG83" s="149"/>
      <c r="GBH83" s="150"/>
      <c r="GBI83" s="151"/>
      <c r="GBJ83" s="152"/>
      <c r="GBK83" s="153"/>
      <c r="GBL83" s="154"/>
      <c r="GBM83" s="146"/>
      <c r="GBN83" s="147"/>
      <c r="GBO83" s="148"/>
      <c r="GBP83" s="149"/>
      <c r="GBQ83" s="150"/>
      <c r="GBR83" s="151"/>
      <c r="GBS83" s="152"/>
      <c r="GBT83" s="153"/>
      <c r="GBU83" s="154"/>
      <c r="GBV83" s="146"/>
      <c r="GBW83" s="147"/>
      <c r="GBX83" s="148"/>
      <c r="GBY83" s="149"/>
      <c r="GBZ83" s="150"/>
      <c r="GCA83" s="151"/>
      <c r="GCB83" s="152"/>
      <c r="GCC83" s="153"/>
      <c r="GCD83" s="154"/>
      <c r="GCE83" s="146"/>
      <c r="GCF83" s="147"/>
      <c r="GCG83" s="148"/>
      <c r="GCH83" s="149"/>
      <c r="GCI83" s="150"/>
      <c r="GCJ83" s="151"/>
      <c r="GCK83" s="152"/>
      <c r="GCL83" s="153"/>
      <c r="GCM83" s="154"/>
      <c r="GCN83" s="146"/>
      <c r="GCO83" s="147"/>
      <c r="GCP83" s="148"/>
      <c r="GCQ83" s="149"/>
      <c r="GCR83" s="150"/>
      <c r="GCS83" s="151"/>
      <c r="GCT83" s="152"/>
      <c r="GCU83" s="153"/>
      <c r="GCV83" s="154"/>
      <c r="GCW83" s="146"/>
      <c r="GCX83" s="147"/>
      <c r="GCY83" s="148"/>
      <c r="GCZ83" s="149"/>
      <c r="GDA83" s="150"/>
      <c r="GDB83" s="151"/>
      <c r="GDC83" s="152"/>
      <c r="GDD83" s="153"/>
      <c r="GDE83" s="154"/>
      <c r="GDF83" s="146"/>
      <c r="GDG83" s="147"/>
      <c r="GDH83" s="148"/>
      <c r="GDI83" s="149"/>
      <c r="GDJ83" s="150"/>
      <c r="GDK83" s="151"/>
      <c r="GDL83" s="152"/>
      <c r="GDM83" s="153"/>
      <c r="GDN83" s="154"/>
      <c r="GDO83" s="146"/>
      <c r="GDP83" s="147"/>
      <c r="GDQ83" s="148"/>
      <c r="GDR83" s="149"/>
      <c r="GDS83" s="150"/>
      <c r="GDT83" s="151"/>
      <c r="GDU83" s="152"/>
      <c r="GDV83" s="153"/>
      <c r="GDW83" s="154"/>
      <c r="GDX83" s="146"/>
      <c r="GDY83" s="147"/>
      <c r="GDZ83" s="148"/>
      <c r="GEA83" s="149"/>
      <c r="GEB83" s="150"/>
      <c r="GEC83" s="151"/>
      <c r="GED83" s="152"/>
      <c r="GEE83" s="153"/>
      <c r="GEF83" s="154"/>
      <c r="GEG83" s="146"/>
      <c r="GEH83" s="147"/>
      <c r="GEI83" s="148"/>
      <c r="GEJ83" s="149"/>
      <c r="GEK83" s="150"/>
      <c r="GEL83" s="151"/>
      <c r="GEM83" s="152"/>
      <c r="GEN83" s="153"/>
      <c r="GEO83" s="154"/>
      <c r="GEP83" s="146"/>
      <c r="GEQ83" s="147"/>
      <c r="GER83" s="148"/>
      <c r="GES83" s="149"/>
      <c r="GET83" s="150"/>
      <c r="GEU83" s="151"/>
      <c r="GEV83" s="152"/>
      <c r="GEW83" s="153"/>
      <c r="GEX83" s="154"/>
      <c r="GEY83" s="146"/>
      <c r="GEZ83" s="147"/>
      <c r="GFA83" s="148"/>
      <c r="GFB83" s="149"/>
      <c r="GFC83" s="150"/>
      <c r="GFD83" s="151"/>
      <c r="GFE83" s="152"/>
      <c r="GFF83" s="153"/>
      <c r="GFG83" s="154"/>
      <c r="GFH83" s="146"/>
      <c r="GFI83" s="147"/>
      <c r="GFJ83" s="148"/>
      <c r="GFK83" s="149"/>
      <c r="GFL83" s="150"/>
      <c r="GFM83" s="151"/>
      <c r="GFN83" s="152"/>
      <c r="GFO83" s="153"/>
      <c r="GFP83" s="154"/>
      <c r="GFQ83" s="146"/>
      <c r="GFR83" s="147"/>
      <c r="GFS83" s="148"/>
      <c r="GFT83" s="149"/>
      <c r="GFU83" s="150"/>
      <c r="GFV83" s="151"/>
      <c r="GFW83" s="152"/>
      <c r="GFX83" s="153"/>
      <c r="GFY83" s="154"/>
      <c r="GFZ83" s="146"/>
      <c r="GGA83" s="147"/>
      <c r="GGB83" s="148"/>
      <c r="GGC83" s="149"/>
      <c r="GGD83" s="150"/>
      <c r="GGE83" s="151"/>
      <c r="GGF83" s="152"/>
      <c r="GGG83" s="153"/>
      <c r="GGH83" s="154"/>
      <c r="GGI83" s="146"/>
      <c r="GGJ83" s="147"/>
      <c r="GGK83" s="148"/>
      <c r="GGL83" s="149"/>
      <c r="GGM83" s="150"/>
      <c r="GGN83" s="151"/>
      <c r="GGO83" s="152"/>
      <c r="GGP83" s="153"/>
      <c r="GGQ83" s="154"/>
      <c r="GGR83" s="146"/>
      <c r="GGS83" s="147"/>
      <c r="GGT83" s="148"/>
      <c r="GGU83" s="149"/>
      <c r="GGV83" s="150"/>
      <c r="GGW83" s="151"/>
      <c r="GGX83" s="152"/>
      <c r="GGY83" s="153"/>
      <c r="GGZ83" s="154"/>
      <c r="GHA83" s="146"/>
      <c r="GHB83" s="147"/>
      <c r="GHC83" s="148"/>
      <c r="GHD83" s="149"/>
      <c r="GHE83" s="150"/>
      <c r="GHF83" s="151"/>
      <c r="GHG83" s="152"/>
      <c r="GHH83" s="153"/>
      <c r="GHI83" s="154"/>
      <c r="GHJ83" s="146"/>
      <c r="GHK83" s="147"/>
      <c r="GHL83" s="148"/>
      <c r="GHM83" s="149"/>
      <c r="GHN83" s="150"/>
      <c r="GHO83" s="151"/>
      <c r="GHP83" s="152"/>
      <c r="GHQ83" s="153"/>
      <c r="GHR83" s="154"/>
      <c r="GHS83" s="146"/>
      <c r="GHT83" s="147"/>
      <c r="GHU83" s="148"/>
      <c r="GHV83" s="149"/>
      <c r="GHW83" s="150"/>
      <c r="GHX83" s="151"/>
      <c r="GHY83" s="152"/>
      <c r="GHZ83" s="153"/>
      <c r="GIA83" s="154"/>
      <c r="GIB83" s="146"/>
      <c r="GIC83" s="147"/>
      <c r="GID83" s="148"/>
      <c r="GIE83" s="149"/>
      <c r="GIF83" s="150"/>
      <c r="GIG83" s="151"/>
      <c r="GIH83" s="152"/>
      <c r="GII83" s="153"/>
      <c r="GIJ83" s="154"/>
      <c r="GIK83" s="146"/>
      <c r="GIL83" s="147"/>
      <c r="GIM83" s="148"/>
      <c r="GIN83" s="149"/>
      <c r="GIO83" s="150"/>
      <c r="GIP83" s="151"/>
      <c r="GIQ83" s="152"/>
      <c r="GIR83" s="153"/>
      <c r="GIS83" s="154"/>
      <c r="GIT83" s="146"/>
      <c r="GIU83" s="147"/>
      <c r="GIV83" s="148"/>
      <c r="GIW83" s="149"/>
      <c r="GIX83" s="150"/>
      <c r="GIY83" s="151"/>
      <c r="GIZ83" s="152"/>
      <c r="GJA83" s="153"/>
      <c r="GJB83" s="154"/>
      <c r="GJC83" s="146"/>
      <c r="GJD83" s="147"/>
      <c r="GJE83" s="148"/>
      <c r="GJF83" s="149"/>
      <c r="GJG83" s="150"/>
      <c r="GJH83" s="151"/>
      <c r="GJI83" s="152"/>
      <c r="GJJ83" s="153"/>
      <c r="GJK83" s="154"/>
      <c r="GJL83" s="146"/>
      <c r="GJM83" s="147"/>
      <c r="GJN83" s="148"/>
      <c r="GJO83" s="149"/>
      <c r="GJP83" s="150"/>
      <c r="GJQ83" s="151"/>
      <c r="GJR83" s="152"/>
      <c r="GJS83" s="153"/>
      <c r="GJT83" s="154"/>
      <c r="GJU83" s="146"/>
      <c r="GJV83" s="147"/>
      <c r="GJW83" s="148"/>
      <c r="GJX83" s="149"/>
      <c r="GJY83" s="150"/>
      <c r="GJZ83" s="151"/>
      <c r="GKA83" s="152"/>
      <c r="GKB83" s="153"/>
      <c r="GKC83" s="154"/>
      <c r="GKD83" s="146"/>
      <c r="GKE83" s="147"/>
      <c r="GKF83" s="148"/>
      <c r="GKG83" s="149"/>
      <c r="GKH83" s="150"/>
      <c r="GKI83" s="151"/>
      <c r="GKJ83" s="152"/>
      <c r="GKK83" s="153"/>
      <c r="GKL83" s="154"/>
      <c r="GKM83" s="146"/>
      <c r="GKN83" s="147"/>
      <c r="GKO83" s="148"/>
      <c r="GKP83" s="149"/>
      <c r="GKQ83" s="150"/>
      <c r="GKR83" s="151"/>
      <c r="GKS83" s="152"/>
      <c r="GKT83" s="153"/>
      <c r="GKU83" s="154"/>
      <c r="GKV83" s="146"/>
      <c r="GKW83" s="147"/>
      <c r="GKX83" s="148"/>
      <c r="GKY83" s="149"/>
      <c r="GKZ83" s="150"/>
      <c r="GLA83" s="151"/>
      <c r="GLB83" s="152"/>
      <c r="GLC83" s="153"/>
      <c r="GLD83" s="154"/>
      <c r="GLE83" s="146"/>
      <c r="GLF83" s="147"/>
      <c r="GLG83" s="148"/>
      <c r="GLH83" s="149"/>
      <c r="GLI83" s="150"/>
      <c r="GLJ83" s="151"/>
      <c r="GLK83" s="152"/>
      <c r="GLL83" s="153"/>
      <c r="GLM83" s="154"/>
      <c r="GLN83" s="146"/>
      <c r="GLO83" s="147"/>
      <c r="GLP83" s="148"/>
      <c r="GLQ83" s="149"/>
      <c r="GLR83" s="150"/>
      <c r="GLS83" s="151"/>
      <c r="GLT83" s="152"/>
      <c r="GLU83" s="153"/>
      <c r="GLV83" s="154"/>
      <c r="GLW83" s="146"/>
      <c r="GLX83" s="147"/>
      <c r="GLY83" s="148"/>
      <c r="GLZ83" s="149"/>
      <c r="GMA83" s="150"/>
      <c r="GMB83" s="151"/>
      <c r="GMC83" s="152"/>
      <c r="GMD83" s="153"/>
      <c r="GME83" s="154"/>
      <c r="GMF83" s="146"/>
      <c r="GMG83" s="147"/>
      <c r="GMH83" s="148"/>
      <c r="GMI83" s="149"/>
      <c r="GMJ83" s="150"/>
      <c r="GMK83" s="151"/>
      <c r="GML83" s="152"/>
      <c r="GMM83" s="153"/>
      <c r="GMN83" s="154"/>
      <c r="GMO83" s="146"/>
      <c r="GMP83" s="147"/>
      <c r="GMQ83" s="148"/>
      <c r="GMR83" s="149"/>
      <c r="GMS83" s="150"/>
      <c r="GMT83" s="151"/>
      <c r="GMU83" s="152"/>
      <c r="GMV83" s="153"/>
      <c r="GMW83" s="154"/>
      <c r="GMX83" s="146"/>
      <c r="GMY83" s="147"/>
      <c r="GMZ83" s="148"/>
      <c r="GNA83" s="149"/>
      <c r="GNB83" s="150"/>
      <c r="GNC83" s="151"/>
      <c r="GND83" s="152"/>
      <c r="GNE83" s="153"/>
      <c r="GNF83" s="154"/>
      <c r="GNG83" s="146"/>
      <c r="GNH83" s="147"/>
      <c r="GNI83" s="148"/>
      <c r="GNJ83" s="149"/>
      <c r="GNK83" s="150"/>
      <c r="GNL83" s="151"/>
      <c r="GNM83" s="152"/>
      <c r="GNN83" s="153"/>
      <c r="GNO83" s="154"/>
      <c r="GNP83" s="146"/>
      <c r="GNQ83" s="147"/>
      <c r="GNR83" s="148"/>
      <c r="GNS83" s="149"/>
      <c r="GNT83" s="150"/>
      <c r="GNU83" s="151"/>
      <c r="GNV83" s="152"/>
      <c r="GNW83" s="153"/>
      <c r="GNX83" s="154"/>
      <c r="GNY83" s="146"/>
      <c r="GNZ83" s="147"/>
      <c r="GOA83" s="148"/>
      <c r="GOB83" s="149"/>
      <c r="GOC83" s="150"/>
      <c r="GOD83" s="151"/>
      <c r="GOE83" s="152"/>
      <c r="GOF83" s="153"/>
      <c r="GOG83" s="154"/>
      <c r="GOH83" s="146"/>
      <c r="GOI83" s="147"/>
      <c r="GOJ83" s="148"/>
      <c r="GOK83" s="149"/>
      <c r="GOL83" s="150"/>
      <c r="GOM83" s="151"/>
      <c r="GON83" s="152"/>
      <c r="GOO83" s="153"/>
      <c r="GOP83" s="154"/>
      <c r="GOQ83" s="146"/>
      <c r="GOR83" s="147"/>
      <c r="GOS83" s="148"/>
      <c r="GOT83" s="149"/>
      <c r="GOU83" s="150"/>
      <c r="GOV83" s="151"/>
      <c r="GOW83" s="152"/>
      <c r="GOX83" s="153"/>
      <c r="GOY83" s="154"/>
      <c r="GOZ83" s="146"/>
      <c r="GPA83" s="147"/>
      <c r="GPB83" s="148"/>
      <c r="GPC83" s="149"/>
      <c r="GPD83" s="150"/>
      <c r="GPE83" s="151"/>
      <c r="GPF83" s="152"/>
      <c r="GPG83" s="153"/>
      <c r="GPH83" s="154"/>
      <c r="GPI83" s="146"/>
      <c r="GPJ83" s="147"/>
      <c r="GPK83" s="148"/>
      <c r="GPL83" s="149"/>
      <c r="GPM83" s="150"/>
      <c r="GPN83" s="151"/>
      <c r="GPO83" s="152"/>
      <c r="GPP83" s="153"/>
      <c r="GPQ83" s="154"/>
      <c r="GPR83" s="146"/>
      <c r="GPS83" s="147"/>
      <c r="GPT83" s="148"/>
      <c r="GPU83" s="149"/>
      <c r="GPV83" s="150"/>
      <c r="GPW83" s="151"/>
      <c r="GPX83" s="152"/>
      <c r="GPY83" s="153"/>
      <c r="GPZ83" s="154"/>
      <c r="GQA83" s="146"/>
      <c r="GQB83" s="147"/>
      <c r="GQC83" s="148"/>
      <c r="GQD83" s="149"/>
      <c r="GQE83" s="150"/>
      <c r="GQF83" s="151"/>
      <c r="GQG83" s="152"/>
      <c r="GQH83" s="153"/>
      <c r="GQI83" s="154"/>
      <c r="GQJ83" s="146"/>
      <c r="GQK83" s="147"/>
      <c r="GQL83" s="148"/>
      <c r="GQM83" s="149"/>
      <c r="GQN83" s="150"/>
      <c r="GQO83" s="151"/>
      <c r="GQP83" s="152"/>
      <c r="GQQ83" s="153"/>
      <c r="GQR83" s="154"/>
      <c r="GQS83" s="146"/>
      <c r="GQT83" s="147"/>
      <c r="GQU83" s="148"/>
      <c r="GQV83" s="149"/>
      <c r="GQW83" s="150"/>
      <c r="GQX83" s="151"/>
      <c r="GQY83" s="152"/>
      <c r="GQZ83" s="153"/>
      <c r="GRA83" s="154"/>
      <c r="GRB83" s="146"/>
      <c r="GRC83" s="147"/>
      <c r="GRD83" s="148"/>
      <c r="GRE83" s="149"/>
      <c r="GRF83" s="150"/>
      <c r="GRG83" s="151"/>
      <c r="GRH83" s="152"/>
      <c r="GRI83" s="153"/>
      <c r="GRJ83" s="154"/>
      <c r="GRK83" s="146"/>
      <c r="GRL83" s="147"/>
      <c r="GRM83" s="148"/>
      <c r="GRN83" s="149"/>
      <c r="GRO83" s="150"/>
      <c r="GRP83" s="151"/>
      <c r="GRQ83" s="152"/>
      <c r="GRR83" s="153"/>
      <c r="GRS83" s="154"/>
      <c r="GRT83" s="146"/>
      <c r="GRU83" s="147"/>
      <c r="GRV83" s="148"/>
      <c r="GRW83" s="149"/>
      <c r="GRX83" s="150"/>
      <c r="GRY83" s="151"/>
      <c r="GRZ83" s="152"/>
      <c r="GSA83" s="153"/>
      <c r="GSB83" s="154"/>
      <c r="GSC83" s="146"/>
      <c r="GSD83" s="147"/>
      <c r="GSE83" s="148"/>
      <c r="GSF83" s="149"/>
      <c r="GSG83" s="150"/>
      <c r="GSH83" s="151"/>
      <c r="GSI83" s="152"/>
      <c r="GSJ83" s="153"/>
      <c r="GSK83" s="154"/>
      <c r="GSL83" s="146"/>
      <c r="GSM83" s="147"/>
      <c r="GSN83" s="148"/>
      <c r="GSO83" s="149"/>
      <c r="GSP83" s="150"/>
      <c r="GSQ83" s="151"/>
      <c r="GSR83" s="152"/>
      <c r="GSS83" s="153"/>
      <c r="GST83" s="154"/>
      <c r="GSU83" s="146"/>
      <c r="GSV83" s="147"/>
      <c r="GSW83" s="148"/>
      <c r="GSX83" s="149"/>
      <c r="GSY83" s="150"/>
      <c r="GSZ83" s="151"/>
      <c r="GTA83" s="152"/>
      <c r="GTB83" s="153"/>
      <c r="GTC83" s="154"/>
      <c r="GTD83" s="146"/>
      <c r="GTE83" s="147"/>
      <c r="GTF83" s="148"/>
      <c r="GTG83" s="149"/>
      <c r="GTH83" s="150"/>
      <c r="GTI83" s="151"/>
      <c r="GTJ83" s="152"/>
      <c r="GTK83" s="153"/>
      <c r="GTL83" s="154"/>
      <c r="GTM83" s="146"/>
      <c r="GTN83" s="147"/>
      <c r="GTO83" s="148"/>
      <c r="GTP83" s="149"/>
      <c r="GTQ83" s="150"/>
      <c r="GTR83" s="151"/>
      <c r="GTS83" s="152"/>
      <c r="GTT83" s="153"/>
      <c r="GTU83" s="154"/>
      <c r="GTV83" s="146"/>
      <c r="GTW83" s="147"/>
      <c r="GTX83" s="148"/>
      <c r="GTY83" s="149"/>
      <c r="GTZ83" s="150"/>
      <c r="GUA83" s="151"/>
      <c r="GUB83" s="152"/>
      <c r="GUC83" s="153"/>
      <c r="GUD83" s="154"/>
      <c r="GUE83" s="146"/>
      <c r="GUF83" s="147"/>
      <c r="GUG83" s="148"/>
      <c r="GUH83" s="149"/>
      <c r="GUI83" s="150"/>
      <c r="GUJ83" s="151"/>
      <c r="GUK83" s="152"/>
      <c r="GUL83" s="153"/>
      <c r="GUM83" s="154"/>
      <c r="GUN83" s="146"/>
      <c r="GUO83" s="147"/>
      <c r="GUP83" s="148"/>
      <c r="GUQ83" s="149"/>
      <c r="GUR83" s="150"/>
      <c r="GUS83" s="151"/>
      <c r="GUT83" s="152"/>
      <c r="GUU83" s="153"/>
      <c r="GUV83" s="154"/>
      <c r="GUW83" s="146"/>
      <c r="GUX83" s="147"/>
      <c r="GUY83" s="148"/>
      <c r="GUZ83" s="149"/>
      <c r="GVA83" s="150"/>
      <c r="GVB83" s="151"/>
      <c r="GVC83" s="152"/>
      <c r="GVD83" s="153"/>
      <c r="GVE83" s="154"/>
      <c r="GVF83" s="146"/>
      <c r="GVG83" s="147"/>
      <c r="GVH83" s="148"/>
      <c r="GVI83" s="149"/>
      <c r="GVJ83" s="150"/>
      <c r="GVK83" s="151"/>
      <c r="GVL83" s="152"/>
      <c r="GVM83" s="153"/>
      <c r="GVN83" s="154"/>
      <c r="GVO83" s="146"/>
      <c r="GVP83" s="147"/>
      <c r="GVQ83" s="148"/>
      <c r="GVR83" s="149"/>
      <c r="GVS83" s="150"/>
      <c r="GVT83" s="151"/>
      <c r="GVU83" s="152"/>
      <c r="GVV83" s="153"/>
      <c r="GVW83" s="154"/>
      <c r="GVX83" s="146"/>
      <c r="GVY83" s="147"/>
      <c r="GVZ83" s="148"/>
      <c r="GWA83" s="149"/>
      <c r="GWB83" s="150"/>
      <c r="GWC83" s="151"/>
      <c r="GWD83" s="152"/>
      <c r="GWE83" s="153"/>
      <c r="GWF83" s="154"/>
      <c r="GWG83" s="146"/>
      <c r="GWH83" s="147"/>
      <c r="GWI83" s="148"/>
      <c r="GWJ83" s="149"/>
      <c r="GWK83" s="150"/>
      <c r="GWL83" s="151"/>
      <c r="GWM83" s="152"/>
      <c r="GWN83" s="153"/>
      <c r="GWO83" s="154"/>
      <c r="GWP83" s="146"/>
      <c r="GWQ83" s="147"/>
      <c r="GWR83" s="148"/>
      <c r="GWS83" s="149"/>
      <c r="GWT83" s="150"/>
      <c r="GWU83" s="151"/>
      <c r="GWV83" s="152"/>
      <c r="GWW83" s="153"/>
      <c r="GWX83" s="154"/>
      <c r="GWY83" s="146"/>
      <c r="GWZ83" s="147"/>
      <c r="GXA83" s="148"/>
      <c r="GXB83" s="149"/>
      <c r="GXC83" s="150"/>
      <c r="GXD83" s="151"/>
      <c r="GXE83" s="152"/>
      <c r="GXF83" s="153"/>
      <c r="GXG83" s="154"/>
      <c r="GXH83" s="146"/>
      <c r="GXI83" s="147"/>
      <c r="GXJ83" s="148"/>
      <c r="GXK83" s="149"/>
      <c r="GXL83" s="150"/>
      <c r="GXM83" s="151"/>
      <c r="GXN83" s="152"/>
      <c r="GXO83" s="153"/>
      <c r="GXP83" s="154"/>
      <c r="GXQ83" s="146"/>
      <c r="GXR83" s="147"/>
      <c r="GXS83" s="148"/>
      <c r="GXT83" s="149"/>
      <c r="GXU83" s="150"/>
      <c r="GXV83" s="151"/>
      <c r="GXW83" s="152"/>
      <c r="GXX83" s="153"/>
      <c r="GXY83" s="154"/>
      <c r="GXZ83" s="146"/>
      <c r="GYA83" s="147"/>
      <c r="GYB83" s="148"/>
      <c r="GYC83" s="149"/>
      <c r="GYD83" s="150"/>
      <c r="GYE83" s="151"/>
      <c r="GYF83" s="152"/>
      <c r="GYG83" s="153"/>
      <c r="GYH83" s="154"/>
      <c r="GYI83" s="146"/>
      <c r="GYJ83" s="147"/>
      <c r="GYK83" s="148"/>
      <c r="GYL83" s="149"/>
      <c r="GYM83" s="150"/>
      <c r="GYN83" s="151"/>
      <c r="GYO83" s="152"/>
      <c r="GYP83" s="153"/>
      <c r="GYQ83" s="154"/>
      <c r="GYR83" s="146"/>
      <c r="GYS83" s="147"/>
      <c r="GYT83" s="148"/>
      <c r="GYU83" s="149"/>
      <c r="GYV83" s="150"/>
      <c r="GYW83" s="151"/>
      <c r="GYX83" s="152"/>
      <c r="GYY83" s="153"/>
      <c r="GYZ83" s="154"/>
      <c r="GZA83" s="146"/>
      <c r="GZB83" s="147"/>
      <c r="GZC83" s="148"/>
      <c r="GZD83" s="149"/>
      <c r="GZE83" s="150"/>
      <c r="GZF83" s="151"/>
      <c r="GZG83" s="152"/>
      <c r="GZH83" s="153"/>
      <c r="GZI83" s="154"/>
      <c r="GZJ83" s="146"/>
      <c r="GZK83" s="147"/>
      <c r="GZL83" s="148"/>
      <c r="GZM83" s="149"/>
      <c r="GZN83" s="150"/>
      <c r="GZO83" s="151"/>
      <c r="GZP83" s="152"/>
      <c r="GZQ83" s="153"/>
      <c r="GZR83" s="154"/>
      <c r="GZS83" s="146"/>
      <c r="GZT83" s="147"/>
      <c r="GZU83" s="148"/>
      <c r="GZV83" s="149"/>
      <c r="GZW83" s="150"/>
      <c r="GZX83" s="151"/>
      <c r="GZY83" s="152"/>
      <c r="GZZ83" s="153"/>
      <c r="HAA83" s="154"/>
      <c r="HAB83" s="146"/>
      <c r="HAC83" s="147"/>
      <c r="HAD83" s="148"/>
      <c r="HAE83" s="149"/>
      <c r="HAF83" s="150"/>
      <c r="HAG83" s="151"/>
      <c r="HAH83" s="152"/>
      <c r="HAI83" s="153"/>
      <c r="HAJ83" s="154"/>
      <c r="HAK83" s="146"/>
      <c r="HAL83" s="147"/>
      <c r="HAM83" s="148"/>
      <c r="HAN83" s="149"/>
      <c r="HAO83" s="150"/>
      <c r="HAP83" s="151"/>
      <c r="HAQ83" s="152"/>
      <c r="HAR83" s="153"/>
      <c r="HAS83" s="154"/>
      <c r="HAT83" s="146"/>
      <c r="HAU83" s="147"/>
      <c r="HAV83" s="148"/>
      <c r="HAW83" s="149"/>
      <c r="HAX83" s="150"/>
      <c r="HAY83" s="151"/>
      <c r="HAZ83" s="152"/>
      <c r="HBA83" s="153"/>
      <c r="HBB83" s="154"/>
      <c r="HBC83" s="146"/>
      <c r="HBD83" s="147"/>
      <c r="HBE83" s="148"/>
      <c r="HBF83" s="149"/>
      <c r="HBG83" s="150"/>
      <c r="HBH83" s="151"/>
      <c r="HBI83" s="152"/>
      <c r="HBJ83" s="153"/>
      <c r="HBK83" s="154"/>
      <c r="HBL83" s="146"/>
      <c r="HBM83" s="147"/>
      <c r="HBN83" s="148"/>
      <c r="HBO83" s="149"/>
      <c r="HBP83" s="150"/>
      <c r="HBQ83" s="151"/>
      <c r="HBR83" s="152"/>
      <c r="HBS83" s="153"/>
      <c r="HBT83" s="154"/>
      <c r="HBU83" s="146"/>
      <c r="HBV83" s="147"/>
      <c r="HBW83" s="148"/>
      <c r="HBX83" s="149"/>
      <c r="HBY83" s="150"/>
      <c r="HBZ83" s="151"/>
      <c r="HCA83" s="152"/>
      <c r="HCB83" s="153"/>
      <c r="HCC83" s="154"/>
      <c r="HCD83" s="146"/>
      <c r="HCE83" s="147"/>
      <c r="HCF83" s="148"/>
      <c r="HCG83" s="149"/>
      <c r="HCH83" s="150"/>
      <c r="HCI83" s="151"/>
      <c r="HCJ83" s="152"/>
      <c r="HCK83" s="153"/>
      <c r="HCL83" s="154"/>
      <c r="HCM83" s="146"/>
      <c r="HCN83" s="147"/>
      <c r="HCO83" s="148"/>
      <c r="HCP83" s="149"/>
      <c r="HCQ83" s="150"/>
      <c r="HCR83" s="151"/>
      <c r="HCS83" s="152"/>
      <c r="HCT83" s="153"/>
      <c r="HCU83" s="154"/>
      <c r="HCV83" s="146"/>
      <c r="HCW83" s="147"/>
      <c r="HCX83" s="148"/>
      <c r="HCY83" s="149"/>
      <c r="HCZ83" s="150"/>
      <c r="HDA83" s="151"/>
      <c r="HDB83" s="152"/>
      <c r="HDC83" s="153"/>
      <c r="HDD83" s="154"/>
      <c r="HDE83" s="146"/>
      <c r="HDF83" s="147"/>
      <c r="HDG83" s="148"/>
      <c r="HDH83" s="149"/>
      <c r="HDI83" s="150"/>
      <c r="HDJ83" s="151"/>
      <c r="HDK83" s="152"/>
      <c r="HDL83" s="153"/>
      <c r="HDM83" s="154"/>
      <c r="HDN83" s="146"/>
      <c r="HDO83" s="147"/>
      <c r="HDP83" s="148"/>
      <c r="HDQ83" s="149"/>
      <c r="HDR83" s="150"/>
      <c r="HDS83" s="151"/>
      <c r="HDT83" s="152"/>
      <c r="HDU83" s="153"/>
      <c r="HDV83" s="154"/>
      <c r="HDW83" s="146"/>
      <c r="HDX83" s="147"/>
      <c r="HDY83" s="148"/>
      <c r="HDZ83" s="149"/>
      <c r="HEA83" s="150"/>
      <c r="HEB83" s="151"/>
      <c r="HEC83" s="152"/>
      <c r="HED83" s="153"/>
      <c r="HEE83" s="154"/>
      <c r="HEF83" s="146"/>
      <c r="HEG83" s="147"/>
      <c r="HEH83" s="148"/>
      <c r="HEI83" s="149"/>
      <c r="HEJ83" s="150"/>
      <c r="HEK83" s="151"/>
      <c r="HEL83" s="152"/>
      <c r="HEM83" s="153"/>
      <c r="HEN83" s="154"/>
      <c r="HEO83" s="146"/>
      <c r="HEP83" s="147"/>
      <c r="HEQ83" s="148"/>
      <c r="HER83" s="149"/>
      <c r="HES83" s="150"/>
      <c r="HET83" s="151"/>
      <c r="HEU83" s="152"/>
      <c r="HEV83" s="153"/>
      <c r="HEW83" s="154"/>
      <c r="HEX83" s="146"/>
      <c r="HEY83" s="147"/>
      <c r="HEZ83" s="148"/>
      <c r="HFA83" s="149"/>
      <c r="HFB83" s="150"/>
      <c r="HFC83" s="151"/>
      <c r="HFD83" s="152"/>
      <c r="HFE83" s="153"/>
      <c r="HFF83" s="154"/>
      <c r="HFG83" s="146"/>
      <c r="HFH83" s="147"/>
      <c r="HFI83" s="148"/>
      <c r="HFJ83" s="149"/>
      <c r="HFK83" s="150"/>
      <c r="HFL83" s="151"/>
      <c r="HFM83" s="152"/>
      <c r="HFN83" s="153"/>
      <c r="HFO83" s="154"/>
      <c r="HFP83" s="146"/>
      <c r="HFQ83" s="147"/>
      <c r="HFR83" s="148"/>
      <c r="HFS83" s="149"/>
      <c r="HFT83" s="150"/>
      <c r="HFU83" s="151"/>
      <c r="HFV83" s="152"/>
      <c r="HFW83" s="153"/>
      <c r="HFX83" s="154"/>
      <c r="HFY83" s="146"/>
      <c r="HFZ83" s="147"/>
      <c r="HGA83" s="148"/>
      <c r="HGB83" s="149"/>
      <c r="HGC83" s="150"/>
      <c r="HGD83" s="151"/>
      <c r="HGE83" s="152"/>
      <c r="HGF83" s="153"/>
      <c r="HGG83" s="154"/>
      <c r="HGH83" s="146"/>
      <c r="HGI83" s="147"/>
      <c r="HGJ83" s="148"/>
      <c r="HGK83" s="149"/>
      <c r="HGL83" s="150"/>
      <c r="HGM83" s="151"/>
      <c r="HGN83" s="152"/>
      <c r="HGO83" s="153"/>
      <c r="HGP83" s="154"/>
      <c r="HGQ83" s="146"/>
      <c r="HGR83" s="147"/>
      <c r="HGS83" s="148"/>
      <c r="HGT83" s="149"/>
      <c r="HGU83" s="150"/>
      <c r="HGV83" s="151"/>
      <c r="HGW83" s="152"/>
      <c r="HGX83" s="153"/>
      <c r="HGY83" s="154"/>
      <c r="HGZ83" s="146"/>
      <c r="HHA83" s="147"/>
      <c r="HHB83" s="148"/>
      <c r="HHC83" s="149"/>
      <c r="HHD83" s="150"/>
      <c r="HHE83" s="151"/>
      <c r="HHF83" s="152"/>
      <c r="HHG83" s="153"/>
      <c r="HHH83" s="154"/>
      <c r="HHI83" s="146"/>
      <c r="HHJ83" s="147"/>
      <c r="HHK83" s="148"/>
      <c r="HHL83" s="149"/>
      <c r="HHM83" s="150"/>
      <c r="HHN83" s="151"/>
      <c r="HHO83" s="152"/>
      <c r="HHP83" s="153"/>
      <c r="HHQ83" s="154"/>
      <c r="HHR83" s="146"/>
      <c r="HHS83" s="147"/>
      <c r="HHT83" s="148"/>
      <c r="HHU83" s="149"/>
      <c r="HHV83" s="150"/>
      <c r="HHW83" s="151"/>
      <c r="HHX83" s="152"/>
      <c r="HHY83" s="153"/>
      <c r="HHZ83" s="154"/>
      <c r="HIA83" s="146"/>
      <c r="HIB83" s="147"/>
      <c r="HIC83" s="148"/>
      <c r="HID83" s="149"/>
      <c r="HIE83" s="150"/>
      <c r="HIF83" s="151"/>
      <c r="HIG83" s="152"/>
      <c r="HIH83" s="153"/>
      <c r="HII83" s="154"/>
      <c r="HIJ83" s="146"/>
      <c r="HIK83" s="147"/>
      <c r="HIL83" s="148"/>
      <c r="HIM83" s="149"/>
      <c r="HIN83" s="150"/>
      <c r="HIO83" s="151"/>
      <c r="HIP83" s="152"/>
      <c r="HIQ83" s="153"/>
      <c r="HIR83" s="154"/>
      <c r="HIS83" s="146"/>
      <c r="HIT83" s="147"/>
      <c r="HIU83" s="148"/>
      <c r="HIV83" s="149"/>
      <c r="HIW83" s="150"/>
      <c r="HIX83" s="151"/>
      <c r="HIY83" s="152"/>
      <c r="HIZ83" s="153"/>
      <c r="HJA83" s="154"/>
      <c r="HJB83" s="146"/>
      <c r="HJC83" s="147"/>
      <c r="HJD83" s="148"/>
      <c r="HJE83" s="149"/>
      <c r="HJF83" s="150"/>
      <c r="HJG83" s="151"/>
      <c r="HJH83" s="152"/>
      <c r="HJI83" s="153"/>
      <c r="HJJ83" s="154"/>
      <c r="HJK83" s="146"/>
      <c r="HJL83" s="147"/>
      <c r="HJM83" s="148"/>
      <c r="HJN83" s="149"/>
      <c r="HJO83" s="150"/>
      <c r="HJP83" s="151"/>
      <c r="HJQ83" s="152"/>
      <c r="HJR83" s="153"/>
      <c r="HJS83" s="154"/>
      <c r="HJT83" s="146"/>
      <c r="HJU83" s="147"/>
      <c r="HJV83" s="148"/>
      <c r="HJW83" s="149"/>
      <c r="HJX83" s="150"/>
      <c r="HJY83" s="151"/>
      <c r="HJZ83" s="152"/>
      <c r="HKA83" s="153"/>
      <c r="HKB83" s="154"/>
      <c r="HKC83" s="146"/>
      <c r="HKD83" s="147"/>
      <c r="HKE83" s="148"/>
      <c r="HKF83" s="149"/>
      <c r="HKG83" s="150"/>
      <c r="HKH83" s="151"/>
      <c r="HKI83" s="152"/>
      <c r="HKJ83" s="153"/>
      <c r="HKK83" s="154"/>
      <c r="HKL83" s="146"/>
      <c r="HKM83" s="147"/>
      <c r="HKN83" s="148"/>
      <c r="HKO83" s="149"/>
      <c r="HKP83" s="150"/>
      <c r="HKQ83" s="151"/>
      <c r="HKR83" s="152"/>
      <c r="HKS83" s="153"/>
      <c r="HKT83" s="154"/>
      <c r="HKU83" s="146"/>
      <c r="HKV83" s="147"/>
      <c r="HKW83" s="148"/>
      <c r="HKX83" s="149"/>
      <c r="HKY83" s="150"/>
      <c r="HKZ83" s="151"/>
      <c r="HLA83" s="152"/>
      <c r="HLB83" s="153"/>
      <c r="HLC83" s="154"/>
      <c r="HLD83" s="146"/>
      <c r="HLE83" s="147"/>
      <c r="HLF83" s="148"/>
      <c r="HLG83" s="149"/>
      <c r="HLH83" s="150"/>
      <c r="HLI83" s="151"/>
      <c r="HLJ83" s="152"/>
      <c r="HLK83" s="153"/>
      <c r="HLL83" s="154"/>
      <c r="HLM83" s="146"/>
      <c r="HLN83" s="147"/>
      <c r="HLO83" s="148"/>
      <c r="HLP83" s="149"/>
      <c r="HLQ83" s="150"/>
      <c r="HLR83" s="151"/>
      <c r="HLS83" s="152"/>
      <c r="HLT83" s="153"/>
      <c r="HLU83" s="154"/>
      <c r="HLV83" s="146"/>
      <c r="HLW83" s="147"/>
      <c r="HLX83" s="148"/>
      <c r="HLY83" s="149"/>
      <c r="HLZ83" s="150"/>
      <c r="HMA83" s="151"/>
      <c r="HMB83" s="152"/>
      <c r="HMC83" s="153"/>
      <c r="HMD83" s="154"/>
      <c r="HME83" s="146"/>
      <c r="HMF83" s="147"/>
      <c r="HMG83" s="148"/>
      <c r="HMH83" s="149"/>
      <c r="HMI83" s="150"/>
      <c r="HMJ83" s="151"/>
      <c r="HMK83" s="152"/>
      <c r="HML83" s="153"/>
      <c r="HMM83" s="154"/>
      <c r="HMN83" s="146"/>
      <c r="HMO83" s="147"/>
      <c r="HMP83" s="148"/>
      <c r="HMQ83" s="149"/>
      <c r="HMR83" s="150"/>
      <c r="HMS83" s="151"/>
      <c r="HMT83" s="152"/>
      <c r="HMU83" s="153"/>
      <c r="HMV83" s="154"/>
      <c r="HMW83" s="146"/>
      <c r="HMX83" s="147"/>
      <c r="HMY83" s="148"/>
      <c r="HMZ83" s="149"/>
      <c r="HNA83" s="150"/>
      <c r="HNB83" s="151"/>
      <c r="HNC83" s="152"/>
      <c r="HND83" s="153"/>
      <c r="HNE83" s="154"/>
      <c r="HNF83" s="146"/>
      <c r="HNG83" s="147"/>
      <c r="HNH83" s="148"/>
      <c r="HNI83" s="149"/>
      <c r="HNJ83" s="150"/>
      <c r="HNK83" s="151"/>
      <c r="HNL83" s="152"/>
      <c r="HNM83" s="153"/>
      <c r="HNN83" s="154"/>
      <c r="HNO83" s="146"/>
      <c r="HNP83" s="147"/>
      <c r="HNQ83" s="148"/>
      <c r="HNR83" s="149"/>
      <c r="HNS83" s="150"/>
      <c r="HNT83" s="151"/>
      <c r="HNU83" s="152"/>
      <c r="HNV83" s="153"/>
      <c r="HNW83" s="154"/>
      <c r="HNX83" s="146"/>
      <c r="HNY83" s="147"/>
      <c r="HNZ83" s="148"/>
      <c r="HOA83" s="149"/>
      <c r="HOB83" s="150"/>
      <c r="HOC83" s="151"/>
      <c r="HOD83" s="152"/>
      <c r="HOE83" s="153"/>
      <c r="HOF83" s="154"/>
      <c r="HOG83" s="146"/>
      <c r="HOH83" s="147"/>
      <c r="HOI83" s="148"/>
      <c r="HOJ83" s="149"/>
      <c r="HOK83" s="150"/>
      <c r="HOL83" s="151"/>
      <c r="HOM83" s="152"/>
      <c r="HON83" s="153"/>
      <c r="HOO83" s="154"/>
      <c r="HOP83" s="146"/>
      <c r="HOQ83" s="147"/>
      <c r="HOR83" s="148"/>
      <c r="HOS83" s="149"/>
      <c r="HOT83" s="150"/>
      <c r="HOU83" s="151"/>
      <c r="HOV83" s="152"/>
      <c r="HOW83" s="153"/>
      <c r="HOX83" s="154"/>
      <c r="HOY83" s="146"/>
      <c r="HOZ83" s="147"/>
      <c r="HPA83" s="148"/>
      <c r="HPB83" s="149"/>
      <c r="HPC83" s="150"/>
      <c r="HPD83" s="151"/>
      <c r="HPE83" s="152"/>
      <c r="HPF83" s="153"/>
      <c r="HPG83" s="154"/>
      <c r="HPH83" s="146"/>
      <c r="HPI83" s="147"/>
      <c r="HPJ83" s="148"/>
      <c r="HPK83" s="149"/>
      <c r="HPL83" s="150"/>
      <c r="HPM83" s="151"/>
      <c r="HPN83" s="152"/>
      <c r="HPO83" s="153"/>
      <c r="HPP83" s="154"/>
      <c r="HPQ83" s="146"/>
      <c r="HPR83" s="147"/>
      <c r="HPS83" s="148"/>
      <c r="HPT83" s="149"/>
      <c r="HPU83" s="150"/>
      <c r="HPV83" s="151"/>
      <c r="HPW83" s="152"/>
      <c r="HPX83" s="153"/>
      <c r="HPY83" s="154"/>
      <c r="HPZ83" s="146"/>
      <c r="HQA83" s="147"/>
      <c r="HQB83" s="148"/>
      <c r="HQC83" s="149"/>
      <c r="HQD83" s="150"/>
      <c r="HQE83" s="151"/>
      <c r="HQF83" s="152"/>
      <c r="HQG83" s="153"/>
      <c r="HQH83" s="154"/>
      <c r="HQI83" s="146"/>
      <c r="HQJ83" s="147"/>
      <c r="HQK83" s="148"/>
      <c r="HQL83" s="149"/>
      <c r="HQM83" s="150"/>
      <c r="HQN83" s="151"/>
      <c r="HQO83" s="152"/>
      <c r="HQP83" s="153"/>
      <c r="HQQ83" s="154"/>
      <c r="HQR83" s="146"/>
      <c r="HQS83" s="147"/>
      <c r="HQT83" s="148"/>
      <c r="HQU83" s="149"/>
      <c r="HQV83" s="150"/>
      <c r="HQW83" s="151"/>
      <c r="HQX83" s="152"/>
      <c r="HQY83" s="153"/>
      <c r="HQZ83" s="154"/>
      <c r="HRA83" s="146"/>
      <c r="HRB83" s="147"/>
      <c r="HRC83" s="148"/>
      <c r="HRD83" s="149"/>
      <c r="HRE83" s="150"/>
      <c r="HRF83" s="151"/>
      <c r="HRG83" s="152"/>
      <c r="HRH83" s="153"/>
      <c r="HRI83" s="154"/>
      <c r="HRJ83" s="146"/>
      <c r="HRK83" s="147"/>
      <c r="HRL83" s="148"/>
      <c r="HRM83" s="149"/>
      <c r="HRN83" s="150"/>
      <c r="HRO83" s="151"/>
      <c r="HRP83" s="152"/>
      <c r="HRQ83" s="153"/>
      <c r="HRR83" s="154"/>
      <c r="HRS83" s="146"/>
      <c r="HRT83" s="147"/>
      <c r="HRU83" s="148"/>
      <c r="HRV83" s="149"/>
      <c r="HRW83" s="150"/>
      <c r="HRX83" s="151"/>
      <c r="HRY83" s="152"/>
      <c r="HRZ83" s="153"/>
      <c r="HSA83" s="154"/>
      <c r="HSB83" s="146"/>
      <c r="HSC83" s="147"/>
      <c r="HSD83" s="148"/>
      <c r="HSE83" s="149"/>
      <c r="HSF83" s="150"/>
      <c r="HSG83" s="151"/>
      <c r="HSH83" s="152"/>
      <c r="HSI83" s="153"/>
      <c r="HSJ83" s="154"/>
      <c r="HSK83" s="146"/>
      <c r="HSL83" s="147"/>
      <c r="HSM83" s="148"/>
      <c r="HSN83" s="149"/>
      <c r="HSO83" s="150"/>
      <c r="HSP83" s="151"/>
      <c r="HSQ83" s="152"/>
      <c r="HSR83" s="153"/>
      <c r="HSS83" s="154"/>
      <c r="HST83" s="146"/>
      <c r="HSU83" s="147"/>
      <c r="HSV83" s="148"/>
      <c r="HSW83" s="149"/>
      <c r="HSX83" s="150"/>
      <c r="HSY83" s="151"/>
      <c r="HSZ83" s="152"/>
      <c r="HTA83" s="153"/>
      <c r="HTB83" s="154"/>
      <c r="HTC83" s="146"/>
      <c r="HTD83" s="147"/>
      <c r="HTE83" s="148"/>
      <c r="HTF83" s="149"/>
      <c r="HTG83" s="150"/>
      <c r="HTH83" s="151"/>
      <c r="HTI83" s="152"/>
      <c r="HTJ83" s="153"/>
      <c r="HTK83" s="154"/>
      <c r="HTL83" s="146"/>
      <c r="HTM83" s="147"/>
      <c r="HTN83" s="148"/>
      <c r="HTO83" s="149"/>
      <c r="HTP83" s="150"/>
      <c r="HTQ83" s="151"/>
      <c r="HTR83" s="152"/>
      <c r="HTS83" s="153"/>
      <c r="HTT83" s="154"/>
      <c r="HTU83" s="146"/>
      <c r="HTV83" s="147"/>
      <c r="HTW83" s="148"/>
      <c r="HTX83" s="149"/>
      <c r="HTY83" s="150"/>
      <c r="HTZ83" s="151"/>
      <c r="HUA83" s="152"/>
      <c r="HUB83" s="153"/>
      <c r="HUC83" s="154"/>
      <c r="HUD83" s="146"/>
      <c r="HUE83" s="147"/>
      <c r="HUF83" s="148"/>
      <c r="HUG83" s="149"/>
      <c r="HUH83" s="150"/>
      <c r="HUI83" s="151"/>
      <c r="HUJ83" s="152"/>
      <c r="HUK83" s="153"/>
      <c r="HUL83" s="154"/>
      <c r="HUM83" s="146"/>
      <c r="HUN83" s="147"/>
      <c r="HUO83" s="148"/>
      <c r="HUP83" s="149"/>
      <c r="HUQ83" s="150"/>
      <c r="HUR83" s="151"/>
      <c r="HUS83" s="152"/>
      <c r="HUT83" s="153"/>
      <c r="HUU83" s="154"/>
      <c r="HUV83" s="146"/>
      <c r="HUW83" s="147"/>
      <c r="HUX83" s="148"/>
      <c r="HUY83" s="149"/>
      <c r="HUZ83" s="150"/>
      <c r="HVA83" s="151"/>
      <c r="HVB83" s="152"/>
      <c r="HVC83" s="153"/>
      <c r="HVD83" s="154"/>
      <c r="HVE83" s="146"/>
      <c r="HVF83" s="147"/>
      <c r="HVG83" s="148"/>
      <c r="HVH83" s="149"/>
      <c r="HVI83" s="150"/>
      <c r="HVJ83" s="151"/>
      <c r="HVK83" s="152"/>
      <c r="HVL83" s="153"/>
      <c r="HVM83" s="154"/>
      <c r="HVN83" s="146"/>
      <c r="HVO83" s="147"/>
      <c r="HVP83" s="148"/>
      <c r="HVQ83" s="149"/>
      <c r="HVR83" s="150"/>
      <c r="HVS83" s="151"/>
      <c r="HVT83" s="152"/>
      <c r="HVU83" s="153"/>
      <c r="HVV83" s="154"/>
      <c r="HVW83" s="146"/>
      <c r="HVX83" s="147"/>
      <c r="HVY83" s="148"/>
      <c r="HVZ83" s="149"/>
      <c r="HWA83" s="150"/>
      <c r="HWB83" s="151"/>
      <c r="HWC83" s="152"/>
      <c r="HWD83" s="153"/>
      <c r="HWE83" s="154"/>
      <c r="HWF83" s="146"/>
      <c r="HWG83" s="147"/>
      <c r="HWH83" s="148"/>
      <c r="HWI83" s="149"/>
      <c r="HWJ83" s="150"/>
      <c r="HWK83" s="151"/>
      <c r="HWL83" s="152"/>
      <c r="HWM83" s="153"/>
      <c r="HWN83" s="154"/>
      <c r="HWO83" s="146"/>
      <c r="HWP83" s="147"/>
      <c r="HWQ83" s="148"/>
      <c r="HWR83" s="149"/>
      <c r="HWS83" s="150"/>
      <c r="HWT83" s="151"/>
      <c r="HWU83" s="152"/>
      <c r="HWV83" s="153"/>
      <c r="HWW83" s="154"/>
      <c r="HWX83" s="146"/>
      <c r="HWY83" s="147"/>
      <c r="HWZ83" s="148"/>
      <c r="HXA83" s="149"/>
      <c r="HXB83" s="150"/>
      <c r="HXC83" s="151"/>
      <c r="HXD83" s="152"/>
      <c r="HXE83" s="153"/>
      <c r="HXF83" s="154"/>
      <c r="HXG83" s="146"/>
      <c r="HXH83" s="147"/>
      <c r="HXI83" s="148"/>
      <c r="HXJ83" s="149"/>
      <c r="HXK83" s="150"/>
      <c r="HXL83" s="151"/>
      <c r="HXM83" s="152"/>
      <c r="HXN83" s="153"/>
      <c r="HXO83" s="154"/>
      <c r="HXP83" s="146"/>
      <c r="HXQ83" s="147"/>
      <c r="HXR83" s="148"/>
      <c r="HXS83" s="149"/>
      <c r="HXT83" s="150"/>
      <c r="HXU83" s="151"/>
      <c r="HXV83" s="152"/>
      <c r="HXW83" s="153"/>
      <c r="HXX83" s="154"/>
      <c r="HXY83" s="146"/>
      <c r="HXZ83" s="147"/>
      <c r="HYA83" s="148"/>
      <c r="HYB83" s="149"/>
      <c r="HYC83" s="150"/>
      <c r="HYD83" s="151"/>
      <c r="HYE83" s="152"/>
      <c r="HYF83" s="153"/>
      <c r="HYG83" s="154"/>
      <c r="HYH83" s="146"/>
      <c r="HYI83" s="147"/>
      <c r="HYJ83" s="148"/>
      <c r="HYK83" s="149"/>
      <c r="HYL83" s="150"/>
      <c r="HYM83" s="151"/>
      <c r="HYN83" s="152"/>
      <c r="HYO83" s="153"/>
      <c r="HYP83" s="154"/>
      <c r="HYQ83" s="146"/>
      <c r="HYR83" s="147"/>
      <c r="HYS83" s="148"/>
      <c r="HYT83" s="149"/>
      <c r="HYU83" s="150"/>
      <c r="HYV83" s="151"/>
      <c r="HYW83" s="152"/>
      <c r="HYX83" s="153"/>
      <c r="HYY83" s="154"/>
      <c r="HYZ83" s="146"/>
      <c r="HZA83" s="147"/>
      <c r="HZB83" s="148"/>
      <c r="HZC83" s="149"/>
      <c r="HZD83" s="150"/>
      <c r="HZE83" s="151"/>
      <c r="HZF83" s="152"/>
      <c r="HZG83" s="153"/>
      <c r="HZH83" s="154"/>
      <c r="HZI83" s="146"/>
      <c r="HZJ83" s="147"/>
      <c r="HZK83" s="148"/>
      <c r="HZL83" s="149"/>
      <c r="HZM83" s="150"/>
      <c r="HZN83" s="151"/>
      <c r="HZO83" s="152"/>
      <c r="HZP83" s="153"/>
      <c r="HZQ83" s="154"/>
      <c r="HZR83" s="146"/>
      <c r="HZS83" s="147"/>
      <c r="HZT83" s="148"/>
      <c r="HZU83" s="149"/>
      <c r="HZV83" s="150"/>
      <c r="HZW83" s="151"/>
      <c r="HZX83" s="152"/>
      <c r="HZY83" s="153"/>
      <c r="HZZ83" s="154"/>
      <c r="IAA83" s="146"/>
      <c r="IAB83" s="147"/>
      <c r="IAC83" s="148"/>
      <c r="IAD83" s="149"/>
      <c r="IAE83" s="150"/>
      <c r="IAF83" s="151"/>
      <c r="IAG83" s="152"/>
      <c r="IAH83" s="153"/>
      <c r="IAI83" s="154"/>
      <c r="IAJ83" s="146"/>
      <c r="IAK83" s="147"/>
      <c r="IAL83" s="148"/>
      <c r="IAM83" s="149"/>
      <c r="IAN83" s="150"/>
      <c r="IAO83" s="151"/>
      <c r="IAP83" s="152"/>
      <c r="IAQ83" s="153"/>
      <c r="IAR83" s="154"/>
      <c r="IAS83" s="146"/>
      <c r="IAT83" s="147"/>
      <c r="IAU83" s="148"/>
      <c r="IAV83" s="149"/>
      <c r="IAW83" s="150"/>
      <c r="IAX83" s="151"/>
      <c r="IAY83" s="152"/>
      <c r="IAZ83" s="153"/>
      <c r="IBA83" s="154"/>
      <c r="IBB83" s="146"/>
      <c r="IBC83" s="147"/>
      <c r="IBD83" s="148"/>
      <c r="IBE83" s="149"/>
      <c r="IBF83" s="150"/>
      <c r="IBG83" s="151"/>
      <c r="IBH83" s="152"/>
      <c r="IBI83" s="153"/>
      <c r="IBJ83" s="154"/>
      <c r="IBK83" s="146"/>
      <c r="IBL83" s="147"/>
      <c r="IBM83" s="148"/>
      <c r="IBN83" s="149"/>
      <c r="IBO83" s="150"/>
      <c r="IBP83" s="151"/>
      <c r="IBQ83" s="152"/>
      <c r="IBR83" s="153"/>
      <c r="IBS83" s="154"/>
      <c r="IBT83" s="146"/>
      <c r="IBU83" s="147"/>
      <c r="IBV83" s="148"/>
      <c r="IBW83" s="149"/>
      <c r="IBX83" s="150"/>
      <c r="IBY83" s="151"/>
      <c r="IBZ83" s="152"/>
      <c r="ICA83" s="153"/>
      <c r="ICB83" s="154"/>
      <c r="ICC83" s="146"/>
      <c r="ICD83" s="147"/>
      <c r="ICE83" s="148"/>
      <c r="ICF83" s="149"/>
      <c r="ICG83" s="150"/>
      <c r="ICH83" s="151"/>
      <c r="ICI83" s="152"/>
      <c r="ICJ83" s="153"/>
      <c r="ICK83" s="154"/>
      <c r="ICL83" s="146"/>
      <c r="ICM83" s="147"/>
      <c r="ICN83" s="148"/>
      <c r="ICO83" s="149"/>
      <c r="ICP83" s="150"/>
      <c r="ICQ83" s="151"/>
      <c r="ICR83" s="152"/>
      <c r="ICS83" s="153"/>
      <c r="ICT83" s="154"/>
      <c r="ICU83" s="146"/>
      <c r="ICV83" s="147"/>
      <c r="ICW83" s="148"/>
      <c r="ICX83" s="149"/>
      <c r="ICY83" s="150"/>
      <c r="ICZ83" s="151"/>
      <c r="IDA83" s="152"/>
      <c r="IDB83" s="153"/>
      <c r="IDC83" s="154"/>
      <c r="IDD83" s="146"/>
      <c r="IDE83" s="147"/>
      <c r="IDF83" s="148"/>
      <c r="IDG83" s="149"/>
      <c r="IDH83" s="150"/>
      <c r="IDI83" s="151"/>
      <c r="IDJ83" s="152"/>
      <c r="IDK83" s="153"/>
      <c r="IDL83" s="154"/>
      <c r="IDM83" s="146"/>
      <c r="IDN83" s="147"/>
      <c r="IDO83" s="148"/>
      <c r="IDP83" s="149"/>
      <c r="IDQ83" s="150"/>
      <c r="IDR83" s="151"/>
      <c r="IDS83" s="152"/>
      <c r="IDT83" s="153"/>
      <c r="IDU83" s="154"/>
      <c r="IDV83" s="146"/>
      <c r="IDW83" s="147"/>
      <c r="IDX83" s="148"/>
      <c r="IDY83" s="149"/>
      <c r="IDZ83" s="150"/>
      <c r="IEA83" s="151"/>
      <c r="IEB83" s="152"/>
      <c r="IEC83" s="153"/>
      <c r="IED83" s="154"/>
      <c r="IEE83" s="146"/>
      <c r="IEF83" s="147"/>
      <c r="IEG83" s="148"/>
      <c r="IEH83" s="149"/>
      <c r="IEI83" s="150"/>
      <c r="IEJ83" s="151"/>
      <c r="IEK83" s="152"/>
      <c r="IEL83" s="153"/>
      <c r="IEM83" s="154"/>
      <c r="IEN83" s="146"/>
      <c r="IEO83" s="147"/>
      <c r="IEP83" s="148"/>
      <c r="IEQ83" s="149"/>
      <c r="IER83" s="150"/>
      <c r="IES83" s="151"/>
      <c r="IET83" s="152"/>
      <c r="IEU83" s="153"/>
      <c r="IEV83" s="154"/>
      <c r="IEW83" s="146"/>
      <c r="IEX83" s="147"/>
      <c r="IEY83" s="148"/>
      <c r="IEZ83" s="149"/>
      <c r="IFA83" s="150"/>
      <c r="IFB83" s="151"/>
      <c r="IFC83" s="152"/>
      <c r="IFD83" s="153"/>
      <c r="IFE83" s="154"/>
      <c r="IFF83" s="146"/>
      <c r="IFG83" s="147"/>
      <c r="IFH83" s="148"/>
      <c r="IFI83" s="149"/>
      <c r="IFJ83" s="150"/>
      <c r="IFK83" s="151"/>
      <c r="IFL83" s="152"/>
      <c r="IFM83" s="153"/>
      <c r="IFN83" s="154"/>
      <c r="IFO83" s="146"/>
      <c r="IFP83" s="147"/>
      <c r="IFQ83" s="148"/>
      <c r="IFR83" s="149"/>
      <c r="IFS83" s="150"/>
      <c r="IFT83" s="151"/>
      <c r="IFU83" s="152"/>
      <c r="IFV83" s="153"/>
      <c r="IFW83" s="154"/>
      <c r="IFX83" s="146"/>
      <c r="IFY83" s="147"/>
      <c r="IFZ83" s="148"/>
      <c r="IGA83" s="149"/>
      <c r="IGB83" s="150"/>
      <c r="IGC83" s="151"/>
      <c r="IGD83" s="152"/>
      <c r="IGE83" s="153"/>
      <c r="IGF83" s="154"/>
      <c r="IGG83" s="146"/>
      <c r="IGH83" s="147"/>
      <c r="IGI83" s="148"/>
      <c r="IGJ83" s="149"/>
      <c r="IGK83" s="150"/>
      <c r="IGL83" s="151"/>
      <c r="IGM83" s="152"/>
      <c r="IGN83" s="153"/>
      <c r="IGO83" s="154"/>
      <c r="IGP83" s="146"/>
      <c r="IGQ83" s="147"/>
      <c r="IGR83" s="148"/>
      <c r="IGS83" s="149"/>
      <c r="IGT83" s="150"/>
      <c r="IGU83" s="151"/>
      <c r="IGV83" s="152"/>
      <c r="IGW83" s="153"/>
      <c r="IGX83" s="154"/>
      <c r="IGY83" s="146"/>
      <c r="IGZ83" s="147"/>
      <c r="IHA83" s="148"/>
      <c r="IHB83" s="149"/>
      <c r="IHC83" s="150"/>
      <c r="IHD83" s="151"/>
      <c r="IHE83" s="152"/>
      <c r="IHF83" s="153"/>
      <c r="IHG83" s="154"/>
      <c r="IHH83" s="146"/>
      <c r="IHI83" s="147"/>
      <c r="IHJ83" s="148"/>
      <c r="IHK83" s="149"/>
      <c r="IHL83" s="150"/>
      <c r="IHM83" s="151"/>
      <c r="IHN83" s="152"/>
      <c r="IHO83" s="153"/>
      <c r="IHP83" s="154"/>
      <c r="IHQ83" s="146"/>
      <c r="IHR83" s="147"/>
      <c r="IHS83" s="148"/>
      <c r="IHT83" s="149"/>
      <c r="IHU83" s="150"/>
      <c r="IHV83" s="151"/>
      <c r="IHW83" s="152"/>
      <c r="IHX83" s="153"/>
      <c r="IHY83" s="154"/>
      <c r="IHZ83" s="146"/>
      <c r="IIA83" s="147"/>
      <c r="IIB83" s="148"/>
      <c r="IIC83" s="149"/>
      <c r="IID83" s="150"/>
      <c r="IIE83" s="151"/>
      <c r="IIF83" s="152"/>
      <c r="IIG83" s="153"/>
      <c r="IIH83" s="154"/>
      <c r="III83" s="146"/>
      <c r="IIJ83" s="147"/>
      <c r="IIK83" s="148"/>
      <c r="IIL83" s="149"/>
      <c r="IIM83" s="150"/>
      <c r="IIN83" s="151"/>
      <c r="IIO83" s="152"/>
      <c r="IIP83" s="153"/>
      <c r="IIQ83" s="154"/>
      <c r="IIR83" s="146"/>
      <c r="IIS83" s="147"/>
      <c r="IIT83" s="148"/>
      <c r="IIU83" s="149"/>
      <c r="IIV83" s="150"/>
      <c r="IIW83" s="151"/>
      <c r="IIX83" s="152"/>
      <c r="IIY83" s="153"/>
      <c r="IIZ83" s="154"/>
      <c r="IJA83" s="146"/>
      <c r="IJB83" s="147"/>
      <c r="IJC83" s="148"/>
      <c r="IJD83" s="149"/>
      <c r="IJE83" s="150"/>
      <c r="IJF83" s="151"/>
      <c r="IJG83" s="152"/>
      <c r="IJH83" s="153"/>
      <c r="IJI83" s="154"/>
      <c r="IJJ83" s="146"/>
      <c r="IJK83" s="147"/>
      <c r="IJL83" s="148"/>
      <c r="IJM83" s="149"/>
      <c r="IJN83" s="150"/>
      <c r="IJO83" s="151"/>
      <c r="IJP83" s="152"/>
      <c r="IJQ83" s="153"/>
      <c r="IJR83" s="154"/>
      <c r="IJS83" s="146"/>
      <c r="IJT83" s="147"/>
      <c r="IJU83" s="148"/>
      <c r="IJV83" s="149"/>
      <c r="IJW83" s="150"/>
      <c r="IJX83" s="151"/>
      <c r="IJY83" s="152"/>
      <c r="IJZ83" s="153"/>
      <c r="IKA83" s="154"/>
      <c r="IKB83" s="146"/>
      <c r="IKC83" s="147"/>
      <c r="IKD83" s="148"/>
      <c r="IKE83" s="149"/>
      <c r="IKF83" s="150"/>
      <c r="IKG83" s="151"/>
      <c r="IKH83" s="152"/>
      <c r="IKI83" s="153"/>
      <c r="IKJ83" s="154"/>
      <c r="IKK83" s="146"/>
      <c r="IKL83" s="147"/>
      <c r="IKM83" s="148"/>
      <c r="IKN83" s="149"/>
      <c r="IKO83" s="150"/>
      <c r="IKP83" s="151"/>
      <c r="IKQ83" s="152"/>
      <c r="IKR83" s="153"/>
      <c r="IKS83" s="154"/>
      <c r="IKT83" s="146"/>
      <c r="IKU83" s="147"/>
      <c r="IKV83" s="148"/>
      <c r="IKW83" s="149"/>
      <c r="IKX83" s="150"/>
      <c r="IKY83" s="151"/>
      <c r="IKZ83" s="152"/>
      <c r="ILA83" s="153"/>
      <c r="ILB83" s="154"/>
      <c r="ILC83" s="146"/>
      <c r="ILD83" s="147"/>
      <c r="ILE83" s="148"/>
      <c r="ILF83" s="149"/>
      <c r="ILG83" s="150"/>
      <c r="ILH83" s="151"/>
      <c r="ILI83" s="152"/>
      <c r="ILJ83" s="153"/>
      <c r="ILK83" s="154"/>
      <c r="ILL83" s="146"/>
      <c r="ILM83" s="147"/>
      <c r="ILN83" s="148"/>
      <c r="ILO83" s="149"/>
      <c r="ILP83" s="150"/>
      <c r="ILQ83" s="151"/>
      <c r="ILR83" s="152"/>
      <c r="ILS83" s="153"/>
      <c r="ILT83" s="154"/>
      <c r="ILU83" s="146"/>
      <c r="ILV83" s="147"/>
      <c r="ILW83" s="148"/>
      <c r="ILX83" s="149"/>
      <c r="ILY83" s="150"/>
      <c r="ILZ83" s="151"/>
      <c r="IMA83" s="152"/>
      <c r="IMB83" s="153"/>
      <c r="IMC83" s="154"/>
      <c r="IMD83" s="146"/>
      <c r="IME83" s="147"/>
      <c r="IMF83" s="148"/>
      <c r="IMG83" s="149"/>
      <c r="IMH83" s="150"/>
      <c r="IMI83" s="151"/>
      <c r="IMJ83" s="152"/>
      <c r="IMK83" s="153"/>
      <c r="IML83" s="154"/>
      <c r="IMM83" s="146"/>
      <c r="IMN83" s="147"/>
      <c r="IMO83" s="148"/>
      <c r="IMP83" s="149"/>
      <c r="IMQ83" s="150"/>
      <c r="IMR83" s="151"/>
      <c r="IMS83" s="152"/>
      <c r="IMT83" s="153"/>
      <c r="IMU83" s="154"/>
      <c r="IMV83" s="146"/>
      <c r="IMW83" s="147"/>
      <c r="IMX83" s="148"/>
      <c r="IMY83" s="149"/>
      <c r="IMZ83" s="150"/>
      <c r="INA83" s="151"/>
      <c r="INB83" s="152"/>
      <c r="INC83" s="153"/>
      <c r="IND83" s="154"/>
      <c r="INE83" s="146"/>
      <c r="INF83" s="147"/>
      <c r="ING83" s="148"/>
      <c r="INH83" s="149"/>
      <c r="INI83" s="150"/>
      <c r="INJ83" s="151"/>
      <c r="INK83" s="152"/>
      <c r="INL83" s="153"/>
      <c r="INM83" s="154"/>
      <c r="INN83" s="146"/>
      <c r="INO83" s="147"/>
      <c r="INP83" s="148"/>
      <c r="INQ83" s="149"/>
      <c r="INR83" s="150"/>
      <c r="INS83" s="151"/>
      <c r="INT83" s="152"/>
      <c r="INU83" s="153"/>
      <c r="INV83" s="154"/>
      <c r="INW83" s="146"/>
      <c r="INX83" s="147"/>
      <c r="INY83" s="148"/>
      <c r="INZ83" s="149"/>
      <c r="IOA83" s="150"/>
      <c r="IOB83" s="151"/>
      <c r="IOC83" s="152"/>
      <c r="IOD83" s="153"/>
      <c r="IOE83" s="154"/>
      <c r="IOF83" s="146"/>
      <c r="IOG83" s="147"/>
      <c r="IOH83" s="148"/>
      <c r="IOI83" s="149"/>
      <c r="IOJ83" s="150"/>
      <c r="IOK83" s="151"/>
      <c r="IOL83" s="152"/>
      <c r="IOM83" s="153"/>
      <c r="ION83" s="154"/>
      <c r="IOO83" s="146"/>
      <c r="IOP83" s="147"/>
      <c r="IOQ83" s="148"/>
      <c r="IOR83" s="149"/>
      <c r="IOS83" s="150"/>
      <c r="IOT83" s="151"/>
      <c r="IOU83" s="152"/>
      <c r="IOV83" s="153"/>
      <c r="IOW83" s="154"/>
      <c r="IOX83" s="146"/>
      <c r="IOY83" s="147"/>
      <c r="IOZ83" s="148"/>
      <c r="IPA83" s="149"/>
      <c r="IPB83" s="150"/>
      <c r="IPC83" s="151"/>
      <c r="IPD83" s="152"/>
      <c r="IPE83" s="153"/>
      <c r="IPF83" s="154"/>
      <c r="IPG83" s="146"/>
      <c r="IPH83" s="147"/>
      <c r="IPI83" s="148"/>
      <c r="IPJ83" s="149"/>
      <c r="IPK83" s="150"/>
      <c r="IPL83" s="151"/>
      <c r="IPM83" s="152"/>
      <c r="IPN83" s="153"/>
      <c r="IPO83" s="154"/>
      <c r="IPP83" s="146"/>
      <c r="IPQ83" s="147"/>
      <c r="IPR83" s="148"/>
      <c r="IPS83" s="149"/>
      <c r="IPT83" s="150"/>
      <c r="IPU83" s="151"/>
      <c r="IPV83" s="152"/>
      <c r="IPW83" s="153"/>
      <c r="IPX83" s="154"/>
      <c r="IPY83" s="146"/>
      <c r="IPZ83" s="147"/>
      <c r="IQA83" s="148"/>
      <c r="IQB83" s="149"/>
      <c r="IQC83" s="150"/>
      <c r="IQD83" s="151"/>
      <c r="IQE83" s="152"/>
      <c r="IQF83" s="153"/>
      <c r="IQG83" s="154"/>
      <c r="IQH83" s="146"/>
      <c r="IQI83" s="147"/>
      <c r="IQJ83" s="148"/>
      <c r="IQK83" s="149"/>
      <c r="IQL83" s="150"/>
      <c r="IQM83" s="151"/>
      <c r="IQN83" s="152"/>
      <c r="IQO83" s="153"/>
      <c r="IQP83" s="154"/>
      <c r="IQQ83" s="146"/>
      <c r="IQR83" s="147"/>
      <c r="IQS83" s="148"/>
      <c r="IQT83" s="149"/>
      <c r="IQU83" s="150"/>
      <c r="IQV83" s="151"/>
      <c r="IQW83" s="152"/>
      <c r="IQX83" s="153"/>
      <c r="IQY83" s="154"/>
      <c r="IQZ83" s="146"/>
      <c r="IRA83" s="147"/>
      <c r="IRB83" s="148"/>
      <c r="IRC83" s="149"/>
      <c r="IRD83" s="150"/>
      <c r="IRE83" s="151"/>
      <c r="IRF83" s="152"/>
      <c r="IRG83" s="153"/>
      <c r="IRH83" s="154"/>
      <c r="IRI83" s="146"/>
      <c r="IRJ83" s="147"/>
      <c r="IRK83" s="148"/>
      <c r="IRL83" s="149"/>
      <c r="IRM83" s="150"/>
      <c r="IRN83" s="151"/>
      <c r="IRO83" s="152"/>
      <c r="IRP83" s="153"/>
      <c r="IRQ83" s="154"/>
      <c r="IRR83" s="146"/>
      <c r="IRS83" s="147"/>
      <c r="IRT83" s="148"/>
      <c r="IRU83" s="149"/>
      <c r="IRV83" s="150"/>
      <c r="IRW83" s="151"/>
      <c r="IRX83" s="152"/>
      <c r="IRY83" s="153"/>
      <c r="IRZ83" s="154"/>
      <c r="ISA83" s="146"/>
      <c r="ISB83" s="147"/>
      <c r="ISC83" s="148"/>
      <c r="ISD83" s="149"/>
      <c r="ISE83" s="150"/>
      <c r="ISF83" s="151"/>
      <c r="ISG83" s="152"/>
      <c r="ISH83" s="153"/>
      <c r="ISI83" s="154"/>
      <c r="ISJ83" s="146"/>
      <c r="ISK83" s="147"/>
      <c r="ISL83" s="148"/>
      <c r="ISM83" s="149"/>
      <c r="ISN83" s="150"/>
      <c r="ISO83" s="151"/>
      <c r="ISP83" s="152"/>
      <c r="ISQ83" s="153"/>
      <c r="ISR83" s="154"/>
      <c r="ISS83" s="146"/>
      <c r="IST83" s="147"/>
      <c r="ISU83" s="148"/>
      <c r="ISV83" s="149"/>
      <c r="ISW83" s="150"/>
      <c r="ISX83" s="151"/>
      <c r="ISY83" s="152"/>
      <c r="ISZ83" s="153"/>
      <c r="ITA83" s="154"/>
      <c r="ITB83" s="146"/>
      <c r="ITC83" s="147"/>
      <c r="ITD83" s="148"/>
      <c r="ITE83" s="149"/>
      <c r="ITF83" s="150"/>
      <c r="ITG83" s="151"/>
      <c r="ITH83" s="152"/>
      <c r="ITI83" s="153"/>
      <c r="ITJ83" s="154"/>
      <c r="ITK83" s="146"/>
      <c r="ITL83" s="147"/>
      <c r="ITM83" s="148"/>
      <c r="ITN83" s="149"/>
      <c r="ITO83" s="150"/>
      <c r="ITP83" s="151"/>
      <c r="ITQ83" s="152"/>
      <c r="ITR83" s="153"/>
      <c r="ITS83" s="154"/>
      <c r="ITT83" s="146"/>
      <c r="ITU83" s="147"/>
      <c r="ITV83" s="148"/>
      <c r="ITW83" s="149"/>
      <c r="ITX83" s="150"/>
      <c r="ITY83" s="151"/>
      <c r="ITZ83" s="152"/>
      <c r="IUA83" s="153"/>
      <c r="IUB83" s="154"/>
      <c r="IUC83" s="146"/>
      <c r="IUD83" s="147"/>
      <c r="IUE83" s="148"/>
      <c r="IUF83" s="149"/>
      <c r="IUG83" s="150"/>
      <c r="IUH83" s="151"/>
      <c r="IUI83" s="152"/>
      <c r="IUJ83" s="153"/>
      <c r="IUK83" s="154"/>
      <c r="IUL83" s="146"/>
      <c r="IUM83" s="147"/>
      <c r="IUN83" s="148"/>
      <c r="IUO83" s="149"/>
      <c r="IUP83" s="150"/>
      <c r="IUQ83" s="151"/>
      <c r="IUR83" s="152"/>
      <c r="IUS83" s="153"/>
      <c r="IUT83" s="154"/>
      <c r="IUU83" s="146"/>
      <c r="IUV83" s="147"/>
      <c r="IUW83" s="148"/>
      <c r="IUX83" s="149"/>
      <c r="IUY83" s="150"/>
      <c r="IUZ83" s="151"/>
      <c r="IVA83" s="152"/>
      <c r="IVB83" s="153"/>
      <c r="IVC83" s="154"/>
      <c r="IVD83" s="146"/>
      <c r="IVE83" s="147"/>
      <c r="IVF83" s="148"/>
      <c r="IVG83" s="149"/>
      <c r="IVH83" s="150"/>
      <c r="IVI83" s="151"/>
      <c r="IVJ83" s="152"/>
      <c r="IVK83" s="153"/>
      <c r="IVL83" s="154"/>
      <c r="IVM83" s="146"/>
      <c r="IVN83" s="147"/>
      <c r="IVO83" s="148"/>
      <c r="IVP83" s="149"/>
      <c r="IVQ83" s="150"/>
      <c r="IVR83" s="151"/>
      <c r="IVS83" s="152"/>
      <c r="IVT83" s="153"/>
      <c r="IVU83" s="154"/>
      <c r="IVV83" s="146"/>
      <c r="IVW83" s="147"/>
      <c r="IVX83" s="148"/>
      <c r="IVY83" s="149"/>
      <c r="IVZ83" s="150"/>
      <c r="IWA83" s="151"/>
      <c r="IWB83" s="152"/>
      <c r="IWC83" s="153"/>
      <c r="IWD83" s="154"/>
      <c r="IWE83" s="146"/>
      <c r="IWF83" s="147"/>
      <c r="IWG83" s="148"/>
      <c r="IWH83" s="149"/>
      <c r="IWI83" s="150"/>
      <c r="IWJ83" s="151"/>
      <c r="IWK83" s="152"/>
      <c r="IWL83" s="153"/>
      <c r="IWM83" s="154"/>
      <c r="IWN83" s="146"/>
      <c r="IWO83" s="147"/>
      <c r="IWP83" s="148"/>
      <c r="IWQ83" s="149"/>
      <c r="IWR83" s="150"/>
      <c r="IWS83" s="151"/>
      <c r="IWT83" s="152"/>
      <c r="IWU83" s="153"/>
      <c r="IWV83" s="154"/>
      <c r="IWW83" s="146"/>
      <c r="IWX83" s="147"/>
      <c r="IWY83" s="148"/>
      <c r="IWZ83" s="149"/>
      <c r="IXA83" s="150"/>
      <c r="IXB83" s="151"/>
      <c r="IXC83" s="152"/>
      <c r="IXD83" s="153"/>
      <c r="IXE83" s="154"/>
      <c r="IXF83" s="146"/>
      <c r="IXG83" s="147"/>
      <c r="IXH83" s="148"/>
      <c r="IXI83" s="149"/>
      <c r="IXJ83" s="150"/>
      <c r="IXK83" s="151"/>
      <c r="IXL83" s="152"/>
      <c r="IXM83" s="153"/>
      <c r="IXN83" s="154"/>
      <c r="IXO83" s="146"/>
      <c r="IXP83" s="147"/>
      <c r="IXQ83" s="148"/>
      <c r="IXR83" s="149"/>
      <c r="IXS83" s="150"/>
      <c r="IXT83" s="151"/>
      <c r="IXU83" s="152"/>
      <c r="IXV83" s="153"/>
      <c r="IXW83" s="154"/>
      <c r="IXX83" s="146"/>
      <c r="IXY83" s="147"/>
      <c r="IXZ83" s="148"/>
      <c r="IYA83" s="149"/>
      <c r="IYB83" s="150"/>
      <c r="IYC83" s="151"/>
      <c r="IYD83" s="152"/>
      <c r="IYE83" s="153"/>
      <c r="IYF83" s="154"/>
      <c r="IYG83" s="146"/>
      <c r="IYH83" s="147"/>
      <c r="IYI83" s="148"/>
      <c r="IYJ83" s="149"/>
      <c r="IYK83" s="150"/>
      <c r="IYL83" s="151"/>
      <c r="IYM83" s="152"/>
      <c r="IYN83" s="153"/>
      <c r="IYO83" s="154"/>
      <c r="IYP83" s="146"/>
      <c r="IYQ83" s="147"/>
      <c r="IYR83" s="148"/>
      <c r="IYS83" s="149"/>
      <c r="IYT83" s="150"/>
      <c r="IYU83" s="151"/>
      <c r="IYV83" s="152"/>
      <c r="IYW83" s="153"/>
      <c r="IYX83" s="154"/>
      <c r="IYY83" s="146"/>
      <c r="IYZ83" s="147"/>
      <c r="IZA83" s="148"/>
      <c r="IZB83" s="149"/>
      <c r="IZC83" s="150"/>
      <c r="IZD83" s="151"/>
      <c r="IZE83" s="152"/>
      <c r="IZF83" s="153"/>
      <c r="IZG83" s="154"/>
      <c r="IZH83" s="146"/>
      <c r="IZI83" s="147"/>
      <c r="IZJ83" s="148"/>
      <c r="IZK83" s="149"/>
      <c r="IZL83" s="150"/>
      <c r="IZM83" s="151"/>
      <c r="IZN83" s="152"/>
      <c r="IZO83" s="153"/>
      <c r="IZP83" s="154"/>
      <c r="IZQ83" s="146"/>
      <c r="IZR83" s="147"/>
      <c r="IZS83" s="148"/>
      <c r="IZT83" s="149"/>
      <c r="IZU83" s="150"/>
      <c r="IZV83" s="151"/>
      <c r="IZW83" s="152"/>
      <c r="IZX83" s="153"/>
      <c r="IZY83" s="154"/>
      <c r="IZZ83" s="146"/>
      <c r="JAA83" s="147"/>
      <c r="JAB83" s="148"/>
      <c r="JAC83" s="149"/>
      <c r="JAD83" s="150"/>
      <c r="JAE83" s="151"/>
      <c r="JAF83" s="152"/>
      <c r="JAG83" s="153"/>
      <c r="JAH83" s="154"/>
      <c r="JAI83" s="146"/>
      <c r="JAJ83" s="147"/>
      <c r="JAK83" s="148"/>
      <c r="JAL83" s="149"/>
      <c r="JAM83" s="150"/>
      <c r="JAN83" s="151"/>
      <c r="JAO83" s="152"/>
      <c r="JAP83" s="153"/>
      <c r="JAQ83" s="154"/>
      <c r="JAR83" s="146"/>
      <c r="JAS83" s="147"/>
      <c r="JAT83" s="148"/>
      <c r="JAU83" s="149"/>
      <c r="JAV83" s="150"/>
      <c r="JAW83" s="151"/>
      <c r="JAX83" s="152"/>
      <c r="JAY83" s="153"/>
      <c r="JAZ83" s="154"/>
      <c r="JBA83" s="146"/>
      <c r="JBB83" s="147"/>
      <c r="JBC83" s="148"/>
      <c r="JBD83" s="149"/>
      <c r="JBE83" s="150"/>
      <c r="JBF83" s="151"/>
      <c r="JBG83" s="152"/>
      <c r="JBH83" s="153"/>
      <c r="JBI83" s="154"/>
      <c r="JBJ83" s="146"/>
      <c r="JBK83" s="147"/>
      <c r="JBL83" s="148"/>
      <c r="JBM83" s="149"/>
      <c r="JBN83" s="150"/>
      <c r="JBO83" s="151"/>
      <c r="JBP83" s="152"/>
      <c r="JBQ83" s="153"/>
      <c r="JBR83" s="154"/>
      <c r="JBS83" s="146"/>
      <c r="JBT83" s="147"/>
      <c r="JBU83" s="148"/>
      <c r="JBV83" s="149"/>
      <c r="JBW83" s="150"/>
      <c r="JBX83" s="151"/>
      <c r="JBY83" s="152"/>
      <c r="JBZ83" s="153"/>
      <c r="JCA83" s="154"/>
      <c r="JCB83" s="146"/>
      <c r="JCC83" s="147"/>
      <c r="JCD83" s="148"/>
      <c r="JCE83" s="149"/>
      <c r="JCF83" s="150"/>
      <c r="JCG83" s="151"/>
      <c r="JCH83" s="152"/>
      <c r="JCI83" s="153"/>
      <c r="JCJ83" s="154"/>
      <c r="JCK83" s="146"/>
      <c r="JCL83" s="147"/>
      <c r="JCM83" s="148"/>
      <c r="JCN83" s="149"/>
      <c r="JCO83" s="150"/>
      <c r="JCP83" s="151"/>
      <c r="JCQ83" s="152"/>
      <c r="JCR83" s="153"/>
      <c r="JCS83" s="154"/>
      <c r="JCT83" s="146"/>
      <c r="JCU83" s="147"/>
      <c r="JCV83" s="148"/>
      <c r="JCW83" s="149"/>
      <c r="JCX83" s="150"/>
      <c r="JCY83" s="151"/>
      <c r="JCZ83" s="152"/>
      <c r="JDA83" s="153"/>
      <c r="JDB83" s="154"/>
      <c r="JDC83" s="146"/>
      <c r="JDD83" s="147"/>
      <c r="JDE83" s="148"/>
      <c r="JDF83" s="149"/>
      <c r="JDG83" s="150"/>
      <c r="JDH83" s="151"/>
      <c r="JDI83" s="152"/>
      <c r="JDJ83" s="153"/>
      <c r="JDK83" s="154"/>
      <c r="JDL83" s="146"/>
      <c r="JDM83" s="147"/>
      <c r="JDN83" s="148"/>
      <c r="JDO83" s="149"/>
      <c r="JDP83" s="150"/>
      <c r="JDQ83" s="151"/>
      <c r="JDR83" s="152"/>
      <c r="JDS83" s="153"/>
      <c r="JDT83" s="154"/>
      <c r="JDU83" s="146"/>
      <c r="JDV83" s="147"/>
      <c r="JDW83" s="148"/>
      <c r="JDX83" s="149"/>
      <c r="JDY83" s="150"/>
      <c r="JDZ83" s="151"/>
      <c r="JEA83" s="152"/>
      <c r="JEB83" s="153"/>
      <c r="JEC83" s="154"/>
      <c r="JED83" s="146"/>
      <c r="JEE83" s="147"/>
      <c r="JEF83" s="148"/>
      <c r="JEG83" s="149"/>
      <c r="JEH83" s="150"/>
      <c r="JEI83" s="151"/>
      <c r="JEJ83" s="152"/>
      <c r="JEK83" s="153"/>
      <c r="JEL83" s="154"/>
      <c r="JEM83" s="146"/>
      <c r="JEN83" s="147"/>
      <c r="JEO83" s="148"/>
      <c r="JEP83" s="149"/>
      <c r="JEQ83" s="150"/>
      <c r="JER83" s="151"/>
      <c r="JES83" s="152"/>
      <c r="JET83" s="153"/>
      <c r="JEU83" s="154"/>
      <c r="JEV83" s="146"/>
      <c r="JEW83" s="147"/>
      <c r="JEX83" s="148"/>
      <c r="JEY83" s="149"/>
      <c r="JEZ83" s="150"/>
      <c r="JFA83" s="151"/>
      <c r="JFB83" s="152"/>
      <c r="JFC83" s="153"/>
      <c r="JFD83" s="154"/>
      <c r="JFE83" s="146"/>
      <c r="JFF83" s="147"/>
      <c r="JFG83" s="148"/>
      <c r="JFH83" s="149"/>
      <c r="JFI83" s="150"/>
      <c r="JFJ83" s="151"/>
      <c r="JFK83" s="152"/>
      <c r="JFL83" s="153"/>
      <c r="JFM83" s="154"/>
      <c r="JFN83" s="146"/>
      <c r="JFO83" s="147"/>
      <c r="JFP83" s="148"/>
      <c r="JFQ83" s="149"/>
      <c r="JFR83" s="150"/>
      <c r="JFS83" s="151"/>
      <c r="JFT83" s="152"/>
      <c r="JFU83" s="153"/>
      <c r="JFV83" s="154"/>
      <c r="JFW83" s="146"/>
      <c r="JFX83" s="147"/>
      <c r="JFY83" s="148"/>
      <c r="JFZ83" s="149"/>
      <c r="JGA83" s="150"/>
      <c r="JGB83" s="151"/>
      <c r="JGC83" s="152"/>
      <c r="JGD83" s="153"/>
      <c r="JGE83" s="154"/>
      <c r="JGF83" s="146"/>
      <c r="JGG83" s="147"/>
      <c r="JGH83" s="148"/>
      <c r="JGI83" s="149"/>
      <c r="JGJ83" s="150"/>
      <c r="JGK83" s="151"/>
      <c r="JGL83" s="152"/>
      <c r="JGM83" s="153"/>
      <c r="JGN83" s="154"/>
      <c r="JGO83" s="146"/>
      <c r="JGP83" s="147"/>
      <c r="JGQ83" s="148"/>
      <c r="JGR83" s="149"/>
      <c r="JGS83" s="150"/>
      <c r="JGT83" s="151"/>
      <c r="JGU83" s="152"/>
      <c r="JGV83" s="153"/>
      <c r="JGW83" s="154"/>
      <c r="JGX83" s="146"/>
      <c r="JGY83" s="147"/>
      <c r="JGZ83" s="148"/>
      <c r="JHA83" s="149"/>
      <c r="JHB83" s="150"/>
      <c r="JHC83" s="151"/>
      <c r="JHD83" s="152"/>
      <c r="JHE83" s="153"/>
      <c r="JHF83" s="154"/>
      <c r="JHG83" s="146"/>
      <c r="JHH83" s="147"/>
      <c r="JHI83" s="148"/>
      <c r="JHJ83" s="149"/>
      <c r="JHK83" s="150"/>
      <c r="JHL83" s="151"/>
      <c r="JHM83" s="152"/>
      <c r="JHN83" s="153"/>
      <c r="JHO83" s="154"/>
      <c r="JHP83" s="146"/>
      <c r="JHQ83" s="147"/>
      <c r="JHR83" s="148"/>
      <c r="JHS83" s="149"/>
      <c r="JHT83" s="150"/>
      <c r="JHU83" s="151"/>
      <c r="JHV83" s="152"/>
      <c r="JHW83" s="153"/>
      <c r="JHX83" s="154"/>
      <c r="JHY83" s="146"/>
      <c r="JHZ83" s="147"/>
      <c r="JIA83" s="148"/>
      <c r="JIB83" s="149"/>
      <c r="JIC83" s="150"/>
      <c r="JID83" s="151"/>
      <c r="JIE83" s="152"/>
      <c r="JIF83" s="153"/>
      <c r="JIG83" s="154"/>
      <c r="JIH83" s="146"/>
      <c r="JII83" s="147"/>
      <c r="JIJ83" s="148"/>
      <c r="JIK83" s="149"/>
      <c r="JIL83" s="150"/>
      <c r="JIM83" s="151"/>
      <c r="JIN83" s="152"/>
      <c r="JIO83" s="153"/>
      <c r="JIP83" s="154"/>
      <c r="JIQ83" s="146"/>
      <c r="JIR83" s="147"/>
      <c r="JIS83" s="148"/>
      <c r="JIT83" s="149"/>
      <c r="JIU83" s="150"/>
      <c r="JIV83" s="151"/>
      <c r="JIW83" s="152"/>
      <c r="JIX83" s="153"/>
      <c r="JIY83" s="154"/>
      <c r="JIZ83" s="146"/>
      <c r="JJA83" s="147"/>
      <c r="JJB83" s="148"/>
      <c r="JJC83" s="149"/>
      <c r="JJD83" s="150"/>
      <c r="JJE83" s="151"/>
      <c r="JJF83" s="152"/>
      <c r="JJG83" s="153"/>
      <c r="JJH83" s="154"/>
      <c r="JJI83" s="146"/>
      <c r="JJJ83" s="147"/>
      <c r="JJK83" s="148"/>
      <c r="JJL83" s="149"/>
      <c r="JJM83" s="150"/>
      <c r="JJN83" s="151"/>
      <c r="JJO83" s="152"/>
      <c r="JJP83" s="153"/>
      <c r="JJQ83" s="154"/>
      <c r="JJR83" s="146"/>
      <c r="JJS83" s="147"/>
      <c r="JJT83" s="148"/>
      <c r="JJU83" s="149"/>
      <c r="JJV83" s="150"/>
      <c r="JJW83" s="151"/>
      <c r="JJX83" s="152"/>
      <c r="JJY83" s="153"/>
      <c r="JJZ83" s="154"/>
      <c r="JKA83" s="146"/>
      <c r="JKB83" s="147"/>
      <c r="JKC83" s="148"/>
      <c r="JKD83" s="149"/>
      <c r="JKE83" s="150"/>
      <c r="JKF83" s="151"/>
      <c r="JKG83" s="152"/>
      <c r="JKH83" s="153"/>
      <c r="JKI83" s="154"/>
      <c r="JKJ83" s="146"/>
      <c r="JKK83" s="147"/>
      <c r="JKL83" s="148"/>
      <c r="JKM83" s="149"/>
      <c r="JKN83" s="150"/>
      <c r="JKO83" s="151"/>
      <c r="JKP83" s="152"/>
      <c r="JKQ83" s="153"/>
      <c r="JKR83" s="154"/>
      <c r="JKS83" s="146"/>
      <c r="JKT83" s="147"/>
      <c r="JKU83" s="148"/>
      <c r="JKV83" s="149"/>
      <c r="JKW83" s="150"/>
      <c r="JKX83" s="151"/>
      <c r="JKY83" s="152"/>
      <c r="JKZ83" s="153"/>
      <c r="JLA83" s="154"/>
      <c r="JLB83" s="146"/>
      <c r="JLC83" s="147"/>
      <c r="JLD83" s="148"/>
      <c r="JLE83" s="149"/>
      <c r="JLF83" s="150"/>
      <c r="JLG83" s="151"/>
      <c r="JLH83" s="152"/>
      <c r="JLI83" s="153"/>
      <c r="JLJ83" s="154"/>
      <c r="JLK83" s="146"/>
      <c r="JLL83" s="147"/>
      <c r="JLM83" s="148"/>
      <c r="JLN83" s="149"/>
      <c r="JLO83" s="150"/>
      <c r="JLP83" s="151"/>
      <c r="JLQ83" s="152"/>
      <c r="JLR83" s="153"/>
      <c r="JLS83" s="154"/>
      <c r="JLT83" s="146"/>
      <c r="JLU83" s="147"/>
      <c r="JLV83" s="148"/>
      <c r="JLW83" s="149"/>
      <c r="JLX83" s="150"/>
      <c r="JLY83" s="151"/>
      <c r="JLZ83" s="152"/>
      <c r="JMA83" s="153"/>
      <c r="JMB83" s="154"/>
      <c r="JMC83" s="146"/>
      <c r="JMD83" s="147"/>
      <c r="JME83" s="148"/>
      <c r="JMF83" s="149"/>
      <c r="JMG83" s="150"/>
      <c r="JMH83" s="151"/>
      <c r="JMI83" s="152"/>
      <c r="JMJ83" s="153"/>
      <c r="JMK83" s="154"/>
      <c r="JML83" s="146"/>
      <c r="JMM83" s="147"/>
      <c r="JMN83" s="148"/>
      <c r="JMO83" s="149"/>
      <c r="JMP83" s="150"/>
      <c r="JMQ83" s="151"/>
      <c r="JMR83" s="152"/>
      <c r="JMS83" s="153"/>
      <c r="JMT83" s="154"/>
      <c r="JMU83" s="146"/>
      <c r="JMV83" s="147"/>
      <c r="JMW83" s="148"/>
      <c r="JMX83" s="149"/>
      <c r="JMY83" s="150"/>
      <c r="JMZ83" s="151"/>
      <c r="JNA83" s="152"/>
      <c r="JNB83" s="153"/>
      <c r="JNC83" s="154"/>
      <c r="JND83" s="146"/>
      <c r="JNE83" s="147"/>
      <c r="JNF83" s="148"/>
      <c r="JNG83" s="149"/>
      <c r="JNH83" s="150"/>
      <c r="JNI83" s="151"/>
      <c r="JNJ83" s="152"/>
      <c r="JNK83" s="153"/>
      <c r="JNL83" s="154"/>
      <c r="JNM83" s="146"/>
      <c r="JNN83" s="147"/>
      <c r="JNO83" s="148"/>
      <c r="JNP83" s="149"/>
      <c r="JNQ83" s="150"/>
      <c r="JNR83" s="151"/>
      <c r="JNS83" s="152"/>
      <c r="JNT83" s="153"/>
      <c r="JNU83" s="154"/>
      <c r="JNV83" s="146"/>
      <c r="JNW83" s="147"/>
      <c r="JNX83" s="148"/>
      <c r="JNY83" s="149"/>
      <c r="JNZ83" s="150"/>
      <c r="JOA83" s="151"/>
      <c r="JOB83" s="152"/>
      <c r="JOC83" s="153"/>
      <c r="JOD83" s="154"/>
      <c r="JOE83" s="146"/>
      <c r="JOF83" s="147"/>
      <c r="JOG83" s="148"/>
      <c r="JOH83" s="149"/>
      <c r="JOI83" s="150"/>
      <c r="JOJ83" s="151"/>
      <c r="JOK83" s="152"/>
      <c r="JOL83" s="153"/>
      <c r="JOM83" s="154"/>
      <c r="JON83" s="146"/>
      <c r="JOO83" s="147"/>
      <c r="JOP83" s="148"/>
      <c r="JOQ83" s="149"/>
      <c r="JOR83" s="150"/>
      <c r="JOS83" s="151"/>
      <c r="JOT83" s="152"/>
      <c r="JOU83" s="153"/>
      <c r="JOV83" s="154"/>
      <c r="JOW83" s="146"/>
      <c r="JOX83" s="147"/>
      <c r="JOY83" s="148"/>
      <c r="JOZ83" s="149"/>
      <c r="JPA83" s="150"/>
      <c r="JPB83" s="151"/>
      <c r="JPC83" s="152"/>
      <c r="JPD83" s="153"/>
      <c r="JPE83" s="154"/>
      <c r="JPF83" s="146"/>
      <c r="JPG83" s="147"/>
      <c r="JPH83" s="148"/>
      <c r="JPI83" s="149"/>
      <c r="JPJ83" s="150"/>
      <c r="JPK83" s="151"/>
      <c r="JPL83" s="152"/>
      <c r="JPM83" s="153"/>
      <c r="JPN83" s="154"/>
      <c r="JPO83" s="146"/>
      <c r="JPP83" s="147"/>
      <c r="JPQ83" s="148"/>
      <c r="JPR83" s="149"/>
      <c r="JPS83" s="150"/>
      <c r="JPT83" s="151"/>
      <c r="JPU83" s="152"/>
      <c r="JPV83" s="153"/>
      <c r="JPW83" s="154"/>
      <c r="JPX83" s="146"/>
      <c r="JPY83" s="147"/>
      <c r="JPZ83" s="148"/>
      <c r="JQA83" s="149"/>
      <c r="JQB83" s="150"/>
      <c r="JQC83" s="151"/>
      <c r="JQD83" s="152"/>
      <c r="JQE83" s="153"/>
      <c r="JQF83" s="154"/>
      <c r="JQG83" s="146"/>
      <c r="JQH83" s="147"/>
      <c r="JQI83" s="148"/>
      <c r="JQJ83" s="149"/>
      <c r="JQK83" s="150"/>
      <c r="JQL83" s="151"/>
      <c r="JQM83" s="152"/>
      <c r="JQN83" s="153"/>
      <c r="JQO83" s="154"/>
      <c r="JQP83" s="146"/>
      <c r="JQQ83" s="147"/>
      <c r="JQR83" s="148"/>
      <c r="JQS83" s="149"/>
      <c r="JQT83" s="150"/>
      <c r="JQU83" s="151"/>
      <c r="JQV83" s="152"/>
      <c r="JQW83" s="153"/>
      <c r="JQX83" s="154"/>
      <c r="JQY83" s="146"/>
      <c r="JQZ83" s="147"/>
      <c r="JRA83" s="148"/>
      <c r="JRB83" s="149"/>
      <c r="JRC83" s="150"/>
      <c r="JRD83" s="151"/>
      <c r="JRE83" s="152"/>
      <c r="JRF83" s="153"/>
      <c r="JRG83" s="154"/>
      <c r="JRH83" s="146"/>
      <c r="JRI83" s="147"/>
      <c r="JRJ83" s="148"/>
      <c r="JRK83" s="149"/>
      <c r="JRL83" s="150"/>
      <c r="JRM83" s="151"/>
      <c r="JRN83" s="152"/>
      <c r="JRO83" s="153"/>
      <c r="JRP83" s="154"/>
      <c r="JRQ83" s="146"/>
      <c r="JRR83" s="147"/>
      <c r="JRS83" s="148"/>
      <c r="JRT83" s="149"/>
      <c r="JRU83" s="150"/>
      <c r="JRV83" s="151"/>
      <c r="JRW83" s="152"/>
      <c r="JRX83" s="153"/>
      <c r="JRY83" s="154"/>
      <c r="JRZ83" s="146"/>
      <c r="JSA83" s="147"/>
      <c r="JSB83" s="148"/>
      <c r="JSC83" s="149"/>
      <c r="JSD83" s="150"/>
      <c r="JSE83" s="151"/>
      <c r="JSF83" s="152"/>
      <c r="JSG83" s="153"/>
      <c r="JSH83" s="154"/>
      <c r="JSI83" s="146"/>
      <c r="JSJ83" s="147"/>
      <c r="JSK83" s="148"/>
      <c r="JSL83" s="149"/>
      <c r="JSM83" s="150"/>
      <c r="JSN83" s="151"/>
      <c r="JSO83" s="152"/>
      <c r="JSP83" s="153"/>
      <c r="JSQ83" s="154"/>
      <c r="JSR83" s="146"/>
      <c r="JSS83" s="147"/>
      <c r="JST83" s="148"/>
      <c r="JSU83" s="149"/>
      <c r="JSV83" s="150"/>
      <c r="JSW83" s="151"/>
      <c r="JSX83" s="152"/>
      <c r="JSY83" s="153"/>
      <c r="JSZ83" s="154"/>
      <c r="JTA83" s="146"/>
      <c r="JTB83" s="147"/>
      <c r="JTC83" s="148"/>
      <c r="JTD83" s="149"/>
      <c r="JTE83" s="150"/>
      <c r="JTF83" s="151"/>
      <c r="JTG83" s="152"/>
      <c r="JTH83" s="153"/>
      <c r="JTI83" s="154"/>
      <c r="JTJ83" s="146"/>
      <c r="JTK83" s="147"/>
      <c r="JTL83" s="148"/>
      <c r="JTM83" s="149"/>
      <c r="JTN83" s="150"/>
      <c r="JTO83" s="151"/>
      <c r="JTP83" s="152"/>
      <c r="JTQ83" s="153"/>
      <c r="JTR83" s="154"/>
      <c r="JTS83" s="146"/>
      <c r="JTT83" s="147"/>
      <c r="JTU83" s="148"/>
      <c r="JTV83" s="149"/>
      <c r="JTW83" s="150"/>
      <c r="JTX83" s="151"/>
      <c r="JTY83" s="152"/>
      <c r="JTZ83" s="153"/>
      <c r="JUA83" s="154"/>
      <c r="JUB83" s="146"/>
      <c r="JUC83" s="147"/>
      <c r="JUD83" s="148"/>
      <c r="JUE83" s="149"/>
      <c r="JUF83" s="150"/>
      <c r="JUG83" s="151"/>
      <c r="JUH83" s="152"/>
      <c r="JUI83" s="153"/>
      <c r="JUJ83" s="154"/>
      <c r="JUK83" s="146"/>
      <c r="JUL83" s="147"/>
      <c r="JUM83" s="148"/>
      <c r="JUN83" s="149"/>
      <c r="JUO83" s="150"/>
      <c r="JUP83" s="151"/>
      <c r="JUQ83" s="152"/>
      <c r="JUR83" s="153"/>
      <c r="JUS83" s="154"/>
      <c r="JUT83" s="146"/>
      <c r="JUU83" s="147"/>
      <c r="JUV83" s="148"/>
      <c r="JUW83" s="149"/>
      <c r="JUX83" s="150"/>
      <c r="JUY83" s="151"/>
      <c r="JUZ83" s="152"/>
      <c r="JVA83" s="153"/>
      <c r="JVB83" s="154"/>
      <c r="JVC83" s="146"/>
      <c r="JVD83" s="147"/>
      <c r="JVE83" s="148"/>
      <c r="JVF83" s="149"/>
      <c r="JVG83" s="150"/>
      <c r="JVH83" s="151"/>
      <c r="JVI83" s="152"/>
      <c r="JVJ83" s="153"/>
      <c r="JVK83" s="154"/>
      <c r="JVL83" s="146"/>
      <c r="JVM83" s="147"/>
      <c r="JVN83" s="148"/>
      <c r="JVO83" s="149"/>
      <c r="JVP83" s="150"/>
      <c r="JVQ83" s="151"/>
      <c r="JVR83" s="152"/>
      <c r="JVS83" s="153"/>
      <c r="JVT83" s="154"/>
      <c r="JVU83" s="146"/>
      <c r="JVV83" s="147"/>
      <c r="JVW83" s="148"/>
      <c r="JVX83" s="149"/>
      <c r="JVY83" s="150"/>
      <c r="JVZ83" s="151"/>
      <c r="JWA83" s="152"/>
      <c r="JWB83" s="153"/>
      <c r="JWC83" s="154"/>
      <c r="JWD83" s="146"/>
      <c r="JWE83" s="147"/>
      <c r="JWF83" s="148"/>
      <c r="JWG83" s="149"/>
      <c r="JWH83" s="150"/>
      <c r="JWI83" s="151"/>
      <c r="JWJ83" s="152"/>
      <c r="JWK83" s="153"/>
      <c r="JWL83" s="154"/>
      <c r="JWM83" s="146"/>
      <c r="JWN83" s="147"/>
      <c r="JWO83" s="148"/>
      <c r="JWP83" s="149"/>
      <c r="JWQ83" s="150"/>
      <c r="JWR83" s="151"/>
      <c r="JWS83" s="152"/>
      <c r="JWT83" s="153"/>
      <c r="JWU83" s="154"/>
      <c r="JWV83" s="146"/>
      <c r="JWW83" s="147"/>
      <c r="JWX83" s="148"/>
      <c r="JWY83" s="149"/>
      <c r="JWZ83" s="150"/>
      <c r="JXA83" s="151"/>
      <c r="JXB83" s="152"/>
      <c r="JXC83" s="153"/>
      <c r="JXD83" s="154"/>
      <c r="JXE83" s="146"/>
      <c r="JXF83" s="147"/>
      <c r="JXG83" s="148"/>
      <c r="JXH83" s="149"/>
      <c r="JXI83" s="150"/>
      <c r="JXJ83" s="151"/>
      <c r="JXK83" s="152"/>
      <c r="JXL83" s="153"/>
      <c r="JXM83" s="154"/>
      <c r="JXN83" s="146"/>
      <c r="JXO83" s="147"/>
      <c r="JXP83" s="148"/>
      <c r="JXQ83" s="149"/>
      <c r="JXR83" s="150"/>
      <c r="JXS83" s="151"/>
      <c r="JXT83" s="152"/>
      <c r="JXU83" s="153"/>
      <c r="JXV83" s="154"/>
      <c r="JXW83" s="146"/>
      <c r="JXX83" s="147"/>
      <c r="JXY83" s="148"/>
      <c r="JXZ83" s="149"/>
      <c r="JYA83" s="150"/>
      <c r="JYB83" s="151"/>
      <c r="JYC83" s="152"/>
      <c r="JYD83" s="153"/>
      <c r="JYE83" s="154"/>
      <c r="JYF83" s="146"/>
      <c r="JYG83" s="147"/>
      <c r="JYH83" s="148"/>
      <c r="JYI83" s="149"/>
      <c r="JYJ83" s="150"/>
      <c r="JYK83" s="151"/>
      <c r="JYL83" s="152"/>
      <c r="JYM83" s="153"/>
      <c r="JYN83" s="154"/>
      <c r="JYO83" s="146"/>
      <c r="JYP83" s="147"/>
      <c r="JYQ83" s="148"/>
      <c r="JYR83" s="149"/>
      <c r="JYS83" s="150"/>
      <c r="JYT83" s="151"/>
      <c r="JYU83" s="152"/>
      <c r="JYV83" s="153"/>
      <c r="JYW83" s="154"/>
      <c r="JYX83" s="146"/>
      <c r="JYY83" s="147"/>
      <c r="JYZ83" s="148"/>
      <c r="JZA83" s="149"/>
      <c r="JZB83" s="150"/>
      <c r="JZC83" s="151"/>
      <c r="JZD83" s="152"/>
      <c r="JZE83" s="153"/>
      <c r="JZF83" s="154"/>
      <c r="JZG83" s="146"/>
      <c r="JZH83" s="147"/>
      <c r="JZI83" s="148"/>
      <c r="JZJ83" s="149"/>
      <c r="JZK83" s="150"/>
      <c r="JZL83" s="151"/>
      <c r="JZM83" s="152"/>
      <c r="JZN83" s="153"/>
      <c r="JZO83" s="154"/>
      <c r="JZP83" s="146"/>
      <c r="JZQ83" s="147"/>
      <c r="JZR83" s="148"/>
      <c r="JZS83" s="149"/>
      <c r="JZT83" s="150"/>
      <c r="JZU83" s="151"/>
      <c r="JZV83" s="152"/>
      <c r="JZW83" s="153"/>
      <c r="JZX83" s="154"/>
      <c r="JZY83" s="146"/>
      <c r="JZZ83" s="147"/>
      <c r="KAA83" s="148"/>
      <c r="KAB83" s="149"/>
      <c r="KAC83" s="150"/>
      <c r="KAD83" s="151"/>
      <c r="KAE83" s="152"/>
      <c r="KAF83" s="153"/>
      <c r="KAG83" s="154"/>
      <c r="KAH83" s="146"/>
      <c r="KAI83" s="147"/>
      <c r="KAJ83" s="148"/>
      <c r="KAK83" s="149"/>
      <c r="KAL83" s="150"/>
      <c r="KAM83" s="151"/>
      <c r="KAN83" s="152"/>
      <c r="KAO83" s="153"/>
      <c r="KAP83" s="154"/>
      <c r="KAQ83" s="146"/>
      <c r="KAR83" s="147"/>
      <c r="KAS83" s="148"/>
      <c r="KAT83" s="149"/>
      <c r="KAU83" s="150"/>
      <c r="KAV83" s="151"/>
      <c r="KAW83" s="152"/>
      <c r="KAX83" s="153"/>
      <c r="KAY83" s="154"/>
      <c r="KAZ83" s="146"/>
      <c r="KBA83" s="147"/>
      <c r="KBB83" s="148"/>
      <c r="KBC83" s="149"/>
      <c r="KBD83" s="150"/>
      <c r="KBE83" s="151"/>
      <c r="KBF83" s="152"/>
      <c r="KBG83" s="153"/>
      <c r="KBH83" s="154"/>
      <c r="KBI83" s="146"/>
      <c r="KBJ83" s="147"/>
      <c r="KBK83" s="148"/>
      <c r="KBL83" s="149"/>
      <c r="KBM83" s="150"/>
      <c r="KBN83" s="151"/>
      <c r="KBO83" s="152"/>
      <c r="KBP83" s="153"/>
      <c r="KBQ83" s="154"/>
      <c r="KBR83" s="146"/>
      <c r="KBS83" s="147"/>
      <c r="KBT83" s="148"/>
      <c r="KBU83" s="149"/>
      <c r="KBV83" s="150"/>
      <c r="KBW83" s="151"/>
      <c r="KBX83" s="152"/>
      <c r="KBY83" s="153"/>
      <c r="KBZ83" s="154"/>
      <c r="KCA83" s="146"/>
      <c r="KCB83" s="147"/>
      <c r="KCC83" s="148"/>
      <c r="KCD83" s="149"/>
      <c r="KCE83" s="150"/>
      <c r="KCF83" s="151"/>
      <c r="KCG83" s="152"/>
      <c r="KCH83" s="153"/>
      <c r="KCI83" s="154"/>
      <c r="KCJ83" s="146"/>
      <c r="KCK83" s="147"/>
      <c r="KCL83" s="148"/>
      <c r="KCM83" s="149"/>
      <c r="KCN83" s="150"/>
      <c r="KCO83" s="151"/>
      <c r="KCP83" s="152"/>
      <c r="KCQ83" s="153"/>
      <c r="KCR83" s="154"/>
      <c r="KCS83" s="146"/>
      <c r="KCT83" s="147"/>
      <c r="KCU83" s="148"/>
      <c r="KCV83" s="149"/>
      <c r="KCW83" s="150"/>
      <c r="KCX83" s="151"/>
      <c r="KCY83" s="152"/>
      <c r="KCZ83" s="153"/>
      <c r="KDA83" s="154"/>
      <c r="KDB83" s="146"/>
      <c r="KDC83" s="147"/>
      <c r="KDD83" s="148"/>
      <c r="KDE83" s="149"/>
      <c r="KDF83" s="150"/>
      <c r="KDG83" s="151"/>
      <c r="KDH83" s="152"/>
      <c r="KDI83" s="153"/>
      <c r="KDJ83" s="154"/>
      <c r="KDK83" s="146"/>
      <c r="KDL83" s="147"/>
      <c r="KDM83" s="148"/>
      <c r="KDN83" s="149"/>
      <c r="KDO83" s="150"/>
      <c r="KDP83" s="151"/>
      <c r="KDQ83" s="152"/>
      <c r="KDR83" s="153"/>
      <c r="KDS83" s="154"/>
      <c r="KDT83" s="146"/>
      <c r="KDU83" s="147"/>
      <c r="KDV83" s="148"/>
      <c r="KDW83" s="149"/>
      <c r="KDX83" s="150"/>
      <c r="KDY83" s="151"/>
      <c r="KDZ83" s="152"/>
      <c r="KEA83" s="153"/>
      <c r="KEB83" s="154"/>
      <c r="KEC83" s="146"/>
      <c r="KED83" s="147"/>
      <c r="KEE83" s="148"/>
      <c r="KEF83" s="149"/>
      <c r="KEG83" s="150"/>
      <c r="KEH83" s="151"/>
      <c r="KEI83" s="152"/>
      <c r="KEJ83" s="153"/>
      <c r="KEK83" s="154"/>
      <c r="KEL83" s="146"/>
      <c r="KEM83" s="147"/>
      <c r="KEN83" s="148"/>
      <c r="KEO83" s="149"/>
      <c r="KEP83" s="150"/>
      <c r="KEQ83" s="151"/>
      <c r="KER83" s="152"/>
      <c r="KES83" s="153"/>
      <c r="KET83" s="154"/>
      <c r="KEU83" s="146"/>
      <c r="KEV83" s="147"/>
      <c r="KEW83" s="148"/>
      <c r="KEX83" s="149"/>
      <c r="KEY83" s="150"/>
      <c r="KEZ83" s="151"/>
      <c r="KFA83" s="152"/>
      <c r="KFB83" s="153"/>
      <c r="KFC83" s="154"/>
      <c r="KFD83" s="146"/>
      <c r="KFE83" s="147"/>
      <c r="KFF83" s="148"/>
      <c r="KFG83" s="149"/>
      <c r="KFH83" s="150"/>
      <c r="KFI83" s="151"/>
      <c r="KFJ83" s="152"/>
      <c r="KFK83" s="153"/>
      <c r="KFL83" s="154"/>
      <c r="KFM83" s="146"/>
      <c r="KFN83" s="147"/>
      <c r="KFO83" s="148"/>
      <c r="KFP83" s="149"/>
      <c r="KFQ83" s="150"/>
      <c r="KFR83" s="151"/>
      <c r="KFS83" s="152"/>
      <c r="KFT83" s="153"/>
      <c r="KFU83" s="154"/>
      <c r="KFV83" s="146"/>
      <c r="KFW83" s="147"/>
      <c r="KFX83" s="148"/>
      <c r="KFY83" s="149"/>
      <c r="KFZ83" s="150"/>
      <c r="KGA83" s="151"/>
      <c r="KGB83" s="152"/>
      <c r="KGC83" s="153"/>
      <c r="KGD83" s="154"/>
      <c r="KGE83" s="146"/>
      <c r="KGF83" s="147"/>
      <c r="KGG83" s="148"/>
      <c r="KGH83" s="149"/>
      <c r="KGI83" s="150"/>
      <c r="KGJ83" s="151"/>
      <c r="KGK83" s="152"/>
      <c r="KGL83" s="153"/>
      <c r="KGM83" s="154"/>
      <c r="KGN83" s="146"/>
      <c r="KGO83" s="147"/>
      <c r="KGP83" s="148"/>
      <c r="KGQ83" s="149"/>
      <c r="KGR83" s="150"/>
      <c r="KGS83" s="151"/>
      <c r="KGT83" s="152"/>
      <c r="KGU83" s="153"/>
      <c r="KGV83" s="154"/>
      <c r="KGW83" s="146"/>
      <c r="KGX83" s="147"/>
      <c r="KGY83" s="148"/>
      <c r="KGZ83" s="149"/>
      <c r="KHA83" s="150"/>
      <c r="KHB83" s="151"/>
      <c r="KHC83" s="152"/>
      <c r="KHD83" s="153"/>
      <c r="KHE83" s="154"/>
      <c r="KHF83" s="146"/>
      <c r="KHG83" s="147"/>
      <c r="KHH83" s="148"/>
      <c r="KHI83" s="149"/>
      <c r="KHJ83" s="150"/>
      <c r="KHK83" s="151"/>
      <c r="KHL83" s="152"/>
      <c r="KHM83" s="153"/>
      <c r="KHN83" s="154"/>
      <c r="KHO83" s="146"/>
      <c r="KHP83" s="147"/>
      <c r="KHQ83" s="148"/>
      <c r="KHR83" s="149"/>
      <c r="KHS83" s="150"/>
      <c r="KHT83" s="151"/>
      <c r="KHU83" s="152"/>
      <c r="KHV83" s="153"/>
      <c r="KHW83" s="154"/>
      <c r="KHX83" s="146"/>
      <c r="KHY83" s="147"/>
      <c r="KHZ83" s="148"/>
      <c r="KIA83" s="149"/>
      <c r="KIB83" s="150"/>
      <c r="KIC83" s="151"/>
      <c r="KID83" s="152"/>
      <c r="KIE83" s="153"/>
      <c r="KIF83" s="154"/>
      <c r="KIG83" s="146"/>
      <c r="KIH83" s="147"/>
      <c r="KII83" s="148"/>
      <c r="KIJ83" s="149"/>
      <c r="KIK83" s="150"/>
      <c r="KIL83" s="151"/>
      <c r="KIM83" s="152"/>
      <c r="KIN83" s="153"/>
      <c r="KIO83" s="154"/>
      <c r="KIP83" s="146"/>
      <c r="KIQ83" s="147"/>
      <c r="KIR83" s="148"/>
      <c r="KIS83" s="149"/>
      <c r="KIT83" s="150"/>
      <c r="KIU83" s="151"/>
      <c r="KIV83" s="152"/>
      <c r="KIW83" s="153"/>
      <c r="KIX83" s="154"/>
      <c r="KIY83" s="146"/>
      <c r="KIZ83" s="147"/>
      <c r="KJA83" s="148"/>
      <c r="KJB83" s="149"/>
      <c r="KJC83" s="150"/>
      <c r="KJD83" s="151"/>
      <c r="KJE83" s="152"/>
      <c r="KJF83" s="153"/>
      <c r="KJG83" s="154"/>
      <c r="KJH83" s="146"/>
      <c r="KJI83" s="147"/>
      <c r="KJJ83" s="148"/>
      <c r="KJK83" s="149"/>
      <c r="KJL83" s="150"/>
      <c r="KJM83" s="151"/>
      <c r="KJN83" s="152"/>
      <c r="KJO83" s="153"/>
      <c r="KJP83" s="154"/>
      <c r="KJQ83" s="146"/>
      <c r="KJR83" s="147"/>
      <c r="KJS83" s="148"/>
      <c r="KJT83" s="149"/>
      <c r="KJU83" s="150"/>
      <c r="KJV83" s="151"/>
      <c r="KJW83" s="152"/>
      <c r="KJX83" s="153"/>
      <c r="KJY83" s="154"/>
      <c r="KJZ83" s="146"/>
      <c r="KKA83" s="147"/>
      <c r="KKB83" s="148"/>
      <c r="KKC83" s="149"/>
      <c r="KKD83" s="150"/>
      <c r="KKE83" s="151"/>
      <c r="KKF83" s="152"/>
      <c r="KKG83" s="153"/>
      <c r="KKH83" s="154"/>
      <c r="KKI83" s="146"/>
      <c r="KKJ83" s="147"/>
      <c r="KKK83" s="148"/>
      <c r="KKL83" s="149"/>
      <c r="KKM83" s="150"/>
      <c r="KKN83" s="151"/>
      <c r="KKO83" s="152"/>
      <c r="KKP83" s="153"/>
      <c r="KKQ83" s="154"/>
      <c r="KKR83" s="146"/>
      <c r="KKS83" s="147"/>
      <c r="KKT83" s="148"/>
      <c r="KKU83" s="149"/>
      <c r="KKV83" s="150"/>
      <c r="KKW83" s="151"/>
      <c r="KKX83" s="152"/>
      <c r="KKY83" s="153"/>
      <c r="KKZ83" s="154"/>
      <c r="KLA83" s="146"/>
      <c r="KLB83" s="147"/>
      <c r="KLC83" s="148"/>
      <c r="KLD83" s="149"/>
      <c r="KLE83" s="150"/>
      <c r="KLF83" s="151"/>
      <c r="KLG83" s="152"/>
      <c r="KLH83" s="153"/>
      <c r="KLI83" s="154"/>
      <c r="KLJ83" s="146"/>
      <c r="KLK83" s="147"/>
      <c r="KLL83" s="148"/>
      <c r="KLM83" s="149"/>
      <c r="KLN83" s="150"/>
      <c r="KLO83" s="151"/>
      <c r="KLP83" s="152"/>
      <c r="KLQ83" s="153"/>
      <c r="KLR83" s="154"/>
      <c r="KLS83" s="146"/>
      <c r="KLT83" s="147"/>
      <c r="KLU83" s="148"/>
      <c r="KLV83" s="149"/>
      <c r="KLW83" s="150"/>
      <c r="KLX83" s="151"/>
      <c r="KLY83" s="152"/>
      <c r="KLZ83" s="153"/>
      <c r="KMA83" s="154"/>
      <c r="KMB83" s="146"/>
      <c r="KMC83" s="147"/>
      <c r="KMD83" s="148"/>
      <c r="KME83" s="149"/>
      <c r="KMF83" s="150"/>
      <c r="KMG83" s="151"/>
      <c r="KMH83" s="152"/>
      <c r="KMI83" s="153"/>
      <c r="KMJ83" s="154"/>
      <c r="KMK83" s="146"/>
      <c r="KML83" s="147"/>
      <c r="KMM83" s="148"/>
      <c r="KMN83" s="149"/>
      <c r="KMO83" s="150"/>
      <c r="KMP83" s="151"/>
      <c r="KMQ83" s="152"/>
      <c r="KMR83" s="153"/>
      <c r="KMS83" s="154"/>
      <c r="KMT83" s="146"/>
      <c r="KMU83" s="147"/>
      <c r="KMV83" s="148"/>
      <c r="KMW83" s="149"/>
      <c r="KMX83" s="150"/>
      <c r="KMY83" s="151"/>
      <c r="KMZ83" s="152"/>
      <c r="KNA83" s="153"/>
      <c r="KNB83" s="154"/>
      <c r="KNC83" s="146"/>
      <c r="KND83" s="147"/>
      <c r="KNE83" s="148"/>
      <c r="KNF83" s="149"/>
      <c r="KNG83" s="150"/>
      <c r="KNH83" s="151"/>
      <c r="KNI83" s="152"/>
      <c r="KNJ83" s="153"/>
      <c r="KNK83" s="154"/>
      <c r="KNL83" s="146"/>
      <c r="KNM83" s="147"/>
      <c r="KNN83" s="148"/>
      <c r="KNO83" s="149"/>
      <c r="KNP83" s="150"/>
      <c r="KNQ83" s="151"/>
      <c r="KNR83" s="152"/>
      <c r="KNS83" s="153"/>
      <c r="KNT83" s="154"/>
      <c r="KNU83" s="146"/>
      <c r="KNV83" s="147"/>
      <c r="KNW83" s="148"/>
      <c r="KNX83" s="149"/>
      <c r="KNY83" s="150"/>
      <c r="KNZ83" s="151"/>
      <c r="KOA83" s="152"/>
      <c r="KOB83" s="153"/>
      <c r="KOC83" s="154"/>
      <c r="KOD83" s="146"/>
      <c r="KOE83" s="147"/>
      <c r="KOF83" s="148"/>
      <c r="KOG83" s="149"/>
      <c r="KOH83" s="150"/>
      <c r="KOI83" s="151"/>
      <c r="KOJ83" s="152"/>
      <c r="KOK83" s="153"/>
      <c r="KOL83" s="154"/>
      <c r="KOM83" s="146"/>
      <c r="KON83" s="147"/>
      <c r="KOO83" s="148"/>
      <c r="KOP83" s="149"/>
      <c r="KOQ83" s="150"/>
      <c r="KOR83" s="151"/>
      <c r="KOS83" s="152"/>
      <c r="KOT83" s="153"/>
      <c r="KOU83" s="154"/>
      <c r="KOV83" s="146"/>
      <c r="KOW83" s="147"/>
      <c r="KOX83" s="148"/>
      <c r="KOY83" s="149"/>
      <c r="KOZ83" s="150"/>
      <c r="KPA83" s="151"/>
      <c r="KPB83" s="152"/>
      <c r="KPC83" s="153"/>
      <c r="KPD83" s="154"/>
      <c r="KPE83" s="146"/>
      <c r="KPF83" s="147"/>
      <c r="KPG83" s="148"/>
      <c r="KPH83" s="149"/>
      <c r="KPI83" s="150"/>
      <c r="KPJ83" s="151"/>
      <c r="KPK83" s="152"/>
      <c r="KPL83" s="153"/>
      <c r="KPM83" s="154"/>
      <c r="KPN83" s="146"/>
      <c r="KPO83" s="147"/>
      <c r="KPP83" s="148"/>
      <c r="KPQ83" s="149"/>
      <c r="KPR83" s="150"/>
      <c r="KPS83" s="151"/>
      <c r="KPT83" s="152"/>
      <c r="KPU83" s="153"/>
      <c r="KPV83" s="154"/>
      <c r="KPW83" s="146"/>
      <c r="KPX83" s="147"/>
      <c r="KPY83" s="148"/>
      <c r="KPZ83" s="149"/>
      <c r="KQA83" s="150"/>
      <c r="KQB83" s="151"/>
      <c r="KQC83" s="152"/>
      <c r="KQD83" s="153"/>
      <c r="KQE83" s="154"/>
      <c r="KQF83" s="146"/>
      <c r="KQG83" s="147"/>
      <c r="KQH83" s="148"/>
      <c r="KQI83" s="149"/>
      <c r="KQJ83" s="150"/>
      <c r="KQK83" s="151"/>
      <c r="KQL83" s="152"/>
      <c r="KQM83" s="153"/>
      <c r="KQN83" s="154"/>
      <c r="KQO83" s="146"/>
      <c r="KQP83" s="147"/>
      <c r="KQQ83" s="148"/>
      <c r="KQR83" s="149"/>
      <c r="KQS83" s="150"/>
      <c r="KQT83" s="151"/>
      <c r="KQU83" s="152"/>
      <c r="KQV83" s="153"/>
      <c r="KQW83" s="154"/>
      <c r="KQX83" s="146"/>
      <c r="KQY83" s="147"/>
      <c r="KQZ83" s="148"/>
      <c r="KRA83" s="149"/>
      <c r="KRB83" s="150"/>
      <c r="KRC83" s="151"/>
      <c r="KRD83" s="152"/>
      <c r="KRE83" s="153"/>
      <c r="KRF83" s="154"/>
      <c r="KRG83" s="146"/>
      <c r="KRH83" s="147"/>
      <c r="KRI83" s="148"/>
      <c r="KRJ83" s="149"/>
      <c r="KRK83" s="150"/>
      <c r="KRL83" s="151"/>
      <c r="KRM83" s="152"/>
      <c r="KRN83" s="153"/>
      <c r="KRO83" s="154"/>
      <c r="KRP83" s="146"/>
      <c r="KRQ83" s="147"/>
      <c r="KRR83" s="148"/>
      <c r="KRS83" s="149"/>
      <c r="KRT83" s="150"/>
      <c r="KRU83" s="151"/>
      <c r="KRV83" s="152"/>
      <c r="KRW83" s="153"/>
      <c r="KRX83" s="154"/>
      <c r="KRY83" s="146"/>
      <c r="KRZ83" s="147"/>
      <c r="KSA83" s="148"/>
      <c r="KSB83" s="149"/>
      <c r="KSC83" s="150"/>
      <c r="KSD83" s="151"/>
      <c r="KSE83" s="152"/>
      <c r="KSF83" s="153"/>
      <c r="KSG83" s="154"/>
      <c r="KSH83" s="146"/>
      <c r="KSI83" s="147"/>
      <c r="KSJ83" s="148"/>
      <c r="KSK83" s="149"/>
      <c r="KSL83" s="150"/>
      <c r="KSM83" s="151"/>
      <c r="KSN83" s="152"/>
      <c r="KSO83" s="153"/>
      <c r="KSP83" s="154"/>
      <c r="KSQ83" s="146"/>
      <c r="KSR83" s="147"/>
      <c r="KSS83" s="148"/>
      <c r="KST83" s="149"/>
      <c r="KSU83" s="150"/>
      <c r="KSV83" s="151"/>
      <c r="KSW83" s="152"/>
      <c r="KSX83" s="153"/>
      <c r="KSY83" s="154"/>
      <c r="KSZ83" s="146"/>
      <c r="KTA83" s="147"/>
      <c r="KTB83" s="148"/>
      <c r="KTC83" s="149"/>
      <c r="KTD83" s="150"/>
      <c r="KTE83" s="151"/>
      <c r="KTF83" s="152"/>
      <c r="KTG83" s="153"/>
      <c r="KTH83" s="154"/>
      <c r="KTI83" s="146"/>
      <c r="KTJ83" s="147"/>
      <c r="KTK83" s="148"/>
      <c r="KTL83" s="149"/>
      <c r="KTM83" s="150"/>
      <c r="KTN83" s="151"/>
      <c r="KTO83" s="152"/>
      <c r="KTP83" s="153"/>
      <c r="KTQ83" s="154"/>
      <c r="KTR83" s="146"/>
      <c r="KTS83" s="147"/>
      <c r="KTT83" s="148"/>
      <c r="KTU83" s="149"/>
      <c r="KTV83" s="150"/>
      <c r="KTW83" s="151"/>
      <c r="KTX83" s="152"/>
      <c r="KTY83" s="153"/>
      <c r="KTZ83" s="154"/>
      <c r="KUA83" s="146"/>
      <c r="KUB83" s="147"/>
      <c r="KUC83" s="148"/>
      <c r="KUD83" s="149"/>
      <c r="KUE83" s="150"/>
      <c r="KUF83" s="151"/>
      <c r="KUG83" s="152"/>
      <c r="KUH83" s="153"/>
      <c r="KUI83" s="154"/>
      <c r="KUJ83" s="146"/>
      <c r="KUK83" s="147"/>
      <c r="KUL83" s="148"/>
      <c r="KUM83" s="149"/>
      <c r="KUN83" s="150"/>
      <c r="KUO83" s="151"/>
      <c r="KUP83" s="152"/>
      <c r="KUQ83" s="153"/>
      <c r="KUR83" s="154"/>
      <c r="KUS83" s="146"/>
      <c r="KUT83" s="147"/>
      <c r="KUU83" s="148"/>
      <c r="KUV83" s="149"/>
      <c r="KUW83" s="150"/>
      <c r="KUX83" s="151"/>
      <c r="KUY83" s="152"/>
      <c r="KUZ83" s="153"/>
      <c r="KVA83" s="154"/>
      <c r="KVB83" s="146"/>
      <c r="KVC83" s="147"/>
      <c r="KVD83" s="148"/>
      <c r="KVE83" s="149"/>
      <c r="KVF83" s="150"/>
      <c r="KVG83" s="151"/>
      <c r="KVH83" s="152"/>
      <c r="KVI83" s="153"/>
      <c r="KVJ83" s="154"/>
      <c r="KVK83" s="146"/>
      <c r="KVL83" s="147"/>
      <c r="KVM83" s="148"/>
      <c r="KVN83" s="149"/>
      <c r="KVO83" s="150"/>
      <c r="KVP83" s="151"/>
      <c r="KVQ83" s="152"/>
      <c r="KVR83" s="153"/>
      <c r="KVS83" s="154"/>
      <c r="KVT83" s="146"/>
      <c r="KVU83" s="147"/>
      <c r="KVV83" s="148"/>
      <c r="KVW83" s="149"/>
      <c r="KVX83" s="150"/>
      <c r="KVY83" s="151"/>
      <c r="KVZ83" s="152"/>
      <c r="KWA83" s="153"/>
      <c r="KWB83" s="154"/>
      <c r="KWC83" s="146"/>
      <c r="KWD83" s="147"/>
      <c r="KWE83" s="148"/>
      <c r="KWF83" s="149"/>
      <c r="KWG83" s="150"/>
      <c r="KWH83" s="151"/>
      <c r="KWI83" s="152"/>
      <c r="KWJ83" s="153"/>
      <c r="KWK83" s="154"/>
      <c r="KWL83" s="146"/>
      <c r="KWM83" s="147"/>
      <c r="KWN83" s="148"/>
      <c r="KWO83" s="149"/>
      <c r="KWP83" s="150"/>
      <c r="KWQ83" s="151"/>
      <c r="KWR83" s="152"/>
      <c r="KWS83" s="153"/>
      <c r="KWT83" s="154"/>
      <c r="KWU83" s="146"/>
      <c r="KWV83" s="147"/>
      <c r="KWW83" s="148"/>
      <c r="KWX83" s="149"/>
      <c r="KWY83" s="150"/>
      <c r="KWZ83" s="151"/>
      <c r="KXA83" s="152"/>
      <c r="KXB83" s="153"/>
      <c r="KXC83" s="154"/>
      <c r="KXD83" s="146"/>
      <c r="KXE83" s="147"/>
      <c r="KXF83" s="148"/>
      <c r="KXG83" s="149"/>
      <c r="KXH83" s="150"/>
      <c r="KXI83" s="151"/>
      <c r="KXJ83" s="152"/>
      <c r="KXK83" s="153"/>
      <c r="KXL83" s="154"/>
      <c r="KXM83" s="146"/>
      <c r="KXN83" s="147"/>
      <c r="KXO83" s="148"/>
      <c r="KXP83" s="149"/>
      <c r="KXQ83" s="150"/>
      <c r="KXR83" s="151"/>
      <c r="KXS83" s="152"/>
      <c r="KXT83" s="153"/>
      <c r="KXU83" s="154"/>
      <c r="KXV83" s="146"/>
      <c r="KXW83" s="147"/>
      <c r="KXX83" s="148"/>
      <c r="KXY83" s="149"/>
      <c r="KXZ83" s="150"/>
      <c r="KYA83" s="151"/>
      <c r="KYB83" s="152"/>
      <c r="KYC83" s="153"/>
      <c r="KYD83" s="154"/>
      <c r="KYE83" s="146"/>
      <c r="KYF83" s="147"/>
      <c r="KYG83" s="148"/>
      <c r="KYH83" s="149"/>
      <c r="KYI83" s="150"/>
      <c r="KYJ83" s="151"/>
      <c r="KYK83" s="152"/>
      <c r="KYL83" s="153"/>
      <c r="KYM83" s="154"/>
      <c r="KYN83" s="146"/>
      <c r="KYO83" s="147"/>
      <c r="KYP83" s="148"/>
      <c r="KYQ83" s="149"/>
      <c r="KYR83" s="150"/>
      <c r="KYS83" s="151"/>
      <c r="KYT83" s="152"/>
      <c r="KYU83" s="153"/>
      <c r="KYV83" s="154"/>
      <c r="KYW83" s="146"/>
      <c r="KYX83" s="147"/>
      <c r="KYY83" s="148"/>
      <c r="KYZ83" s="149"/>
      <c r="KZA83" s="150"/>
      <c r="KZB83" s="151"/>
      <c r="KZC83" s="152"/>
      <c r="KZD83" s="153"/>
      <c r="KZE83" s="154"/>
      <c r="KZF83" s="146"/>
      <c r="KZG83" s="147"/>
      <c r="KZH83" s="148"/>
      <c r="KZI83" s="149"/>
      <c r="KZJ83" s="150"/>
      <c r="KZK83" s="151"/>
      <c r="KZL83" s="152"/>
      <c r="KZM83" s="153"/>
      <c r="KZN83" s="154"/>
      <c r="KZO83" s="146"/>
      <c r="KZP83" s="147"/>
      <c r="KZQ83" s="148"/>
      <c r="KZR83" s="149"/>
      <c r="KZS83" s="150"/>
      <c r="KZT83" s="151"/>
      <c r="KZU83" s="152"/>
      <c r="KZV83" s="153"/>
      <c r="KZW83" s="154"/>
      <c r="KZX83" s="146"/>
      <c r="KZY83" s="147"/>
      <c r="KZZ83" s="148"/>
      <c r="LAA83" s="149"/>
      <c r="LAB83" s="150"/>
      <c r="LAC83" s="151"/>
      <c r="LAD83" s="152"/>
      <c r="LAE83" s="153"/>
      <c r="LAF83" s="154"/>
      <c r="LAG83" s="146"/>
      <c r="LAH83" s="147"/>
      <c r="LAI83" s="148"/>
      <c r="LAJ83" s="149"/>
      <c r="LAK83" s="150"/>
      <c r="LAL83" s="151"/>
      <c r="LAM83" s="152"/>
      <c r="LAN83" s="153"/>
      <c r="LAO83" s="154"/>
      <c r="LAP83" s="146"/>
      <c r="LAQ83" s="147"/>
      <c r="LAR83" s="148"/>
      <c r="LAS83" s="149"/>
      <c r="LAT83" s="150"/>
      <c r="LAU83" s="151"/>
      <c r="LAV83" s="152"/>
      <c r="LAW83" s="153"/>
      <c r="LAX83" s="154"/>
      <c r="LAY83" s="146"/>
      <c r="LAZ83" s="147"/>
      <c r="LBA83" s="148"/>
      <c r="LBB83" s="149"/>
      <c r="LBC83" s="150"/>
      <c r="LBD83" s="151"/>
      <c r="LBE83" s="152"/>
      <c r="LBF83" s="153"/>
      <c r="LBG83" s="154"/>
      <c r="LBH83" s="146"/>
      <c r="LBI83" s="147"/>
      <c r="LBJ83" s="148"/>
      <c r="LBK83" s="149"/>
      <c r="LBL83" s="150"/>
      <c r="LBM83" s="151"/>
      <c r="LBN83" s="152"/>
      <c r="LBO83" s="153"/>
      <c r="LBP83" s="154"/>
      <c r="LBQ83" s="146"/>
      <c r="LBR83" s="147"/>
      <c r="LBS83" s="148"/>
      <c r="LBT83" s="149"/>
      <c r="LBU83" s="150"/>
      <c r="LBV83" s="151"/>
      <c r="LBW83" s="152"/>
      <c r="LBX83" s="153"/>
      <c r="LBY83" s="154"/>
      <c r="LBZ83" s="146"/>
      <c r="LCA83" s="147"/>
      <c r="LCB83" s="148"/>
      <c r="LCC83" s="149"/>
      <c r="LCD83" s="150"/>
      <c r="LCE83" s="151"/>
      <c r="LCF83" s="152"/>
      <c r="LCG83" s="153"/>
      <c r="LCH83" s="154"/>
      <c r="LCI83" s="146"/>
      <c r="LCJ83" s="147"/>
      <c r="LCK83" s="148"/>
      <c r="LCL83" s="149"/>
      <c r="LCM83" s="150"/>
      <c r="LCN83" s="151"/>
      <c r="LCO83" s="152"/>
      <c r="LCP83" s="153"/>
      <c r="LCQ83" s="154"/>
      <c r="LCR83" s="146"/>
      <c r="LCS83" s="147"/>
      <c r="LCT83" s="148"/>
      <c r="LCU83" s="149"/>
      <c r="LCV83" s="150"/>
      <c r="LCW83" s="151"/>
      <c r="LCX83" s="152"/>
      <c r="LCY83" s="153"/>
      <c r="LCZ83" s="154"/>
      <c r="LDA83" s="146"/>
      <c r="LDB83" s="147"/>
      <c r="LDC83" s="148"/>
      <c r="LDD83" s="149"/>
      <c r="LDE83" s="150"/>
      <c r="LDF83" s="151"/>
      <c r="LDG83" s="152"/>
      <c r="LDH83" s="153"/>
      <c r="LDI83" s="154"/>
      <c r="LDJ83" s="146"/>
      <c r="LDK83" s="147"/>
      <c r="LDL83" s="148"/>
      <c r="LDM83" s="149"/>
      <c r="LDN83" s="150"/>
      <c r="LDO83" s="151"/>
      <c r="LDP83" s="152"/>
      <c r="LDQ83" s="153"/>
      <c r="LDR83" s="154"/>
      <c r="LDS83" s="146"/>
      <c r="LDT83" s="147"/>
      <c r="LDU83" s="148"/>
      <c r="LDV83" s="149"/>
      <c r="LDW83" s="150"/>
      <c r="LDX83" s="151"/>
      <c r="LDY83" s="152"/>
      <c r="LDZ83" s="153"/>
      <c r="LEA83" s="154"/>
      <c r="LEB83" s="146"/>
      <c r="LEC83" s="147"/>
      <c r="LED83" s="148"/>
      <c r="LEE83" s="149"/>
      <c r="LEF83" s="150"/>
      <c r="LEG83" s="151"/>
      <c r="LEH83" s="152"/>
      <c r="LEI83" s="153"/>
      <c r="LEJ83" s="154"/>
      <c r="LEK83" s="146"/>
      <c r="LEL83" s="147"/>
      <c r="LEM83" s="148"/>
      <c r="LEN83" s="149"/>
      <c r="LEO83" s="150"/>
      <c r="LEP83" s="151"/>
      <c r="LEQ83" s="152"/>
      <c r="LER83" s="153"/>
      <c r="LES83" s="154"/>
      <c r="LET83" s="146"/>
      <c r="LEU83" s="147"/>
      <c r="LEV83" s="148"/>
      <c r="LEW83" s="149"/>
      <c r="LEX83" s="150"/>
      <c r="LEY83" s="151"/>
      <c r="LEZ83" s="152"/>
      <c r="LFA83" s="153"/>
      <c r="LFB83" s="154"/>
      <c r="LFC83" s="146"/>
      <c r="LFD83" s="147"/>
      <c r="LFE83" s="148"/>
      <c r="LFF83" s="149"/>
      <c r="LFG83" s="150"/>
      <c r="LFH83" s="151"/>
      <c r="LFI83" s="152"/>
      <c r="LFJ83" s="153"/>
      <c r="LFK83" s="154"/>
      <c r="LFL83" s="146"/>
      <c r="LFM83" s="147"/>
      <c r="LFN83" s="148"/>
      <c r="LFO83" s="149"/>
      <c r="LFP83" s="150"/>
      <c r="LFQ83" s="151"/>
      <c r="LFR83" s="152"/>
      <c r="LFS83" s="153"/>
      <c r="LFT83" s="154"/>
      <c r="LFU83" s="146"/>
      <c r="LFV83" s="147"/>
      <c r="LFW83" s="148"/>
      <c r="LFX83" s="149"/>
      <c r="LFY83" s="150"/>
      <c r="LFZ83" s="151"/>
      <c r="LGA83" s="152"/>
      <c r="LGB83" s="153"/>
      <c r="LGC83" s="154"/>
      <c r="LGD83" s="146"/>
      <c r="LGE83" s="147"/>
      <c r="LGF83" s="148"/>
      <c r="LGG83" s="149"/>
      <c r="LGH83" s="150"/>
      <c r="LGI83" s="151"/>
      <c r="LGJ83" s="152"/>
      <c r="LGK83" s="153"/>
      <c r="LGL83" s="154"/>
      <c r="LGM83" s="146"/>
      <c r="LGN83" s="147"/>
      <c r="LGO83" s="148"/>
      <c r="LGP83" s="149"/>
      <c r="LGQ83" s="150"/>
      <c r="LGR83" s="151"/>
      <c r="LGS83" s="152"/>
      <c r="LGT83" s="153"/>
      <c r="LGU83" s="154"/>
      <c r="LGV83" s="146"/>
      <c r="LGW83" s="147"/>
      <c r="LGX83" s="148"/>
      <c r="LGY83" s="149"/>
      <c r="LGZ83" s="150"/>
      <c r="LHA83" s="151"/>
      <c r="LHB83" s="152"/>
      <c r="LHC83" s="153"/>
      <c r="LHD83" s="154"/>
      <c r="LHE83" s="146"/>
      <c r="LHF83" s="147"/>
      <c r="LHG83" s="148"/>
      <c r="LHH83" s="149"/>
      <c r="LHI83" s="150"/>
      <c r="LHJ83" s="151"/>
      <c r="LHK83" s="152"/>
      <c r="LHL83" s="153"/>
      <c r="LHM83" s="154"/>
      <c r="LHN83" s="146"/>
      <c r="LHO83" s="147"/>
      <c r="LHP83" s="148"/>
      <c r="LHQ83" s="149"/>
      <c r="LHR83" s="150"/>
      <c r="LHS83" s="151"/>
      <c r="LHT83" s="152"/>
      <c r="LHU83" s="153"/>
      <c r="LHV83" s="154"/>
      <c r="LHW83" s="146"/>
      <c r="LHX83" s="147"/>
      <c r="LHY83" s="148"/>
      <c r="LHZ83" s="149"/>
      <c r="LIA83" s="150"/>
      <c r="LIB83" s="151"/>
      <c r="LIC83" s="152"/>
      <c r="LID83" s="153"/>
      <c r="LIE83" s="154"/>
      <c r="LIF83" s="146"/>
      <c r="LIG83" s="147"/>
      <c r="LIH83" s="148"/>
      <c r="LII83" s="149"/>
      <c r="LIJ83" s="150"/>
      <c r="LIK83" s="151"/>
      <c r="LIL83" s="152"/>
      <c r="LIM83" s="153"/>
      <c r="LIN83" s="154"/>
      <c r="LIO83" s="146"/>
      <c r="LIP83" s="147"/>
      <c r="LIQ83" s="148"/>
      <c r="LIR83" s="149"/>
      <c r="LIS83" s="150"/>
      <c r="LIT83" s="151"/>
      <c r="LIU83" s="152"/>
      <c r="LIV83" s="153"/>
      <c r="LIW83" s="154"/>
      <c r="LIX83" s="146"/>
      <c r="LIY83" s="147"/>
      <c r="LIZ83" s="148"/>
      <c r="LJA83" s="149"/>
      <c r="LJB83" s="150"/>
      <c r="LJC83" s="151"/>
      <c r="LJD83" s="152"/>
      <c r="LJE83" s="153"/>
      <c r="LJF83" s="154"/>
      <c r="LJG83" s="146"/>
      <c r="LJH83" s="147"/>
      <c r="LJI83" s="148"/>
      <c r="LJJ83" s="149"/>
      <c r="LJK83" s="150"/>
      <c r="LJL83" s="151"/>
      <c r="LJM83" s="152"/>
      <c r="LJN83" s="153"/>
      <c r="LJO83" s="154"/>
      <c r="LJP83" s="146"/>
      <c r="LJQ83" s="147"/>
      <c r="LJR83" s="148"/>
      <c r="LJS83" s="149"/>
      <c r="LJT83" s="150"/>
      <c r="LJU83" s="151"/>
      <c r="LJV83" s="152"/>
      <c r="LJW83" s="153"/>
      <c r="LJX83" s="154"/>
      <c r="LJY83" s="146"/>
      <c r="LJZ83" s="147"/>
      <c r="LKA83" s="148"/>
      <c r="LKB83" s="149"/>
      <c r="LKC83" s="150"/>
      <c r="LKD83" s="151"/>
      <c r="LKE83" s="152"/>
      <c r="LKF83" s="153"/>
      <c r="LKG83" s="154"/>
      <c r="LKH83" s="146"/>
      <c r="LKI83" s="147"/>
      <c r="LKJ83" s="148"/>
      <c r="LKK83" s="149"/>
      <c r="LKL83" s="150"/>
      <c r="LKM83" s="151"/>
      <c r="LKN83" s="152"/>
      <c r="LKO83" s="153"/>
      <c r="LKP83" s="154"/>
      <c r="LKQ83" s="146"/>
      <c r="LKR83" s="147"/>
      <c r="LKS83" s="148"/>
      <c r="LKT83" s="149"/>
      <c r="LKU83" s="150"/>
      <c r="LKV83" s="151"/>
      <c r="LKW83" s="152"/>
      <c r="LKX83" s="153"/>
      <c r="LKY83" s="154"/>
      <c r="LKZ83" s="146"/>
      <c r="LLA83" s="147"/>
      <c r="LLB83" s="148"/>
      <c r="LLC83" s="149"/>
      <c r="LLD83" s="150"/>
      <c r="LLE83" s="151"/>
      <c r="LLF83" s="152"/>
      <c r="LLG83" s="153"/>
      <c r="LLH83" s="154"/>
      <c r="LLI83" s="146"/>
      <c r="LLJ83" s="147"/>
      <c r="LLK83" s="148"/>
      <c r="LLL83" s="149"/>
      <c r="LLM83" s="150"/>
      <c r="LLN83" s="151"/>
      <c r="LLO83" s="152"/>
      <c r="LLP83" s="153"/>
      <c r="LLQ83" s="154"/>
      <c r="LLR83" s="146"/>
      <c r="LLS83" s="147"/>
      <c r="LLT83" s="148"/>
      <c r="LLU83" s="149"/>
      <c r="LLV83" s="150"/>
      <c r="LLW83" s="151"/>
      <c r="LLX83" s="152"/>
      <c r="LLY83" s="153"/>
      <c r="LLZ83" s="154"/>
      <c r="LMA83" s="146"/>
      <c r="LMB83" s="147"/>
      <c r="LMC83" s="148"/>
      <c r="LMD83" s="149"/>
      <c r="LME83" s="150"/>
      <c r="LMF83" s="151"/>
      <c r="LMG83" s="152"/>
      <c r="LMH83" s="153"/>
      <c r="LMI83" s="154"/>
      <c r="LMJ83" s="146"/>
      <c r="LMK83" s="147"/>
      <c r="LML83" s="148"/>
      <c r="LMM83" s="149"/>
      <c r="LMN83" s="150"/>
      <c r="LMO83" s="151"/>
      <c r="LMP83" s="152"/>
      <c r="LMQ83" s="153"/>
      <c r="LMR83" s="154"/>
      <c r="LMS83" s="146"/>
      <c r="LMT83" s="147"/>
      <c r="LMU83" s="148"/>
      <c r="LMV83" s="149"/>
      <c r="LMW83" s="150"/>
      <c r="LMX83" s="151"/>
      <c r="LMY83" s="152"/>
      <c r="LMZ83" s="153"/>
      <c r="LNA83" s="154"/>
      <c r="LNB83" s="146"/>
      <c r="LNC83" s="147"/>
      <c r="LND83" s="148"/>
      <c r="LNE83" s="149"/>
      <c r="LNF83" s="150"/>
      <c r="LNG83" s="151"/>
      <c r="LNH83" s="152"/>
      <c r="LNI83" s="153"/>
      <c r="LNJ83" s="154"/>
      <c r="LNK83" s="146"/>
      <c r="LNL83" s="147"/>
      <c r="LNM83" s="148"/>
      <c r="LNN83" s="149"/>
      <c r="LNO83" s="150"/>
      <c r="LNP83" s="151"/>
      <c r="LNQ83" s="152"/>
      <c r="LNR83" s="153"/>
      <c r="LNS83" s="154"/>
      <c r="LNT83" s="146"/>
      <c r="LNU83" s="147"/>
      <c r="LNV83" s="148"/>
      <c r="LNW83" s="149"/>
      <c r="LNX83" s="150"/>
      <c r="LNY83" s="151"/>
      <c r="LNZ83" s="152"/>
      <c r="LOA83" s="153"/>
      <c r="LOB83" s="154"/>
      <c r="LOC83" s="146"/>
      <c r="LOD83" s="147"/>
      <c r="LOE83" s="148"/>
      <c r="LOF83" s="149"/>
      <c r="LOG83" s="150"/>
      <c r="LOH83" s="151"/>
      <c r="LOI83" s="152"/>
      <c r="LOJ83" s="153"/>
      <c r="LOK83" s="154"/>
      <c r="LOL83" s="146"/>
      <c r="LOM83" s="147"/>
      <c r="LON83" s="148"/>
      <c r="LOO83" s="149"/>
      <c r="LOP83" s="150"/>
      <c r="LOQ83" s="151"/>
      <c r="LOR83" s="152"/>
      <c r="LOS83" s="153"/>
      <c r="LOT83" s="154"/>
      <c r="LOU83" s="146"/>
      <c r="LOV83" s="147"/>
      <c r="LOW83" s="148"/>
      <c r="LOX83" s="149"/>
      <c r="LOY83" s="150"/>
      <c r="LOZ83" s="151"/>
      <c r="LPA83" s="152"/>
      <c r="LPB83" s="153"/>
      <c r="LPC83" s="154"/>
      <c r="LPD83" s="146"/>
      <c r="LPE83" s="147"/>
      <c r="LPF83" s="148"/>
      <c r="LPG83" s="149"/>
      <c r="LPH83" s="150"/>
      <c r="LPI83" s="151"/>
      <c r="LPJ83" s="152"/>
      <c r="LPK83" s="153"/>
      <c r="LPL83" s="154"/>
      <c r="LPM83" s="146"/>
      <c r="LPN83" s="147"/>
      <c r="LPO83" s="148"/>
      <c r="LPP83" s="149"/>
      <c r="LPQ83" s="150"/>
      <c r="LPR83" s="151"/>
      <c r="LPS83" s="152"/>
      <c r="LPT83" s="153"/>
      <c r="LPU83" s="154"/>
      <c r="LPV83" s="146"/>
      <c r="LPW83" s="147"/>
      <c r="LPX83" s="148"/>
      <c r="LPY83" s="149"/>
      <c r="LPZ83" s="150"/>
      <c r="LQA83" s="151"/>
      <c r="LQB83" s="152"/>
      <c r="LQC83" s="153"/>
      <c r="LQD83" s="154"/>
      <c r="LQE83" s="146"/>
      <c r="LQF83" s="147"/>
      <c r="LQG83" s="148"/>
      <c r="LQH83" s="149"/>
      <c r="LQI83" s="150"/>
      <c r="LQJ83" s="151"/>
      <c r="LQK83" s="152"/>
      <c r="LQL83" s="153"/>
      <c r="LQM83" s="154"/>
      <c r="LQN83" s="146"/>
      <c r="LQO83" s="147"/>
      <c r="LQP83" s="148"/>
      <c r="LQQ83" s="149"/>
      <c r="LQR83" s="150"/>
      <c r="LQS83" s="151"/>
      <c r="LQT83" s="152"/>
      <c r="LQU83" s="153"/>
      <c r="LQV83" s="154"/>
      <c r="LQW83" s="146"/>
      <c r="LQX83" s="147"/>
      <c r="LQY83" s="148"/>
      <c r="LQZ83" s="149"/>
      <c r="LRA83" s="150"/>
      <c r="LRB83" s="151"/>
      <c r="LRC83" s="152"/>
      <c r="LRD83" s="153"/>
      <c r="LRE83" s="154"/>
      <c r="LRF83" s="146"/>
      <c r="LRG83" s="147"/>
      <c r="LRH83" s="148"/>
      <c r="LRI83" s="149"/>
      <c r="LRJ83" s="150"/>
      <c r="LRK83" s="151"/>
      <c r="LRL83" s="152"/>
      <c r="LRM83" s="153"/>
      <c r="LRN83" s="154"/>
      <c r="LRO83" s="146"/>
      <c r="LRP83" s="147"/>
      <c r="LRQ83" s="148"/>
      <c r="LRR83" s="149"/>
      <c r="LRS83" s="150"/>
      <c r="LRT83" s="151"/>
      <c r="LRU83" s="152"/>
      <c r="LRV83" s="153"/>
      <c r="LRW83" s="154"/>
      <c r="LRX83" s="146"/>
      <c r="LRY83" s="147"/>
      <c r="LRZ83" s="148"/>
      <c r="LSA83" s="149"/>
      <c r="LSB83" s="150"/>
      <c r="LSC83" s="151"/>
      <c r="LSD83" s="152"/>
      <c r="LSE83" s="153"/>
      <c r="LSF83" s="154"/>
      <c r="LSG83" s="146"/>
      <c r="LSH83" s="147"/>
      <c r="LSI83" s="148"/>
      <c r="LSJ83" s="149"/>
      <c r="LSK83" s="150"/>
      <c r="LSL83" s="151"/>
      <c r="LSM83" s="152"/>
      <c r="LSN83" s="153"/>
      <c r="LSO83" s="154"/>
      <c r="LSP83" s="146"/>
      <c r="LSQ83" s="147"/>
      <c r="LSR83" s="148"/>
      <c r="LSS83" s="149"/>
      <c r="LST83" s="150"/>
      <c r="LSU83" s="151"/>
      <c r="LSV83" s="152"/>
      <c r="LSW83" s="153"/>
      <c r="LSX83" s="154"/>
      <c r="LSY83" s="146"/>
      <c r="LSZ83" s="147"/>
      <c r="LTA83" s="148"/>
      <c r="LTB83" s="149"/>
      <c r="LTC83" s="150"/>
      <c r="LTD83" s="151"/>
      <c r="LTE83" s="152"/>
      <c r="LTF83" s="153"/>
      <c r="LTG83" s="154"/>
      <c r="LTH83" s="146"/>
      <c r="LTI83" s="147"/>
      <c r="LTJ83" s="148"/>
      <c r="LTK83" s="149"/>
      <c r="LTL83" s="150"/>
      <c r="LTM83" s="151"/>
      <c r="LTN83" s="152"/>
      <c r="LTO83" s="153"/>
      <c r="LTP83" s="154"/>
      <c r="LTQ83" s="146"/>
      <c r="LTR83" s="147"/>
      <c r="LTS83" s="148"/>
      <c r="LTT83" s="149"/>
      <c r="LTU83" s="150"/>
      <c r="LTV83" s="151"/>
      <c r="LTW83" s="152"/>
      <c r="LTX83" s="153"/>
      <c r="LTY83" s="154"/>
      <c r="LTZ83" s="146"/>
      <c r="LUA83" s="147"/>
      <c r="LUB83" s="148"/>
      <c r="LUC83" s="149"/>
      <c r="LUD83" s="150"/>
      <c r="LUE83" s="151"/>
      <c r="LUF83" s="152"/>
      <c r="LUG83" s="153"/>
      <c r="LUH83" s="154"/>
      <c r="LUI83" s="146"/>
      <c r="LUJ83" s="147"/>
      <c r="LUK83" s="148"/>
      <c r="LUL83" s="149"/>
      <c r="LUM83" s="150"/>
      <c r="LUN83" s="151"/>
      <c r="LUO83" s="152"/>
      <c r="LUP83" s="153"/>
      <c r="LUQ83" s="154"/>
      <c r="LUR83" s="146"/>
      <c r="LUS83" s="147"/>
      <c r="LUT83" s="148"/>
      <c r="LUU83" s="149"/>
      <c r="LUV83" s="150"/>
      <c r="LUW83" s="151"/>
      <c r="LUX83" s="152"/>
      <c r="LUY83" s="153"/>
      <c r="LUZ83" s="154"/>
      <c r="LVA83" s="146"/>
      <c r="LVB83" s="147"/>
      <c r="LVC83" s="148"/>
      <c r="LVD83" s="149"/>
      <c r="LVE83" s="150"/>
      <c r="LVF83" s="151"/>
      <c r="LVG83" s="152"/>
      <c r="LVH83" s="153"/>
      <c r="LVI83" s="154"/>
      <c r="LVJ83" s="146"/>
      <c r="LVK83" s="147"/>
      <c r="LVL83" s="148"/>
      <c r="LVM83" s="149"/>
      <c r="LVN83" s="150"/>
      <c r="LVO83" s="151"/>
      <c r="LVP83" s="152"/>
      <c r="LVQ83" s="153"/>
      <c r="LVR83" s="154"/>
      <c r="LVS83" s="146"/>
      <c r="LVT83" s="147"/>
      <c r="LVU83" s="148"/>
      <c r="LVV83" s="149"/>
      <c r="LVW83" s="150"/>
      <c r="LVX83" s="151"/>
      <c r="LVY83" s="152"/>
      <c r="LVZ83" s="153"/>
      <c r="LWA83" s="154"/>
      <c r="LWB83" s="146"/>
      <c r="LWC83" s="147"/>
      <c r="LWD83" s="148"/>
      <c r="LWE83" s="149"/>
      <c r="LWF83" s="150"/>
      <c r="LWG83" s="151"/>
      <c r="LWH83" s="152"/>
      <c r="LWI83" s="153"/>
      <c r="LWJ83" s="154"/>
      <c r="LWK83" s="146"/>
      <c r="LWL83" s="147"/>
      <c r="LWM83" s="148"/>
      <c r="LWN83" s="149"/>
      <c r="LWO83" s="150"/>
      <c r="LWP83" s="151"/>
      <c r="LWQ83" s="152"/>
      <c r="LWR83" s="153"/>
      <c r="LWS83" s="154"/>
      <c r="LWT83" s="146"/>
      <c r="LWU83" s="147"/>
      <c r="LWV83" s="148"/>
      <c r="LWW83" s="149"/>
      <c r="LWX83" s="150"/>
      <c r="LWY83" s="151"/>
      <c r="LWZ83" s="152"/>
      <c r="LXA83" s="153"/>
      <c r="LXB83" s="154"/>
      <c r="LXC83" s="146"/>
      <c r="LXD83" s="147"/>
      <c r="LXE83" s="148"/>
      <c r="LXF83" s="149"/>
      <c r="LXG83" s="150"/>
      <c r="LXH83" s="151"/>
      <c r="LXI83" s="152"/>
      <c r="LXJ83" s="153"/>
      <c r="LXK83" s="154"/>
      <c r="LXL83" s="146"/>
      <c r="LXM83" s="147"/>
      <c r="LXN83" s="148"/>
      <c r="LXO83" s="149"/>
      <c r="LXP83" s="150"/>
      <c r="LXQ83" s="151"/>
      <c r="LXR83" s="152"/>
      <c r="LXS83" s="153"/>
      <c r="LXT83" s="154"/>
      <c r="LXU83" s="146"/>
      <c r="LXV83" s="147"/>
      <c r="LXW83" s="148"/>
      <c r="LXX83" s="149"/>
      <c r="LXY83" s="150"/>
      <c r="LXZ83" s="151"/>
      <c r="LYA83" s="152"/>
      <c r="LYB83" s="153"/>
      <c r="LYC83" s="154"/>
      <c r="LYD83" s="146"/>
      <c r="LYE83" s="147"/>
      <c r="LYF83" s="148"/>
      <c r="LYG83" s="149"/>
      <c r="LYH83" s="150"/>
      <c r="LYI83" s="151"/>
      <c r="LYJ83" s="152"/>
      <c r="LYK83" s="153"/>
      <c r="LYL83" s="154"/>
      <c r="LYM83" s="146"/>
      <c r="LYN83" s="147"/>
      <c r="LYO83" s="148"/>
      <c r="LYP83" s="149"/>
      <c r="LYQ83" s="150"/>
      <c r="LYR83" s="151"/>
      <c r="LYS83" s="152"/>
      <c r="LYT83" s="153"/>
      <c r="LYU83" s="154"/>
      <c r="LYV83" s="146"/>
      <c r="LYW83" s="147"/>
      <c r="LYX83" s="148"/>
      <c r="LYY83" s="149"/>
      <c r="LYZ83" s="150"/>
      <c r="LZA83" s="151"/>
      <c r="LZB83" s="152"/>
      <c r="LZC83" s="153"/>
      <c r="LZD83" s="154"/>
      <c r="LZE83" s="146"/>
      <c r="LZF83" s="147"/>
      <c r="LZG83" s="148"/>
      <c r="LZH83" s="149"/>
      <c r="LZI83" s="150"/>
      <c r="LZJ83" s="151"/>
      <c r="LZK83" s="152"/>
      <c r="LZL83" s="153"/>
      <c r="LZM83" s="154"/>
      <c r="LZN83" s="146"/>
      <c r="LZO83" s="147"/>
      <c r="LZP83" s="148"/>
      <c r="LZQ83" s="149"/>
      <c r="LZR83" s="150"/>
      <c r="LZS83" s="151"/>
      <c r="LZT83" s="152"/>
      <c r="LZU83" s="153"/>
      <c r="LZV83" s="154"/>
      <c r="LZW83" s="146"/>
      <c r="LZX83" s="147"/>
      <c r="LZY83" s="148"/>
      <c r="LZZ83" s="149"/>
      <c r="MAA83" s="150"/>
      <c r="MAB83" s="151"/>
      <c r="MAC83" s="152"/>
      <c r="MAD83" s="153"/>
      <c r="MAE83" s="154"/>
      <c r="MAF83" s="146"/>
      <c r="MAG83" s="147"/>
      <c r="MAH83" s="148"/>
      <c r="MAI83" s="149"/>
      <c r="MAJ83" s="150"/>
      <c r="MAK83" s="151"/>
      <c r="MAL83" s="152"/>
      <c r="MAM83" s="153"/>
      <c r="MAN83" s="154"/>
      <c r="MAO83" s="146"/>
      <c r="MAP83" s="147"/>
      <c r="MAQ83" s="148"/>
      <c r="MAR83" s="149"/>
      <c r="MAS83" s="150"/>
      <c r="MAT83" s="151"/>
      <c r="MAU83" s="152"/>
      <c r="MAV83" s="153"/>
      <c r="MAW83" s="154"/>
      <c r="MAX83" s="146"/>
      <c r="MAY83" s="147"/>
      <c r="MAZ83" s="148"/>
      <c r="MBA83" s="149"/>
      <c r="MBB83" s="150"/>
      <c r="MBC83" s="151"/>
      <c r="MBD83" s="152"/>
      <c r="MBE83" s="153"/>
      <c r="MBF83" s="154"/>
      <c r="MBG83" s="146"/>
      <c r="MBH83" s="147"/>
      <c r="MBI83" s="148"/>
      <c r="MBJ83" s="149"/>
      <c r="MBK83" s="150"/>
      <c r="MBL83" s="151"/>
      <c r="MBM83" s="152"/>
      <c r="MBN83" s="153"/>
      <c r="MBO83" s="154"/>
      <c r="MBP83" s="146"/>
      <c r="MBQ83" s="147"/>
      <c r="MBR83" s="148"/>
      <c r="MBS83" s="149"/>
      <c r="MBT83" s="150"/>
      <c r="MBU83" s="151"/>
      <c r="MBV83" s="152"/>
      <c r="MBW83" s="153"/>
      <c r="MBX83" s="154"/>
      <c r="MBY83" s="146"/>
      <c r="MBZ83" s="147"/>
      <c r="MCA83" s="148"/>
      <c r="MCB83" s="149"/>
      <c r="MCC83" s="150"/>
      <c r="MCD83" s="151"/>
      <c r="MCE83" s="152"/>
      <c r="MCF83" s="153"/>
      <c r="MCG83" s="154"/>
      <c r="MCH83" s="146"/>
      <c r="MCI83" s="147"/>
      <c r="MCJ83" s="148"/>
      <c r="MCK83" s="149"/>
      <c r="MCL83" s="150"/>
      <c r="MCM83" s="151"/>
      <c r="MCN83" s="152"/>
      <c r="MCO83" s="153"/>
      <c r="MCP83" s="154"/>
      <c r="MCQ83" s="146"/>
      <c r="MCR83" s="147"/>
      <c r="MCS83" s="148"/>
      <c r="MCT83" s="149"/>
      <c r="MCU83" s="150"/>
      <c r="MCV83" s="151"/>
      <c r="MCW83" s="152"/>
      <c r="MCX83" s="153"/>
      <c r="MCY83" s="154"/>
      <c r="MCZ83" s="146"/>
      <c r="MDA83" s="147"/>
      <c r="MDB83" s="148"/>
      <c r="MDC83" s="149"/>
      <c r="MDD83" s="150"/>
      <c r="MDE83" s="151"/>
      <c r="MDF83" s="152"/>
      <c r="MDG83" s="153"/>
      <c r="MDH83" s="154"/>
      <c r="MDI83" s="146"/>
      <c r="MDJ83" s="147"/>
      <c r="MDK83" s="148"/>
      <c r="MDL83" s="149"/>
      <c r="MDM83" s="150"/>
      <c r="MDN83" s="151"/>
      <c r="MDO83" s="152"/>
      <c r="MDP83" s="153"/>
      <c r="MDQ83" s="154"/>
      <c r="MDR83" s="146"/>
      <c r="MDS83" s="147"/>
      <c r="MDT83" s="148"/>
      <c r="MDU83" s="149"/>
      <c r="MDV83" s="150"/>
      <c r="MDW83" s="151"/>
      <c r="MDX83" s="152"/>
      <c r="MDY83" s="153"/>
      <c r="MDZ83" s="154"/>
      <c r="MEA83" s="146"/>
      <c r="MEB83" s="147"/>
      <c r="MEC83" s="148"/>
      <c r="MED83" s="149"/>
      <c r="MEE83" s="150"/>
      <c r="MEF83" s="151"/>
      <c r="MEG83" s="152"/>
      <c r="MEH83" s="153"/>
      <c r="MEI83" s="154"/>
      <c r="MEJ83" s="146"/>
      <c r="MEK83" s="147"/>
      <c r="MEL83" s="148"/>
      <c r="MEM83" s="149"/>
      <c r="MEN83" s="150"/>
      <c r="MEO83" s="151"/>
      <c r="MEP83" s="152"/>
      <c r="MEQ83" s="153"/>
      <c r="MER83" s="154"/>
      <c r="MES83" s="146"/>
      <c r="MET83" s="147"/>
      <c r="MEU83" s="148"/>
      <c r="MEV83" s="149"/>
      <c r="MEW83" s="150"/>
      <c r="MEX83" s="151"/>
      <c r="MEY83" s="152"/>
      <c r="MEZ83" s="153"/>
      <c r="MFA83" s="154"/>
      <c r="MFB83" s="146"/>
      <c r="MFC83" s="147"/>
      <c r="MFD83" s="148"/>
      <c r="MFE83" s="149"/>
      <c r="MFF83" s="150"/>
      <c r="MFG83" s="151"/>
      <c r="MFH83" s="152"/>
      <c r="MFI83" s="153"/>
      <c r="MFJ83" s="154"/>
      <c r="MFK83" s="146"/>
      <c r="MFL83" s="147"/>
      <c r="MFM83" s="148"/>
      <c r="MFN83" s="149"/>
      <c r="MFO83" s="150"/>
      <c r="MFP83" s="151"/>
      <c r="MFQ83" s="152"/>
      <c r="MFR83" s="153"/>
      <c r="MFS83" s="154"/>
      <c r="MFT83" s="146"/>
      <c r="MFU83" s="147"/>
      <c r="MFV83" s="148"/>
      <c r="MFW83" s="149"/>
      <c r="MFX83" s="150"/>
      <c r="MFY83" s="151"/>
      <c r="MFZ83" s="152"/>
      <c r="MGA83" s="153"/>
      <c r="MGB83" s="154"/>
      <c r="MGC83" s="146"/>
      <c r="MGD83" s="147"/>
      <c r="MGE83" s="148"/>
      <c r="MGF83" s="149"/>
      <c r="MGG83" s="150"/>
      <c r="MGH83" s="151"/>
      <c r="MGI83" s="152"/>
      <c r="MGJ83" s="153"/>
      <c r="MGK83" s="154"/>
      <c r="MGL83" s="146"/>
      <c r="MGM83" s="147"/>
      <c r="MGN83" s="148"/>
      <c r="MGO83" s="149"/>
      <c r="MGP83" s="150"/>
      <c r="MGQ83" s="151"/>
      <c r="MGR83" s="152"/>
      <c r="MGS83" s="153"/>
      <c r="MGT83" s="154"/>
      <c r="MGU83" s="146"/>
      <c r="MGV83" s="147"/>
      <c r="MGW83" s="148"/>
      <c r="MGX83" s="149"/>
      <c r="MGY83" s="150"/>
      <c r="MGZ83" s="151"/>
      <c r="MHA83" s="152"/>
      <c r="MHB83" s="153"/>
      <c r="MHC83" s="154"/>
      <c r="MHD83" s="146"/>
      <c r="MHE83" s="147"/>
      <c r="MHF83" s="148"/>
      <c r="MHG83" s="149"/>
      <c r="MHH83" s="150"/>
      <c r="MHI83" s="151"/>
      <c r="MHJ83" s="152"/>
      <c r="MHK83" s="153"/>
      <c r="MHL83" s="154"/>
      <c r="MHM83" s="146"/>
      <c r="MHN83" s="147"/>
      <c r="MHO83" s="148"/>
      <c r="MHP83" s="149"/>
      <c r="MHQ83" s="150"/>
      <c r="MHR83" s="151"/>
      <c r="MHS83" s="152"/>
      <c r="MHT83" s="153"/>
      <c r="MHU83" s="154"/>
      <c r="MHV83" s="146"/>
      <c r="MHW83" s="147"/>
      <c r="MHX83" s="148"/>
      <c r="MHY83" s="149"/>
      <c r="MHZ83" s="150"/>
      <c r="MIA83" s="151"/>
      <c r="MIB83" s="152"/>
      <c r="MIC83" s="153"/>
      <c r="MID83" s="154"/>
      <c r="MIE83" s="146"/>
      <c r="MIF83" s="147"/>
      <c r="MIG83" s="148"/>
      <c r="MIH83" s="149"/>
      <c r="MII83" s="150"/>
      <c r="MIJ83" s="151"/>
      <c r="MIK83" s="152"/>
      <c r="MIL83" s="153"/>
      <c r="MIM83" s="154"/>
      <c r="MIN83" s="146"/>
      <c r="MIO83" s="147"/>
      <c r="MIP83" s="148"/>
      <c r="MIQ83" s="149"/>
      <c r="MIR83" s="150"/>
      <c r="MIS83" s="151"/>
      <c r="MIT83" s="152"/>
      <c r="MIU83" s="153"/>
      <c r="MIV83" s="154"/>
      <c r="MIW83" s="146"/>
      <c r="MIX83" s="147"/>
      <c r="MIY83" s="148"/>
      <c r="MIZ83" s="149"/>
      <c r="MJA83" s="150"/>
      <c r="MJB83" s="151"/>
      <c r="MJC83" s="152"/>
      <c r="MJD83" s="153"/>
      <c r="MJE83" s="154"/>
      <c r="MJF83" s="146"/>
      <c r="MJG83" s="147"/>
      <c r="MJH83" s="148"/>
      <c r="MJI83" s="149"/>
      <c r="MJJ83" s="150"/>
      <c r="MJK83" s="151"/>
      <c r="MJL83" s="152"/>
      <c r="MJM83" s="153"/>
      <c r="MJN83" s="154"/>
      <c r="MJO83" s="146"/>
      <c r="MJP83" s="147"/>
      <c r="MJQ83" s="148"/>
      <c r="MJR83" s="149"/>
      <c r="MJS83" s="150"/>
      <c r="MJT83" s="151"/>
      <c r="MJU83" s="152"/>
      <c r="MJV83" s="153"/>
      <c r="MJW83" s="154"/>
      <c r="MJX83" s="146"/>
      <c r="MJY83" s="147"/>
      <c r="MJZ83" s="148"/>
      <c r="MKA83" s="149"/>
      <c r="MKB83" s="150"/>
      <c r="MKC83" s="151"/>
      <c r="MKD83" s="152"/>
      <c r="MKE83" s="153"/>
      <c r="MKF83" s="154"/>
      <c r="MKG83" s="146"/>
      <c r="MKH83" s="147"/>
      <c r="MKI83" s="148"/>
      <c r="MKJ83" s="149"/>
      <c r="MKK83" s="150"/>
      <c r="MKL83" s="151"/>
      <c r="MKM83" s="152"/>
      <c r="MKN83" s="153"/>
      <c r="MKO83" s="154"/>
      <c r="MKP83" s="146"/>
      <c r="MKQ83" s="147"/>
      <c r="MKR83" s="148"/>
      <c r="MKS83" s="149"/>
      <c r="MKT83" s="150"/>
      <c r="MKU83" s="151"/>
      <c r="MKV83" s="152"/>
      <c r="MKW83" s="153"/>
      <c r="MKX83" s="154"/>
      <c r="MKY83" s="146"/>
      <c r="MKZ83" s="147"/>
      <c r="MLA83" s="148"/>
      <c r="MLB83" s="149"/>
      <c r="MLC83" s="150"/>
      <c r="MLD83" s="151"/>
      <c r="MLE83" s="152"/>
      <c r="MLF83" s="153"/>
      <c r="MLG83" s="154"/>
      <c r="MLH83" s="146"/>
      <c r="MLI83" s="147"/>
      <c r="MLJ83" s="148"/>
      <c r="MLK83" s="149"/>
      <c r="MLL83" s="150"/>
      <c r="MLM83" s="151"/>
      <c r="MLN83" s="152"/>
      <c r="MLO83" s="153"/>
      <c r="MLP83" s="154"/>
      <c r="MLQ83" s="146"/>
      <c r="MLR83" s="147"/>
      <c r="MLS83" s="148"/>
      <c r="MLT83" s="149"/>
      <c r="MLU83" s="150"/>
      <c r="MLV83" s="151"/>
      <c r="MLW83" s="152"/>
      <c r="MLX83" s="153"/>
      <c r="MLY83" s="154"/>
      <c r="MLZ83" s="146"/>
      <c r="MMA83" s="147"/>
      <c r="MMB83" s="148"/>
      <c r="MMC83" s="149"/>
      <c r="MMD83" s="150"/>
      <c r="MME83" s="151"/>
      <c r="MMF83" s="152"/>
      <c r="MMG83" s="153"/>
      <c r="MMH83" s="154"/>
      <c r="MMI83" s="146"/>
      <c r="MMJ83" s="147"/>
      <c r="MMK83" s="148"/>
      <c r="MML83" s="149"/>
      <c r="MMM83" s="150"/>
      <c r="MMN83" s="151"/>
      <c r="MMO83" s="152"/>
      <c r="MMP83" s="153"/>
      <c r="MMQ83" s="154"/>
      <c r="MMR83" s="146"/>
      <c r="MMS83" s="147"/>
      <c r="MMT83" s="148"/>
      <c r="MMU83" s="149"/>
      <c r="MMV83" s="150"/>
      <c r="MMW83" s="151"/>
      <c r="MMX83" s="152"/>
      <c r="MMY83" s="153"/>
      <c r="MMZ83" s="154"/>
      <c r="MNA83" s="146"/>
      <c r="MNB83" s="147"/>
      <c r="MNC83" s="148"/>
      <c r="MND83" s="149"/>
      <c r="MNE83" s="150"/>
      <c r="MNF83" s="151"/>
      <c r="MNG83" s="152"/>
      <c r="MNH83" s="153"/>
      <c r="MNI83" s="154"/>
      <c r="MNJ83" s="146"/>
      <c r="MNK83" s="147"/>
      <c r="MNL83" s="148"/>
      <c r="MNM83" s="149"/>
      <c r="MNN83" s="150"/>
      <c r="MNO83" s="151"/>
      <c r="MNP83" s="152"/>
      <c r="MNQ83" s="153"/>
      <c r="MNR83" s="154"/>
      <c r="MNS83" s="146"/>
      <c r="MNT83" s="147"/>
      <c r="MNU83" s="148"/>
      <c r="MNV83" s="149"/>
      <c r="MNW83" s="150"/>
      <c r="MNX83" s="151"/>
      <c r="MNY83" s="152"/>
      <c r="MNZ83" s="153"/>
      <c r="MOA83" s="154"/>
      <c r="MOB83" s="146"/>
      <c r="MOC83" s="147"/>
      <c r="MOD83" s="148"/>
      <c r="MOE83" s="149"/>
      <c r="MOF83" s="150"/>
      <c r="MOG83" s="151"/>
      <c r="MOH83" s="152"/>
      <c r="MOI83" s="153"/>
      <c r="MOJ83" s="154"/>
      <c r="MOK83" s="146"/>
      <c r="MOL83" s="147"/>
      <c r="MOM83" s="148"/>
      <c r="MON83" s="149"/>
      <c r="MOO83" s="150"/>
      <c r="MOP83" s="151"/>
      <c r="MOQ83" s="152"/>
      <c r="MOR83" s="153"/>
      <c r="MOS83" s="154"/>
      <c r="MOT83" s="146"/>
      <c r="MOU83" s="147"/>
      <c r="MOV83" s="148"/>
      <c r="MOW83" s="149"/>
      <c r="MOX83" s="150"/>
      <c r="MOY83" s="151"/>
      <c r="MOZ83" s="152"/>
      <c r="MPA83" s="153"/>
      <c r="MPB83" s="154"/>
      <c r="MPC83" s="146"/>
      <c r="MPD83" s="147"/>
      <c r="MPE83" s="148"/>
      <c r="MPF83" s="149"/>
      <c r="MPG83" s="150"/>
      <c r="MPH83" s="151"/>
      <c r="MPI83" s="152"/>
      <c r="MPJ83" s="153"/>
      <c r="MPK83" s="154"/>
      <c r="MPL83" s="146"/>
      <c r="MPM83" s="147"/>
      <c r="MPN83" s="148"/>
      <c r="MPO83" s="149"/>
      <c r="MPP83" s="150"/>
      <c r="MPQ83" s="151"/>
      <c r="MPR83" s="152"/>
      <c r="MPS83" s="153"/>
      <c r="MPT83" s="154"/>
      <c r="MPU83" s="146"/>
      <c r="MPV83" s="147"/>
      <c r="MPW83" s="148"/>
      <c r="MPX83" s="149"/>
      <c r="MPY83" s="150"/>
      <c r="MPZ83" s="151"/>
      <c r="MQA83" s="152"/>
      <c r="MQB83" s="153"/>
      <c r="MQC83" s="154"/>
      <c r="MQD83" s="146"/>
      <c r="MQE83" s="147"/>
      <c r="MQF83" s="148"/>
      <c r="MQG83" s="149"/>
      <c r="MQH83" s="150"/>
      <c r="MQI83" s="151"/>
      <c r="MQJ83" s="152"/>
      <c r="MQK83" s="153"/>
      <c r="MQL83" s="154"/>
      <c r="MQM83" s="146"/>
      <c r="MQN83" s="147"/>
      <c r="MQO83" s="148"/>
      <c r="MQP83" s="149"/>
      <c r="MQQ83" s="150"/>
      <c r="MQR83" s="151"/>
      <c r="MQS83" s="152"/>
      <c r="MQT83" s="153"/>
      <c r="MQU83" s="154"/>
      <c r="MQV83" s="146"/>
      <c r="MQW83" s="147"/>
      <c r="MQX83" s="148"/>
      <c r="MQY83" s="149"/>
      <c r="MQZ83" s="150"/>
      <c r="MRA83" s="151"/>
      <c r="MRB83" s="152"/>
      <c r="MRC83" s="153"/>
      <c r="MRD83" s="154"/>
      <c r="MRE83" s="146"/>
      <c r="MRF83" s="147"/>
      <c r="MRG83" s="148"/>
      <c r="MRH83" s="149"/>
      <c r="MRI83" s="150"/>
      <c r="MRJ83" s="151"/>
      <c r="MRK83" s="152"/>
      <c r="MRL83" s="153"/>
      <c r="MRM83" s="154"/>
      <c r="MRN83" s="146"/>
      <c r="MRO83" s="147"/>
      <c r="MRP83" s="148"/>
      <c r="MRQ83" s="149"/>
      <c r="MRR83" s="150"/>
      <c r="MRS83" s="151"/>
      <c r="MRT83" s="152"/>
      <c r="MRU83" s="153"/>
      <c r="MRV83" s="154"/>
      <c r="MRW83" s="146"/>
      <c r="MRX83" s="147"/>
      <c r="MRY83" s="148"/>
      <c r="MRZ83" s="149"/>
      <c r="MSA83" s="150"/>
      <c r="MSB83" s="151"/>
      <c r="MSC83" s="152"/>
      <c r="MSD83" s="153"/>
      <c r="MSE83" s="154"/>
      <c r="MSF83" s="146"/>
      <c r="MSG83" s="147"/>
      <c r="MSH83" s="148"/>
      <c r="MSI83" s="149"/>
      <c r="MSJ83" s="150"/>
      <c r="MSK83" s="151"/>
      <c r="MSL83" s="152"/>
      <c r="MSM83" s="153"/>
      <c r="MSN83" s="154"/>
      <c r="MSO83" s="146"/>
      <c r="MSP83" s="147"/>
      <c r="MSQ83" s="148"/>
      <c r="MSR83" s="149"/>
      <c r="MSS83" s="150"/>
      <c r="MST83" s="151"/>
      <c r="MSU83" s="152"/>
      <c r="MSV83" s="153"/>
      <c r="MSW83" s="154"/>
      <c r="MSX83" s="146"/>
      <c r="MSY83" s="147"/>
      <c r="MSZ83" s="148"/>
      <c r="MTA83" s="149"/>
      <c r="MTB83" s="150"/>
      <c r="MTC83" s="151"/>
      <c r="MTD83" s="152"/>
      <c r="MTE83" s="153"/>
      <c r="MTF83" s="154"/>
      <c r="MTG83" s="146"/>
      <c r="MTH83" s="147"/>
      <c r="MTI83" s="148"/>
      <c r="MTJ83" s="149"/>
      <c r="MTK83" s="150"/>
      <c r="MTL83" s="151"/>
      <c r="MTM83" s="152"/>
      <c r="MTN83" s="153"/>
      <c r="MTO83" s="154"/>
      <c r="MTP83" s="146"/>
      <c r="MTQ83" s="147"/>
      <c r="MTR83" s="148"/>
      <c r="MTS83" s="149"/>
      <c r="MTT83" s="150"/>
      <c r="MTU83" s="151"/>
      <c r="MTV83" s="152"/>
      <c r="MTW83" s="153"/>
      <c r="MTX83" s="154"/>
      <c r="MTY83" s="146"/>
      <c r="MTZ83" s="147"/>
      <c r="MUA83" s="148"/>
      <c r="MUB83" s="149"/>
      <c r="MUC83" s="150"/>
      <c r="MUD83" s="151"/>
      <c r="MUE83" s="152"/>
      <c r="MUF83" s="153"/>
      <c r="MUG83" s="154"/>
      <c r="MUH83" s="146"/>
      <c r="MUI83" s="147"/>
      <c r="MUJ83" s="148"/>
      <c r="MUK83" s="149"/>
      <c r="MUL83" s="150"/>
      <c r="MUM83" s="151"/>
      <c r="MUN83" s="152"/>
      <c r="MUO83" s="153"/>
      <c r="MUP83" s="154"/>
      <c r="MUQ83" s="146"/>
      <c r="MUR83" s="147"/>
      <c r="MUS83" s="148"/>
      <c r="MUT83" s="149"/>
      <c r="MUU83" s="150"/>
      <c r="MUV83" s="151"/>
      <c r="MUW83" s="152"/>
      <c r="MUX83" s="153"/>
      <c r="MUY83" s="154"/>
      <c r="MUZ83" s="146"/>
      <c r="MVA83" s="147"/>
      <c r="MVB83" s="148"/>
      <c r="MVC83" s="149"/>
      <c r="MVD83" s="150"/>
      <c r="MVE83" s="151"/>
      <c r="MVF83" s="152"/>
      <c r="MVG83" s="153"/>
      <c r="MVH83" s="154"/>
      <c r="MVI83" s="146"/>
      <c r="MVJ83" s="147"/>
      <c r="MVK83" s="148"/>
      <c r="MVL83" s="149"/>
      <c r="MVM83" s="150"/>
      <c r="MVN83" s="151"/>
      <c r="MVO83" s="152"/>
      <c r="MVP83" s="153"/>
      <c r="MVQ83" s="154"/>
      <c r="MVR83" s="146"/>
      <c r="MVS83" s="147"/>
      <c r="MVT83" s="148"/>
      <c r="MVU83" s="149"/>
      <c r="MVV83" s="150"/>
      <c r="MVW83" s="151"/>
      <c r="MVX83" s="152"/>
      <c r="MVY83" s="153"/>
      <c r="MVZ83" s="154"/>
      <c r="MWA83" s="146"/>
      <c r="MWB83" s="147"/>
      <c r="MWC83" s="148"/>
      <c r="MWD83" s="149"/>
      <c r="MWE83" s="150"/>
      <c r="MWF83" s="151"/>
      <c r="MWG83" s="152"/>
      <c r="MWH83" s="153"/>
      <c r="MWI83" s="154"/>
      <c r="MWJ83" s="146"/>
      <c r="MWK83" s="147"/>
      <c r="MWL83" s="148"/>
      <c r="MWM83" s="149"/>
      <c r="MWN83" s="150"/>
      <c r="MWO83" s="151"/>
      <c r="MWP83" s="152"/>
      <c r="MWQ83" s="153"/>
      <c r="MWR83" s="154"/>
      <c r="MWS83" s="146"/>
      <c r="MWT83" s="147"/>
      <c r="MWU83" s="148"/>
      <c r="MWV83" s="149"/>
      <c r="MWW83" s="150"/>
      <c r="MWX83" s="151"/>
      <c r="MWY83" s="152"/>
      <c r="MWZ83" s="153"/>
      <c r="MXA83" s="154"/>
      <c r="MXB83" s="146"/>
      <c r="MXC83" s="147"/>
      <c r="MXD83" s="148"/>
      <c r="MXE83" s="149"/>
      <c r="MXF83" s="150"/>
      <c r="MXG83" s="151"/>
      <c r="MXH83" s="152"/>
      <c r="MXI83" s="153"/>
      <c r="MXJ83" s="154"/>
      <c r="MXK83" s="146"/>
      <c r="MXL83" s="147"/>
      <c r="MXM83" s="148"/>
      <c r="MXN83" s="149"/>
      <c r="MXO83" s="150"/>
      <c r="MXP83" s="151"/>
      <c r="MXQ83" s="152"/>
      <c r="MXR83" s="153"/>
      <c r="MXS83" s="154"/>
      <c r="MXT83" s="146"/>
      <c r="MXU83" s="147"/>
      <c r="MXV83" s="148"/>
      <c r="MXW83" s="149"/>
      <c r="MXX83" s="150"/>
      <c r="MXY83" s="151"/>
      <c r="MXZ83" s="152"/>
      <c r="MYA83" s="153"/>
      <c r="MYB83" s="154"/>
      <c r="MYC83" s="146"/>
      <c r="MYD83" s="147"/>
      <c r="MYE83" s="148"/>
      <c r="MYF83" s="149"/>
      <c r="MYG83" s="150"/>
      <c r="MYH83" s="151"/>
      <c r="MYI83" s="152"/>
      <c r="MYJ83" s="153"/>
      <c r="MYK83" s="154"/>
      <c r="MYL83" s="146"/>
      <c r="MYM83" s="147"/>
      <c r="MYN83" s="148"/>
      <c r="MYO83" s="149"/>
      <c r="MYP83" s="150"/>
      <c r="MYQ83" s="151"/>
      <c r="MYR83" s="152"/>
      <c r="MYS83" s="153"/>
      <c r="MYT83" s="154"/>
      <c r="MYU83" s="146"/>
      <c r="MYV83" s="147"/>
      <c r="MYW83" s="148"/>
      <c r="MYX83" s="149"/>
      <c r="MYY83" s="150"/>
      <c r="MYZ83" s="151"/>
      <c r="MZA83" s="152"/>
      <c r="MZB83" s="153"/>
      <c r="MZC83" s="154"/>
      <c r="MZD83" s="146"/>
      <c r="MZE83" s="147"/>
      <c r="MZF83" s="148"/>
      <c r="MZG83" s="149"/>
      <c r="MZH83" s="150"/>
      <c r="MZI83" s="151"/>
      <c r="MZJ83" s="152"/>
      <c r="MZK83" s="153"/>
      <c r="MZL83" s="154"/>
      <c r="MZM83" s="146"/>
      <c r="MZN83" s="147"/>
      <c r="MZO83" s="148"/>
      <c r="MZP83" s="149"/>
      <c r="MZQ83" s="150"/>
      <c r="MZR83" s="151"/>
      <c r="MZS83" s="152"/>
      <c r="MZT83" s="153"/>
      <c r="MZU83" s="154"/>
      <c r="MZV83" s="146"/>
      <c r="MZW83" s="147"/>
      <c r="MZX83" s="148"/>
      <c r="MZY83" s="149"/>
      <c r="MZZ83" s="150"/>
      <c r="NAA83" s="151"/>
      <c r="NAB83" s="152"/>
      <c r="NAC83" s="153"/>
      <c r="NAD83" s="154"/>
      <c r="NAE83" s="146"/>
      <c r="NAF83" s="147"/>
      <c r="NAG83" s="148"/>
      <c r="NAH83" s="149"/>
      <c r="NAI83" s="150"/>
      <c r="NAJ83" s="151"/>
      <c r="NAK83" s="152"/>
      <c r="NAL83" s="153"/>
      <c r="NAM83" s="154"/>
      <c r="NAN83" s="146"/>
      <c r="NAO83" s="147"/>
      <c r="NAP83" s="148"/>
      <c r="NAQ83" s="149"/>
      <c r="NAR83" s="150"/>
      <c r="NAS83" s="151"/>
      <c r="NAT83" s="152"/>
      <c r="NAU83" s="153"/>
      <c r="NAV83" s="154"/>
      <c r="NAW83" s="146"/>
      <c r="NAX83" s="147"/>
      <c r="NAY83" s="148"/>
      <c r="NAZ83" s="149"/>
      <c r="NBA83" s="150"/>
      <c r="NBB83" s="151"/>
      <c r="NBC83" s="152"/>
      <c r="NBD83" s="153"/>
      <c r="NBE83" s="154"/>
      <c r="NBF83" s="146"/>
      <c r="NBG83" s="147"/>
      <c r="NBH83" s="148"/>
      <c r="NBI83" s="149"/>
      <c r="NBJ83" s="150"/>
      <c r="NBK83" s="151"/>
      <c r="NBL83" s="152"/>
      <c r="NBM83" s="153"/>
      <c r="NBN83" s="154"/>
      <c r="NBO83" s="146"/>
      <c r="NBP83" s="147"/>
      <c r="NBQ83" s="148"/>
      <c r="NBR83" s="149"/>
      <c r="NBS83" s="150"/>
      <c r="NBT83" s="151"/>
      <c r="NBU83" s="152"/>
      <c r="NBV83" s="153"/>
      <c r="NBW83" s="154"/>
      <c r="NBX83" s="146"/>
      <c r="NBY83" s="147"/>
      <c r="NBZ83" s="148"/>
      <c r="NCA83" s="149"/>
      <c r="NCB83" s="150"/>
      <c r="NCC83" s="151"/>
      <c r="NCD83" s="152"/>
      <c r="NCE83" s="153"/>
      <c r="NCF83" s="154"/>
      <c r="NCG83" s="146"/>
      <c r="NCH83" s="147"/>
      <c r="NCI83" s="148"/>
      <c r="NCJ83" s="149"/>
      <c r="NCK83" s="150"/>
      <c r="NCL83" s="151"/>
      <c r="NCM83" s="152"/>
      <c r="NCN83" s="153"/>
      <c r="NCO83" s="154"/>
      <c r="NCP83" s="146"/>
      <c r="NCQ83" s="147"/>
      <c r="NCR83" s="148"/>
      <c r="NCS83" s="149"/>
      <c r="NCT83" s="150"/>
      <c r="NCU83" s="151"/>
      <c r="NCV83" s="152"/>
      <c r="NCW83" s="153"/>
      <c r="NCX83" s="154"/>
      <c r="NCY83" s="146"/>
      <c r="NCZ83" s="147"/>
      <c r="NDA83" s="148"/>
      <c r="NDB83" s="149"/>
      <c r="NDC83" s="150"/>
      <c r="NDD83" s="151"/>
      <c r="NDE83" s="152"/>
      <c r="NDF83" s="153"/>
      <c r="NDG83" s="154"/>
      <c r="NDH83" s="146"/>
      <c r="NDI83" s="147"/>
      <c r="NDJ83" s="148"/>
      <c r="NDK83" s="149"/>
      <c r="NDL83" s="150"/>
      <c r="NDM83" s="151"/>
      <c r="NDN83" s="152"/>
      <c r="NDO83" s="153"/>
      <c r="NDP83" s="154"/>
      <c r="NDQ83" s="146"/>
      <c r="NDR83" s="147"/>
      <c r="NDS83" s="148"/>
      <c r="NDT83" s="149"/>
      <c r="NDU83" s="150"/>
      <c r="NDV83" s="151"/>
      <c r="NDW83" s="152"/>
      <c r="NDX83" s="153"/>
      <c r="NDY83" s="154"/>
      <c r="NDZ83" s="146"/>
      <c r="NEA83" s="147"/>
      <c r="NEB83" s="148"/>
      <c r="NEC83" s="149"/>
      <c r="NED83" s="150"/>
      <c r="NEE83" s="151"/>
      <c r="NEF83" s="152"/>
      <c r="NEG83" s="153"/>
      <c r="NEH83" s="154"/>
      <c r="NEI83" s="146"/>
      <c r="NEJ83" s="147"/>
      <c r="NEK83" s="148"/>
      <c r="NEL83" s="149"/>
      <c r="NEM83" s="150"/>
      <c r="NEN83" s="151"/>
      <c r="NEO83" s="152"/>
      <c r="NEP83" s="153"/>
      <c r="NEQ83" s="154"/>
      <c r="NER83" s="146"/>
      <c r="NES83" s="147"/>
      <c r="NET83" s="148"/>
      <c r="NEU83" s="149"/>
      <c r="NEV83" s="150"/>
      <c r="NEW83" s="151"/>
      <c r="NEX83" s="152"/>
      <c r="NEY83" s="153"/>
      <c r="NEZ83" s="154"/>
      <c r="NFA83" s="146"/>
      <c r="NFB83" s="147"/>
      <c r="NFC83" s="148"/>
      <c r="NFD83" s="149"/>
      <c r="NFE83" s="150"/>
      <c r="NFF83" s="151"/>
      <c r="NFG83" s="152"/>
      <c r="NFH83" s="153"/>
      <c r="NFI83" s="154"/>
      <c r="NFJ83" s="146"/>
      <c r="NFK83" s="147"/>
      <c r="NFL83" s="148"/>
      <c r="NFM83" s="149"/>
      <c r="NFN83" s="150"/>
      <c r="NFO83" s="151"/>
      <c r="NFP83" s="152"/>
      <c r="NFQ83" s="153"/>
      <c r="NFR83" s="154"/>
      <c r="NFS83" s="146"/>
      <c r="NFT83" s="147"/>
      <c r="NFU83" s="148"/>
      <c r="NFV83" s="149"/>
      <c r="NFW83" s="150"/>
      <c r="NFX83" s="151"/>
      <c r="NFY83" s="152"/>
      <c r="NFZ83" s="153"/>
      <c r="NGA83" s="154"/>
      <c r="NGB83" s="146"/>
      <c r="NGC83" s="147"/>
      <c r="NGD83" s="148"/>
      <c r="NGE83" s="149"/>
      <c r="NGF83" s="150"/>
      <c r="NGG83" s="151"/>
      <c r="NGH83" s="152"/>
      <c r="NGI83" s="153"/>
      <c r="NGJ83" s="154"/>
      <c r="NGK83" s="146"/>
      <c r="NGL83" s="147"/>
      <c r="NGM83" s="148"/>
      <c r="NGN83" s="149"/>
      <c r="NGO83" s="150"/>
      <c r="NGP83" s="151"/>
      <c r="NGQ83" s="152"/>
      <c r="NGR83" s="153"/>
      <c r="NGS83" s="154"/>
      <c r="NGT83" s="146"/>
      <c r="NGU83" s="147"/>
      <c r="NGV83" s="148"/>
      <c r="NGW83" s="149"/>
      <c r="NGX83" s="150"/>
      <c r="NGY83" s="151"/>
      <c r="NGZ83" s="152"/>
      <c r="NHA83" s="153"/>
      <c r="NHB83" s="154"/>
      <c r="NHC83" s="146"/>
      <c r="NHD83" s="147"/>
      <c r="NHE83" s="148"/>
      <c r="NHF83" s="149"/>
      <c r="NHG83" s="150"/>
      <c r="NHH83" s="151"/>
      <c r="NHI83" s="152"/>
      <c r="NHJ83" s="153"/>
      <c r="NHK83" s="154"/>
      <c r="NHL83" s="146"/>
      <c r="NHM83" s="147"/>
      <c r="NHN83" s="148"/>
      <c r="NHO83" s="149"/>
      <c r="NHP83" s="150"/>
      <c r="NHQ83" s="151"/>
      <c r="NHR83" s="152"/>
      <c r="NHS83" s="153"/>
      <c r="NHT83" s="154"/>
      <c r="NHU83" s="146"/>
      <c r="NHV83" s="147"/>
      <c r="NHW83" s="148"/>
      <c r="NHX83" s="149"/>
      <c r="NHY83" s="150"/>
      <c r="NHZ83" s="151"/>
      <c r="NIA83" s="152"/>
      <c r="NIB83" s="153"/>
      <c r="NIC83" s="154"/>
      <c r="NID83" s="146"/>
      <c r="NIE83" s="147"/>
      <c r="NIF83" s="148"/>
      <c r="NIG83" s="149"/>
      <c r="NIH83" s="150"/>
      <c r="NII83" s="151"/>
      <c r="NIJ83" s="152"/>
      <c r="NIK83" s="153"/>
      <c r="NIL83" s="154"/>
      <c r="NIM83" s="146"/>
      <c r="NIN83" s="147"/>
      <c r="NIO83" s="148"/>
      <c r="NIP83" s="149"/>
      <c r="NIQ83" s="150"/>
      <c r="NIR83" s="151"/>
      <c r="NIS83" s="152"/>
      <c r="NIT83" s="153"/>
      <c r="NIU83" s="154"/>
      <c r="NIV83" s="146"/>
      <c r="NIW83" s="147"/>
      <c r="NIX83" s="148"/>
      <c r="NIY83" s="149"/>
      <c r="NIZ83" s="150"/>
      <c r="NJA83" s="151"/>
      <c r="NJB83" s="152"/>
      <c r="NJC83" s="153"/>
      <c r="NJD83" s="154"/>
      <c r="NJE83" s="146"/>
      <c r="NJF83" s="147"/>
      <c r="NJG83" s="148"/>
      <c r="NJH83" s="149"/>
      <c r="NJI83" s="150"/>
      <c r="NJJ83" s="151"/>
      <c r="NJK83" s="152"/>
      <c r="NJL83" s="153"/>
      <c r="NJM83" s="154"/>
      <c r="NJN83" s="146"/>
      <c r="NJO83" s="147"/>
      <c r="NJP83" s="148"/>
      <c r="NJQ83" s="149"/>
      <c r="NJR83" s="150"/>
      <c r="NJS83" s="151"/>
      <c r="NJT83" s="152"/>
      <c r="NJU83" s="153"/>
      <c r="NJV83" s="154"/>
      <c r="NJW83" s="146"/>
      <c r="NJX83" s="147"/>
      <c r="NJY83" s="148"/>
      <c r="NJZ83" s="149"/>
      <c r="NKA83" s="150"/>
      <c r="NKB83" s="151"/>
      <c r="NKC83" s="152"/>
      <c r="NKD83" s="153"/>
      <c r="NKE83" s="154"/>
      <c r="NKF83" s="146"/>
      <c r="NKG83" s="147"/>
      <c r="NKH83" s="148"/>
      <c r="NKI83" s="149"/>
      <c r="NKJ83" s="150"/>
      <c r="NKK83" s="151"/>
      <c r="NKL83" s="152"/>
      <c r="NKM83" s="153"/>
      <c r="NKN83" s="154"/>
      <c r="NKO83" s="146"/>
      <c r="NKP83" s="147"/>
      <c r="NKQ83" s="148"/>
      <c r="NKR83" s="149"/>
      <c r="NKS83" s="150"/>
      <c r="NKT83" s="151"/>
      <c r="NKU83" s="152"/>
      <c r="NKV83" s="153"/>
      <c r="NKW83" s="154"/>
      <c r="NKX83" s="146"/>
      <c r="NKY83" s="147"/>
      <c r="NKZ83" s="148"/>
      <c r="NLA83" s="149"/>
      <c r="NLB83" s="150"/>
      <c r="NLC83" s="151"/>
      <c r="NLD83" s="152"/>
      <c r="NLE83" s="153"/>
      <c r="NLF83" s="154"/>
      <c r="NLG83" s="146"/>
      <c r="NLH83" s="147"/>
      <c r="NLI83" s="148"/>
      <c r="NLJ83" s="149"/>
      <c r="NLK83" s="150"/>
      <c r="NLL83" s="151"/>
      <c r="NLM83" s="152"/>
      <c r="NLN83" s="153"/>
      <c r="NLO83" s="154"/>
      <c r="NLP83" s="146"/>
      <c r="NLQ83" s="147"/>
      <c r="NLR83" s="148"/>
      <c r="NLS83" s="149"/>
      <c r="NLT83" s="150"/>
      <c r="NLU83" s="151"/>
      <c r="NLV83" s="152"/>
      <c r="NLW83" s="153"/>
      <c r="NLX83" s="154"/>
      <c r="NLY83" s="146"/>
      <c r="NLZ83" s="147"/>
      <c r="NMA83" s="148"/>
      <c r="NMB83" s="149"/>
      <c r="NMC83" s="150"/>
      <c r="NMD83" s="151"/>
      <c r="NME83" s="152"/>
      <c r="NMF83" s="153"/>
      <c r="NMG83" s="154"/>
      <c r="NMH83" s="146"/>
      <c r="NMI83" s="147"/>
      <c r="NMJ83" s="148"/>
      <c r="NMK83" s="149"/>
      <c r="NML83" s="150"/>
      <c r="NMM83" s="151"/>
      <c r="NMN83" s="152"/>
      <c r="NMO83" s="153"/>
      <c r="NMP83" s="154"/>
      <c r="NMQ83" s="146"/>
      <c r="NMR83" s="147"/>
      <c r="NMS83" s="148"/>
      <c r="NMT83" s="149"/>
      <c r="NMU83" s="150"/>
      <c r="NMV83" s="151"/>
      <c r="NMW83" s="152"/>
      <c r="NMX83" s="153"/>
      <c r="NMY83" s="154"/>
      <c r="NMZ83" s="146"/>
      <c r="NNA83" s="147"/>
      <c r="NNB83" s="148"/>
      <c r="NNC83" s="149"/>
      <c r="NND83" s="150"/>
      <c r="NNE83" s="151"/>
      <c r="NNF83" s="152"/>
      <c r="NNG83" s="153"/>
      <c r="NNH83" s="154"/>
      <c r="NNI83" s="146"/>
      <c r="NNJ83" s="147"/>
      <c r="NNK83" s="148"/>
      <c r="NNL83" s="149"/>
      <c r="NNM83" s="150"/>
      <c r="NNN83" s="151"/>
      <c r="NNO83" s="152"/>
      <c r="NNP83" s="153"/>
      <c r="NNQ83" s="154"/>
      <c r="NNR83" s="146"/>
      <c r="NNS83" s="147"/>
      <c r="NNT83" s="148"/>
      <c r="NNU83" s="149"/>
      <c r="NNV83" s="150"/>
      <c r="NNW83" s="151"/>
      <c r="NNX83" s="152"/>
      <c r="NNY83" s="153"/>
      <c r="NNZ83" s="154"/>
      <c r="NOA83" s="146"/>
      <c r="NOB83" s="147"/>
      <c r="NOC83" s="148"/>
      <c r="NOD83" s="149"/>
      <c r="NOE83" s="150"/>
      <c r="NOF83" s="151"/>
      <c r="NOG83" s="152"/>
      <c r="NOH83" s="153"/>
      <c r="NOI83" s="154"/>
      <c r="NOJ83" s="146"/>
      <c r="NOK83" s="147"/>
      <c r="NOL83" s="148"/>
      <c r="NOM83" s="149"/>
      <c r="NON83" s="150"/>
      <c r="NOO83" s="151"/>
      <c r="NOP83" s="152"/>
      <c r="NOQ83" s="153"/>
      <c r="NOR83" s="154"/>
      <c r="NOS83" s="146"/>
      <c r="NOT83" s="147"/>
      <c r="NOU83" s="148"/>
      <c r="NOV83" s="149"/>
      <c r="NOW83" s="150"/>
      <c r="NOX83" s="151"/>
      <c r="NOY83" s="152"/>
      <c r="NOZ83" s="153"/>
      <c r="NPA83" s="154"/>
      <c r="NPB83" s="146"/>
      <c r="NPC83" s="147"/>
      <c r="NPD83" s="148"/>
      <c r="NPE83" s="149"/>
      <c r="NPF83" s="150"/>
      <c r="NPG83" s="151"/>
      <c r="NPH83" s="152"/>
      <c r="NPI83" s="153"/>
      <c r="NPJ83" s="154"/>
      <c r="NPK83" s="146"/>
      <c r="NPL83" s="147"/>
      <c r="NPM83" s="148"/>
      <c r="NPN83" s="149"/>
      <c r="NPO83" s="150"/>
      <c r="NPP83" s="151"/>
      <c r="NPQ83" s="152"/>
      <c r="NPR83" s="153"/>
      <c r="NPS83" s="154"/>
      <c r="NPT83" s="146"/>
      <c r="NPU83" s="147"/>
      <c r="NPV83" s="148"/>
      <c r="NPW83" s="149"/>
      <c r="NPX83" s="150"/>
      <c r="NPY83" s="151"/>
      <c r="NPZ83" s="152"/>
      <c r="NQA83" s="153"/>
      <c r="NQB83" s="154"/>
      <c r="NQC83" s="146"/>
      <c r="NQD83" s="147"/>
      <c r="NQE83" s="148"/>
      <c r="NQF83" s="149"/>
      <c r="NQG83" s="150"/>
      <c r="NQH83" s="151"/>
      <c r="NQI83" s="152"/>
      <c r="NQJ83" s="153"/>
      <c r="NQK83" s="154"/>
      <c r="NQL83" s="146"/>
      <c r="NQM83" s="147"/>
      <c r="NQN83" s="148"/>
      <c r="NQO83" s="149"/>
      <c r="NQP83" s="150"/>
      <c r="NQQ83" s="151"/>
      <c r="NQR83" s="152"/>
      <c r="NQS83" s="153"/>
      <c r="NQT83" s="154"/>
      <c r="NQU83" s="146"/>
      <c r="NQV83" s="147"/>
      <c r="NQW83" s="148"/>
      <c r="NQX83" s="149"/>
      <c r="NQY83" s="150"/>
      <c r="NQZ83" s="151"/>
      <c r="NRA83" s="152"/>
      <c r="NRB83" s="153"/>
      <c r="NRC83" s="154"/>
      <c r="NRD83" s="146"/>
      <c r="NRE83" s="147"/>
      <c r="NRF83" s="148"/>
      <c r="NRG83" s="149"/>
      <c r="NRH83" s="150"/>
      <c r="NRI83" s="151"/>
      <c r="NRJ83" s="152"/>
      <c r="NRK83" s="153"/>
      <c r="NRL83" s="154"/>
      <c r="NRM83" s="146"/>
      <c r="NRN83" s="147"/>
      <c r="NRO83" s="148"/>
      <c r="NRP83" s="149"/>
      <c r="NRQ83" s="150"/>
      <c r="NRR83" s="151"/>
      <c r="NRS83" s="152"/>
      <c r="NRT83" s="153"/>
      <c r="NRU83" s="154"/>
      <c r="NRV83" s="146"/>
      <c r="NRW83" s="147"/>
      <c r="NRX83" s="148"/>
      <c r="NRY83" s="149"/>
      <c r="NRZ83" s="150"/>
      <c r="NSA83" s="151"/>
      <c r="NSB83" s="152"/>
      <c r="NSC83" s="153"/>
      <c r="NSD83" s="154"/>
      <c r="NSE83" s="146"/>
      <c r="NSF83" s="147"/>
      <c r="NSG83" s="148"/>
      <c r="NSH83" s="149"/>
      <c r="NSI83" s="150"/>
      <c r="NSJ83" s="151"/>
      <c r="NSK83" s="152"/>
      <c r="NSL83" s="153"/>
      <c r="NSM83" s="154"/>
      <c r="NSN83" s="146"/>
      <c r="NSO83" s="147"/>
      <c r="NSP83" s="148"/>
      <c r="NSQ83" s="149"/>
      <c r="NSR83" s="150"/>
      <c r="NSS83" s="151"/>
      <c r="NST83" s="152"/>
      <c r="NSU83" s="153"/>
      <c r="NSV83" s="154"/>
      <c r="NSW83" s="146"/>
      <c r="NSX83" s="147"/>
      <c r="NSY83" s="148"/>
      <c r="NSZ83" s="149"/>
      <c r="NTA83" s="150"/>
      <c r="NTB83" s="151"/>
      <c r="NTC83" s="152"/>
      <c r="NTD83" s="153"/>
      <c r="NTE83" s="154"/>
      <c r="NTF83" s="146"/>
      <c r="NTG83" s="147"/>
      <c r="NTH83" s="148"/>
      <c r="NTI83" s="149"/>
      <c r="NTJ83" s="150"/>
      <c r="NTK83" s="151"/>
      <c r="NTL83" s="152"/>
      <c r="NTM83" s="153"/>
      <c r="NTN83" s="154"/>
      <c r="NTO83" s="146"/>
      <c r="NTP83" s="147"/>
      <c r="NTQ83" s="148"/>
      <c r="NTR83" s="149"/>
      <c r="NTS83" s="150"/>
      <c r="NTT83" s="151"/>
      <c r="NTU83" s="152"/>
      <c r="NTV83" s="153"/>
      <c r="NTW83" s="154"/>
      <c r="NTX83" s="146"/>
      <c r="NTY83" s="147"/>
      <c r="NTZ83" s="148"/>
      <c r="NUA83" s="149"/>
      <c r="NUB83" s="150"/>
      <c r="NUC83" s="151"/>
      <c r="NUD83" s="152"/>
      <c r="NUE83" s="153"/>
      <c r="NUF83" s="154"/>
      <c r="NUG83" s="146"/>
      <c r="NUH83" s="147"/>
      <c r="NUI83" s="148"/>
      <c r="NUJ83" s="149"/>
      <c r="NUK83" s="150"/>
      <c r="NUL83" s="151"/>
      <c r="NUM83" s="152"/>
      <c r="NUN83" s="153"/>
      <c r="NUO83" s="154"/>
      <c r="NUP83" s="146"/>
      <c r="NUQ83" s="147"/>
      <c r="NUR83" s="148"/>
      <c r="NUS83" s="149"/>
      <c r="NUT83" s="150"/>
      <c r="NUU83" s="151"/>
      <c r="NUV83" s="152"/>
      <c r="NUW83" s="153"/>
      <c r="NUX83" s="154"/>
      <c r="NUY83" s="146"/>
      <c r="NUZ83" s="147"/>
      <c r="NVA83" s="148"/>
      <c r="NVB83" s="149"/>
      <c r="NVC83" s="150"/>
      <c r="NVD83" s="151"/>
      <c r="NVE83" s="152"/>
      <c r="NVF83" s="153"/>
      <c r="NVG83" s="154"/>
      <c r="NVH83" s="146"/>
      <c r="NVI83" s="147"/>
      <c r="NVJ83" s="148"/>
      <c r="NVK83" s="149"/>
      <c r="NVL83" s="150"/>
      <c r="NVM83" s="151"/>
      <c r="NVN83" s="152"/>
      <c r="NVO83" s="153"/>
      <c r="NVP83" s="154"/>
      <c r="NVQ83" s="146"/>
      <c r="NVR83" s="147"/>
      <c r="NVS83" s="148"/>
      <c r="NVT83" s="149"/>
      <c r="NVU83" s="150"/>
      <c r="NVV83" s="151"/>
      <c r="NVW83" s="152"/>
      <c r="NVX83" s="153"/>
      <c r="NVY83" s="154"/>
      <c r="NVZ83" s="146"/>
      <c r="NWA83" s="147"/>
      <c r="NWB83" s="148"/>
      <c r="NWC83" s="149"/>
      <c r="NWD83" s="150"/>
      <c r="NWE83" s="151"/>
      <c r="NWF83" s="152"/>
      <c r="NWG83" s="153"/>
      <c r="NWH83" s="154"/>
      <c r="NWI83" s="146"/>
      <c r="NWJ83" s="147"/>
      <c r="NWK83" s="148"/>
      <c r="NWL83" s="149"/>
      <c r="NWM83" s="150"/>
      <c r="NWN83" s="151"/>
      <c r="NWO83" s="152"/>
      <c r="NWP83" s="153"/>
      <c r="NWQ83" s="154"/>
      <c r="NWR83" s="146"/>
      <c r="NWS83" s="147"/>
      <c r="NWT83" s="148"/>
      <c r="NWU83" s="149"/>
      <c r="NWV83" s="150"/>
      <c r="NWW83" s="151"/>
      <c r="NWX83" s="152"/>
      <c r="NWY83" s="153"/>
      <c r="NWZ83" s="154"/>
      <c r="NXA83" s="146"/>
      <c r="NXB83" s="147"/>
      <c r="NXC83" s="148"/>
      <c r="NXD83" s="149"/>
      <c r="NXE83" s="150"/>
      <c r="NXF83" s="151"/>
      <c r="NXG83" s="152"/>
      <c r="NXH83" s="153"/>
      <c r="NXI83" s="154"/>
      <c r="NXJ83" s="146"/>
      <c r="NXK83" s="147"/>
      <c r="NXL83" s="148"/>
      <c r="NXM83" s="149"/>
      <c r="NXN83" s="150"/>
      <c r="NXO83" s="151"/>
      <c r="NXP83" s="152"/>
      <c r="NXQ83" s="153"/>
      <c r="NXR83" s="154"/>
      <c r="NXS83" s="146"/>
      <c r="NXT83" s="147"/>
      <c r="NXU83" s="148"/>
      <c r="NXV83" s="149"/>
      <c r="NXW83" s="150"/>
      <c r="NXX83" s="151"/>
      <c r="NXY83" s="152"/>
      <c r="NXZ83" s="153"/>
      <c r="NYA83" s="154"/>
      <c r="NYB83" s="146"/>
      <c r="NYC83" s="147"/>
      <c r="NYD83" s="148"/>
      <c r="NYE83" s="149"/>
      <c r="NYF83" s="150"/>
      <c r="NYG83" s="151"/>
      <c r="NYH83" s="152"/>
      <c r="NYI83" s="153"/>
      <c r="NYJ83" s="154"/>
      <c r="NYK83" s="146"/>
      <c r="NYL83" s="147"/>
      <c r="NYM83" s="148"/>
      <c r="NYN83" s="149"/>
      <c r="NYO83" s="150"/>
      <c r="NYP83" s="151"/>
      <c r="NYQ83" s="152"/>
      <c r="NYR83" s="153"/>
      <c r="NYS83" s="154"/>
      <c r="NYT83" s="146"/>
      <c r="NYU83" s="147"/>
      <c r="NYV83" s="148"/>
      <c r="NYW83" s="149"/>
      <c r="NYX83" s="150"/>
      <c r="NYY83" s="151"/>
      <c r="NYZ83" s="152"/>
      <c r="NZA83" s="153"/>
      <c r="NZB83" s="154"/>
      <c r="NZC83" s="146"/>
      <c r="NZD83" s="147"/>
      <c r="NZE83" s="148"/>
      <c r="NZF83" s="149"/>
      <c r="NZG83" s="150"/>
      <c r="NZH83" s="151"/>
      <c r="NZI83" s="152"/>
      <c r="NZJ83" s="153"/>
      <c r="NZK83" s="154"/>
      <c r="NZL83" s="146"/>
      <c r="NZM83" s="147"/>
      <c r="NZN83" s="148"/>
      <c r="NZO83" s="149"/>
      <c r="NZP83" s="150"/>
      <c r="NZQ83" s="151"/>
      <c r="NZR83" s="152"/>
      <c r="NZS83" s="153"/>
      <c r="NZT83" s="154"/>
      <c r="NZU83" s="146"/>
      <c r="NZV83" s="147"/>
      <c r="NZW83" s="148"/>
      <c r="NZX83" s="149"/>
      <c r="NZY83" s="150"/>
      <c r="NZZ83" s="151"/>
      <c r="OAA83" s="152"/>
      <c r="OAB83" s="153"/>
      <c r="OAC83" s="154"/>
      <c r="OAD83" s="146"/>
      <c r="OAE83" s="147"/>
      <c r="OAF83" s="148"/>
      <c r="OAG83" s="149"/>
      <c r="OAH83" s="150"/>
      <c r="OAI83" s="151"/>
      <c r="OAJ83" s="152"/>
      <c r="OAK83" s="153"/>
      <c r="OAL83" s="154"/>
      <c r="OAM83" s="146"/>
      <c r="OAN83" s="147"/>
      <c r="OAO83" s="148"/>
      <c r="OAP83" s="149"/>
      <c r="OAQ83" s="150"/>
      <c r="OAR83" s="151"/>
      <c r="OAS83" s="152"/>
      <c r="OAT83" s="153"/>
      <c r="OAU83" s="154"/>
      <c r="OAV83" s="146"/>
      <c r="OAW83" s="147"/>
      <c r="OAX83" s="148"/>
      <c r="OAY83" s="149"/>
      <c r="OAZ83" s="150"/>
      <c r="OBA83" s="151"/>
      <c r="OBB83" s="152"/>
      <c r="OBC83" s="153"/>
      <c r="OBD83" s="154"/>
      <c r="OBE83" s="146"/>
      <c r="OBF83" s="147"/>
      <c r="OBG83" s="148"/>
      <c r="OBH83" s="149"/>
      <c r="OBI83" s="150"/>
      <c r="OBJ83" s="151"/>
      <c r="OBK83" s="152"/>
      <c r="OBL83" s="153"/>
      <c r="OBM83" s="154"/>
      <c r="OBN83" s="146"/>
      <c r="OBO83" s="147"/>
      <c r="OBP83" s="148"/>
      <c r="OBQ83" s="149"/>
      <c r="OBR83" s="150"/>
      <c r="OBS83" s="151"/>
      <c r="OBT83" s="152"/>
      <c r="OBU83" s="153"/>
      <c r="OBV83" s="154"/>
      <c r="OBW83" s="146"/>
      <c r="OBX83" s="147"/>
      <c r="OBY83" s="148"/>
      <c r="OBZ83" s="149"/>
      <c r="OCA83" s="150"/>
      <c r="OCB83" s="151"/>
      <c r="OCC83" s="152"/>
      <c r="OCD83" s="153"/>
      <c r="OCE83" s="154"/>
      <c r="OCF83" s="146"/>
      <c r="OCG83" s="147"/>
      <c r="OCH83" s="148"/>
      <c r="OCI83" s="149"/>
      <c r="OCJ83" s="150"/>
      <c r="OCK83" s="151"/>
      <c r="OCL83" s="152"/>
      <c r="OCM83" s="153"/>
      <c r="OCN83" s="154"/>
      <c r="OCO83" s="146"/>
      <c r="OCP83" s="147"/>
      <c r="OCQ83" s="148"/>
      <c r="OCR83" s="149"/>
      <c r="OCS83" s="150"/>
      <c r="OCT83" s="151"/>
      <c r="OCU83" s="152"/>
      <c r="OCV83" s="153"/>
      <c r="OCW83" s="154"/>
      <c r="OCX83" s="146"/>
      <c r="OCY83" s="147"/>
      <c r="OCZ83" s="148"/>
      <c r="ODA83" s="149"/>
      <c r="ODB83" s="150"/>
      <c r="ODC83" s="151"/>
      <c r="ODD83" s="152"/>
      <c r="ODE83" s="153"/>
      <c r="ODF83" s="154"/>
      <c r="ODG83" s="146"/>
      <c r="ODH83" s="147"/>
      <c r="ODI83" s="148"/>
      <c r="ODJ83" s="149"/>
      <c r="ODK83" s="150"/>
      <c r="ODL83" s="151"/>
      <c r="ODM83" s="152"/>
      <c r="ODN83" s="153"/>
      <c r="ODO83" s="154"/>
      <c r="ODP83" s="146"/>
      <c r="ODQ83" s="147"/>
      <c r="ODR83" s="148"/>
      <c r="ODS83" s="149"/>
      <c r="ODT83" s="150"/>
      <c r="ODU83" s="151"/>
      <c r="ODV83" s="152"/>
      <c r="ODW83" s="153"/>
      <c r="ODX83" s="154"/>
      <c r="ODY83" s="146"/>
      <c r="ODZ83" s="147"/>
      <c r="OEA83" s="148"/>
      <c r="OEB83" s="149"/>
      <c r="OEC83" s="150"/>
      <c r="OED83" s="151"/>
      <c r="OEE83" s="152"/>
      <c r="OEF83" s="153"/>
      <c r="OEG83" s="154"/>
      <c r="OEH83" s="146"/>
      <c r="OEI83" s="147"/>
      <c r="OEJ83" s="148"/>
      <c r="OEK83" s="149"/>
      <c r="OEL83" s="150"/>
      <c r="OEM83" s="151"/>
      <c r="OEN83" s="152"/>
      <c r="OEO83" s="153"/>
      <c r="OEP83" s="154"/>
      <c r="OEQ83" s="146"/>
      <c r="OER83" s="147"/>
      <c r="OES83" s="148"/>
      <c r="OET83" s="149"/>
      <c r="OEU83" s="150"/>
      <c r="OEV83" s="151"/>
      <c r="OEW83" s="152"/>
      <c r="OEX83" s="153"/>
      <c r="OEY83" s="154"/>
      <c r="OEZ83" s="146"/>
      <c r="OFA83" s="147"/>
      <c r="OFB83" s="148"/>
      <c r="OFC83" s="149"/>
      <c r="OFD83" s="150"/>
      <c r="OFE83" s="151"/>
      <c r="OFF83" s="152"/>
      <c r="OFG83" s="153"/>
      <c r="OFH83" s="154"/>
      <c r="OFI83" s="146"/>
      <c r="OFJ83" s="147"/>
      <c r="OFK83" s="148"/>
      <c r="OFL83" s="149"/>
      <c r="OFM83" s="150"/>
      <c r="OFN83" s="151"/>
      <c r="OFO83" s="152"/>
      <c r="OFP83" s="153"/>
      <c r="OFQ83" s="154"/>
      <c r="OFR83" s="146"/>
      <c r="OFS83" s="147"/>
      <c r="OFT83" s="148"/>
      <c r="OFU83" s="149"/>
      <c r="OFV83" s="150"/>
      <c r="OFW83" s="151"/>
      <c r="OFX83" s="152"/>
      <c r="OFY83" s="153"/>
      <c r="OFZ83" s="154"/>
      <c r="OGA83" s="146"/>
      <c r="OGB83" s="147"/>
      <c r="OGC83" s="148"/>
      <c r="OGD83" s="149"/>
      <c r="OGE83" s="150"/>
      <c r="OGF83" s="151"/>
      <c r="OGG83" s="152"/>
      <c r="OGH83" s="153"/>
      <c r="OGI83" s="154"/>
      <c r="OGJ83" s="146"/>
      <c r="OGK83" s="147"/>
      <c r="OGL83" s="148"/>
      <c r="OGM83" s="149"/>
      <c r="OGN83" s="150"/>
      <c r="OGO83" s="151"/>
      <c r="OGP83" s="152"/>
      <c r="OGQ83" s="153"/>
      <c r="OGR83" s="154"/>
      <c r="OGS83" s="146"/>
      <c r="OGT83" s="147"/>
      <c r="OGU83" s="148"/>
      <c r="OGV83" s="149"/>
      <c r="OGW83" s="150"/>
      <c r="OGX83" s="151"/>
      <c r="OGY83" s="152"/>
      <c r="OGZ83" s="153"/>
      <c r="OHA83" s="154"/>
      <c r="OHB83" s="146"/>
      <c r="OHC83" s="147"/>
      <c r="OHD83" s="148"/>
      <c r="OHE83" s="149"/>
      <c r="OHF83" s="150"/>
      <c r="OHG83" s="151"/>
      <c r="OHH83" s="152"/>
      <c r="OHI83" s="153"/>
      <c r="OHJ83" s="154"/>
      <c r="OHK83" s="146"/>
      <c r="OHL83" s="147"/>
      <c r="OHM83" s="148"/>
      <c r="OHN83" s="149"/>
      <c r="OHO83" s="150"/>
      <c r="OHP83" s="151"/>
      <c r="OHQ83" s="152"/>
      <c r="OHR83" s="153"/>
      <c r="OHS83" s="154"/>
      <c r="OHT83" s="146"/>
      <c r="OHU83" s="147"/>
      <c r="OHV83" s="148"/>
      <c r="OHW83" s="149"/>
      <c r="OHX83" s="150"/>
      <c r="OHY83" s="151"/>
      <c r="OHZ83" s="152"/>
      <c r="OIA83" s="153"/>
      <c r="OIB83" s="154"/>
      <c r="OIC83" s="146"/>
      <c r="OID83" s="147"/>
      <c r="OIE83" s="148"/>
      <c r="OIF83" s="149"/>
      <c r="OIG83" s="150"/>
      <c r="OIH83" s="151"/>
      <c r="OII83" s="152"/>
      <c r="OIJ83" s="153"/>
      <c r="OIK83" s="154"/>
      <c r="OIL83" s="146"/>
      <c r="OIM83" s="147"/>
      <c r="OIN83" s="148"/>
      <c r="OIO83" s="149"/>
      <c r="OIP83" s="150"/>
      <c r="OIQ83" s="151"/>
      <c r="OIR83" s="152"/>
      <c r="OIS83" s="153"/>
      <c r="OIT83" s="154"/>
      <c r="OIU83" s="146"/>
      <c r="OIV83" s="147"/>
      <c r="OIW83" s="148"/>
      <c r="OIX83" s="149"/>
      <c r="OIY83" s="150"/>
      <c r="OIZ83" s="151"/>
      <c r="OJA83" s="152"/>
      <c r="OJB83" s="153"/>
      <c r="OJC83" s="154"/>
      <c r="OJD83" s="146"/>
      <c r="OJE83" s="147"/>
      <c r="OJF83" s="148"/>
      <c r="OJG83" s="149"/>
      <c r="OJH83" s="150"/>
      <c r="OJI83" s="151"/>
      <c r="OJJ83" s="152"/>
      <c r="OJK83" s="153"/>
      <c r="OJL83" s="154"/>
      <c r="OJM83" s="146"/>
      <c r="OJN83" s="147"/>
      <c r="OJO83" s="148"/>
      <c r="OJP83" s="149"/>
      <c r="OJQ83" s="150"/>
      <c r="OJR83" s="151"/>
      <c r="OJS83" s="152"/>
      <c r="OJT83" s="153"/>
      <c r="OJU83" s="154"/>
      <c r="OJV83" s="146"/>
      <c r="OJW83" s="147"/>
      <c r="OJX83" s="148"/>
      <c r="OJY83" s="149"/>
      <c r="OJZ83" s="150"/>
      <c r="OKA83" s="151"/>
      <c r="OKB83" s="152"/>
      <c r="OKC83" s="153"/>
      <c r="OKD83" s="154"/>
      <c r="OKE83" s="146"/>
      <c r="OKF83" s="147"/>
      <c r="OKG83" s="148"/>
      <c r="OKH83" s="149"/>
      <c r="OKI83" s="150"/>
      <c r="OKJ83" s="151"/>
      <c r="OKK83" s="152"/>
      <c r="OKL83" s="153"/>
      <c r="OKM83" s="154"/>
      <c r="OKN83" s="146"/>
      <c r="OKO83" s="147"/>
      <c r="OKP83" s="148"/>
      <c r="OKQ83" s="149"/>
      <c r="OKR83" s="150"/>
      <c r="OKS83" s="151"/>
      <c r="OKT83" s="152"/>
      <c r="OKU83" s="153"/>
      <c r="OKV83" s="154"/>
      <c r="OKW83" s="146"/>
      <c r="OKX83" s="147"/>
      <c r="OKY83" s="148"/>
      <c r="OKZ83" s="149"/>
      <c r="OLA83" s="150"/>
      <c r="OLB83" s="151"/>
      <c r="OLC83" s="152"/>
      <c r="OLD83" s="153"/>
      <c r="OLE83" s="154"/>
      <c r="OLF83" s="146"/>
      <c r="OLG83" s="147"/>
      <c r="OLH83" s="148"/>
      <c r="OLI83" s="149"/>
      <c r="OLJ83" s="150"/>
      <c r="OLK83" s="151"/>
      <c r="OLL83" s="152"/>
      <c r="OLM83" s="153"/>
      <c r="OLN83" s="154"/>
      <c r="OLO83" s="146"/>
      <c r="OLP83" s="147"/>
      <c r="OLQ83" s="148"/>
      <c r="OLR83" s="149"/>
      <c r="OLS83" s="150"/>
      <c r="OLT83" s="151"/>
      <c r="OLU83" s="152"/>
      <c r="OLV83" s="153"/>
      <c r="OLW83" s="154"/>
      <c r="OLX83" s="146"/>
      <c r="OLY83" s="147"/>
      <c r="OLZ83" s="148"/>
      <c r="OMA83" s="149"/>
      <c r="OMB83" s="150"/>
      <c r="OMC83" s="151"/>
      <c r="OMD83" s="152"/>
      <c r="OME83" s="153"/>
      <c r="OMF83" s="154"/>
      <c r="OMG83" s="146"/>
      <c r="OMH83" s="147"/>
      <c r="OMI83" s="148"/>
      <c r="OMJ83" s="149"/>
      <c r="OMK83" s="150"/>
      <c r="OML83" s="151"/>
      <c r="OMM83" s="152"/>
      <c r="OMN83" s="153"/>
      <c r="OMO83" s="154"/>
      <c r="OMP83" s="146"/>
      <c r="OMQ83" s="147"/>
      <c r="OMR83" s="148"/>
      <c r="OMS83" s="149"/>
      <c r="OMT83" s="150"/>
      <c r="OMU83" s="151"/>
      <c r="OMV83" s="152"/>
      <c r="OMW83" s="153"/>
      <c r="OMX83" s="154"/>
      <c r="OMY83" s="146"/>
      <c r="OMZ83" s="147"/>
      <c r="ONA83" s="148"/>
      <c r="ONB83" s="149"/>
      <c r="ONC83" s="150"/>
      <c r="OND83" s="151"/>
      <c r="ONE83" s="152"/>
      <c r="ONF83" s="153"/>
      <c r="ONG83" s="154"/>
      <c r="ONH83" s="146"/>
      <c r="ONI83" s="147"/>
      <c r="ONJ83" s="148"/>
      <c r="ONK83" s="149"/>
      <c r="ONL83" s="150"/>
      <c r="ONM83" s="151"/>
      <c r="ONN83" s="152"/>
      <c r="ONO83" s="153"/>
      <c r="ONP83" s="154"/>
      <c r="ONQ83" s="146"/>
      <c r="ONR83" s="147"/>
      <c r="ONS83" s="148"/>
      <c r="ONT83" s="149"/>
      <c r="ONU83" s="150"/>
      <c r="ONV83" s="151"/>
      <c r="ONW83" s="152"/>
      <c r="ONX83" s="153"/>
      <c r="ONY83" s="154"/>
      <c r="ONZ83" s="146"/>
      <c r="OOA83" s="147"/>
      <c r="OOB83" s="148"/>
      <c r="OOC83" s="149"/>
      <c r="OOD83" s="150"/>
      <c r="OOE83" s="151"/>
      <c r="OOF83" s="152"/>
      <c r="OOG83" s="153"/>
      <c r="OOH83" s="154"/>
      <c r="OOI83" s="146"/>
      <c r="OOJ83" s="147"/>
      <c r="OOK83" s="148"/>
      <c r="OOL83" s="149"/>
      <c r="OOM83" s="150"/>
      <c r="OON83" s="151"/>
      <c r="OOO83" s="152"/>
      <c r="OOP83" s="153"/>
      <c r="OOQ83" s="154"/>
      <c r="OOR83" s="146"/>
      <c r="OOS83" s="147"/>
      <c r="OOT83" s="148"/>
      <c r="OOU83" s="149"/>
      <c r="OOV83" s="150"/>
      <c r="OOW83" s="151"/>
      <c r="OOX83" s="152"/>
      <c r="OOY83" s="153"/>
      <c r="OOZ83" s="154"/>
      <c r="OPA83" s="146"/>
      <c r="OPB83" s="147"/>
      <c r="OPC83" s="148"/>
      <c r="OPD83" s="149"/>
      <c r="OPE83" s="150"/>
      <c r="OPF83" s="151"/>
      <c r="OPG83" s="152"/>
      <c r="OPH83" s="153"/>
      <c r="OPI83" s="154"/>
      <c r="OPJ83" s="146"/>
      <c r="OPK83" s="147"/>
      <c r="OPL83" s="148"/>
      <c r="OPM83" s="149"/>
      <c r="OPN83" s="150"/>
      <c r="OPO83" s="151"/>
      <c r="OPP83" s="152"/>
      <c r="OPQ83" s="153"/>
      <c r="OPR83" s="154"/>
      <c r="OPS83" s="146"/>
      <c r="OPT83" s="147"/>
      <c r="OPU83" s="148"/>
      <c r="OPV83" s="149"/>
      <c r="OPW83" s="150"/>
      <c r="OPX83" s="151"/>
      <c r="OPY83" s="152"/>
      <c r="OPZ83" s="153"/>
      <c r="OQA83" s="154"/>
      <c r="OQB83" s="146"/>
      <c r="OQC83" s="147"/>
      <c r="OQD83" s="148"/>
      <c r="OQE83" s="149"/>
      <c r="OQF83" s="150"/>
      <c r="OQG83" s="151"/>
      <c r="OQH83" s="152"/>
      <c r="OQI83" s="153"/>
      <c r="OQJ83" s="154"/>
      <c r="OQK83" s="146"/>
      <c r="OQL83" s="147"/>
      <c r="OQM83" s="148"/>
      <c r="OQN83" s="149"/>
      <c r="OQO83" s="150"/>
      <c r="OQP83" s="151"/>
      <c r="OQQ83" s="152"/>
      <c r="OQR83" s="153"/>
      <c r="OQS83" s="154"/>
      <c r="OQT83" s="146"/>
      <c r="OQU83" s="147"/>
      <c r="OQV83" s="148"/>
      <c r="OQW83" s="149"/>
      <c r="OQX83" s="150"/>
      <c r="OQY83" s="151"/>
      <c r="OQZ83" s="152"/>
      <c r="ORA83" s="153"/>
      <c r="ORB83" s="154"/>
      <c r="ORC83" s="146"/>
      <c r="ORD83" s="147"/>
      <c r="ORE83" s="148"/>
      <c r="ORF83" s="149"/>
      <c r="ORG83" s="150"/>
      <c r="ORH83" s="151"/>
      <c r="ORI83" s="152"/>
      <c r="ORJ83" s="153"/>
      <c r="ORK83" s="154"/>
      <c r="ORL83" s="146"/>
      <c r="ORM83" s="147"/>
      <c r="ORN83" s="148"/>
      <c r="ORO83" s="149"/>
      <c r="ORP83" s="150"/>
      <c r="ORQ83" s="151"/>
      <c r="ORR83" s="152"/>
      <c r="ORS83" s="153"/>
      <c r="ORT83" s="154"/>
      <c r="ORU83" s="146"/>
      <c r="ORV83" s="147"/>
      <c r="ORW83" s="148"/>
      <c r="ORX83" s="149"/>
      <c r="ORY83" s="150"/>
      <c r="ORZ83" s="151"/>
      <c r="OSA83" s="152"/>
      <c r="OSB83" s="153"/>
      <c r="OSC83" s="154"/>
      <c r="OSD83" s="146"/>
      <c r="OSE83" s="147"/>
      <c r="OSF83" s="148"/>
      <c r="OSG83" s="149"/>
      <c r="OSH83" s="150"/>
      <c r="OSI83" s="151"/>
      <c r="OSJ83" s="152"/>
      <c r="OSK83" s="153"/>
      <c r="OSL83" s="154"/>
      <c r="OSM83" s="146"/>
      <c r="OSN83" s="147"/>
      <c r="OSO83" s="148"/>
      <c r="OSP83" s="149"/>
      <c r="OSQ83" s="150"/>
      <c r="OSR83" s="151"/>
      <c r="OSS83" s="152"/>
      <c r="OST83" s="153"/>
      <c r="OSU83" s="154"/>
      <c r="OSV83" s="146"/>
      <c r="OSW83" s="147"/>
      <c r="OSX83" s="148"/>
      <c r="OSY83" s="149"/>
      <c r="OSZ83" s="150"/>
      <c r="OTA83" s="151"/>
      <c r="OTB83" s="152"/>
      <c r="OTC83" s="153"/>
      <c r="OTD83" s="154"/>
      <c r="OTE83" s="146"/>
      <c r="OTF83" s="147"/>
      <c r="OTG83" s="148"/>
      <c r="OTH83" s="149"/>
      <c r="OTI83" s="150"/>
      <c r="OTJ83" s="151"/>
      <c r="OTK83" s="152"/>
      <c r="OTL83" s="153"/>
      <c r="OTM83" s="154"/>
      <c r="OTN83" s="146"/>
      <c r="OTO83" s="147"/>
      <c r="OTP83" s="148"/>
      <c r="OTQ83" s="149"/>
      <c r="OTR83" s="150"/>
      <c r="OTS83" s="151"/>
      <c r="OTT83" s="152"/>
      <c r="OTU83" s="153"/>
      <c r="OTV83" s="154"/>
      <c r="OTW83" s="146"/>
      <c r="OTX83" s="147"/>
      <c r="OTY83" s="148"/>
      <c r="OTZ83" s="149"/>
      <c r="OUA83" s="150"/>
      <c r="OUB83" s="151"/>
      <c r="OUC83" s="152"/>
      <c r="OUD83" s="153"/>
      <c r="OUE83" s="154"/>
      <c r="OUF83" s="146"/>
      <c r="OUG83" s="147"/>
      <c r="OUH83" s="148"/>
      <c r="OUI83" s="149"/>
      <c r="OUJ83" s="150"/>
      <c r="OUK83" s="151"/>
      <c r="OUL83" s="152"/>
      <c r="OUM83" s="153"/>
      <c r="OUN83" s="154"/>
      <c r="OUO83" s="146"/>
      <c r="OUP83" s="147"/>
      <c r="OUQ83" s="148"/>
      <c r="OUR83" s="149"/>
      <c r="OUS83" s="150"/>
      <c r="OUT83" s="151"/>
      <c r="OUU83" s="152"/>
      <c r="OUV83" s="153"/>
      <c r="OUW83" s="154"/>
      <c r="OUX83" s="146"/>
      <c r="OUY83" s="147"/>
      <c r="OUZ83" s="148"/>
      <c r="OVA83" s="149"/>
      <c r="OVB83" s="150"/>
      <c r="OVC83" s="151"/>
      <c r="OVD83" s="152"/>
      <c r="OVE83" s="153"/>
      <c r="OVF83" s="154"/>
      <c r="OVG83" s="146"/>
      <c r="OVH83" s="147"/>
      <c r="OVI83" s="148"/>
      <c r="OVJ83" s="149"/>
      <c r="OVK83" s="150"/>
      <c r="OVL83" s="151"/>
      <c r="OVM83" s="152"/>
      <c r="OVN83" s="153"/>
      <c r="OVO83" s="154"/>
      <c r="OVP83" s="146"/>
      <c r="OVQ83" s="147"/>
      <c r="OVR83" s="148"/>
      <c r="OVS83" s="149"/>
      <c r="OVT83" s="150"/>
      <c r="OVU83" s="151"/>
      <c r="OVV83" s="152"/>
      <c r="OVW83" s="153"/>
      <c r="OVX83" s="154"/>
      <c r="OVY83" s="146"/>
      <c r="OVZ83" s="147"/>
      <c r="OWA83" s="148"/>
      <c r="OWB83" s="149"/>
      <c r="OWC83" s="150"/>
      <c r="OWD83" s="151"/>
      <c r="OWE83" s="152"/>
      <c r="OWF83" s="153"/>
      <c r="OWG83" s="154"/>
      <c r="OWH83" s="146"/>
      <c r="OWI83" s="147"/>
      <c r="OWJ83" s="148"/>
      <c r="OWK83" s="149"/>
      <c r="OWL83" s="150"/>
      <c r="OWM83" s="151"/>
      <c r="OWN83" s="152"/>
      <c r="OWO83" s="153"/>
      <c r="OWP83" s="154"/>
      <c r="OWQ83" s="146"/>
      <c r="OWR83" s="147"/>
      <c r="OWS83" s="148"/>
      <c r="OWT83" s="149"/>
      <c r="OWU83" s="150"/>
      <c r="OWV83" s="151"/>
      <c r="OWW83" s="152"/>
      <c r="OWX83" s="153"/>
      <c r="OWY83" s="154"/>
      <c r="OWZ83" s="146"/>
      <c r="OXA83" s="147"/>
      <c r="OXB83" s="148"/>
      <c r="OXC83" s="149"/>
      <c r="OXD83" s="150"/>
      <c r="OXE83" s="151"/>
      <c r="OXF83" s="152"/>
      <c r="OXG83" s="153"/>
      <c r="OXH83" s="154"/>
      <c r="OXI83" s="146"/>
      <c r="OXJ83" s="147"/>
      <c r="OXK83" s="148"/>
      <c r="OXL83" s="149"/>
      <c r="OXM83" s="150"/>
      <c r="OXN83" s="151"/>
      <c r="OXO83" s="152"/>
      <c r="OXP83" s="153"/>
      <c r="OXQ83" s="154"/>
      <c r="OXR83" s="146"/>
      <c r="OXS83" s="147"/>
      <c r="OXT83" s="148"/>
      <c r="OXU83" s="149"/>
      <c r="OXV83" s="150"/>
      <c r="OXW83" s="151"/>
      <c r="OXX83" s="152"/>
      <c r="OXY83" s="153"/>
      <c r="OXZ83" s="154"/>
      <c r="OYA83" s="146"/>
      <c r="OYB83" s="147"/>
      <c r="OYC83" s="148"/>
      <c r="OYD83" s="149"/>
      <c r="OYE83" s="150"/>
      <c r="OYF83" s="151"/>
      <c r="OYG83" s="152"/>
      <c r="OYH83" s="153"/>
      <c r="OYI83" s="154"/>
      <c r="OYJ83" s="146"/>
      <c r="OYK83" s="147"/>
      <c r="OYL83" s="148"/>
      <c r="OYM83" s="149"/>
      <c r="OYN83" s="150"/>
      <c r="OYO83" s="151"/>
      <c r="OYP83" s="152"/>
      <c r="OYQ83" s="153"/>
      <c r="OYR83" s="154"/>
      <c r="OYS83" s="146"/>
      <c r="OYT83" s="147"/>
      <c r="OYU83" s="148"/>
      <c r="OYV83" s="149"/>
      <c r="OYW83" s="150"/>
      <c r="OYX83" s="151"/>
      <c r="OYY83" s="152"/>
      <c r="OYZ83" s="153"/>
      <c r="OZA83" s="154"/>
      <c r="OZB83" s="146"/>
      <c r="OZC83" s="147"/>
      <c r="OZD83" s="148"/>
      <c r="OZE83" s="149"/>
      <c r="OZF83" s="150"/>
      <c r="OZG83" s="151"/>
      <c r="OZH83" s="152"/>
      <c r="OZI83" s="153"/>
      <c r="OZJ83" s="154"/>
      <c r="OZK83" s="146"/>
      <c r="OZL83" s="147"/>
      <c r="OZM83" s="148"/>
      <c r="OZN83" s="149"/>
      <c r="OZO83" s="150"/>
      <c r="OZP83" s="151"/>
      <c r="OZQ83" s="152"/>
      <c r="OZR83" s="153"/>
      <c r="OZS83" s="154"/>
      <c r="OZT83" s="146"/>
      <c r="OZU83" s="147"/>
      <c r="OZV83" s="148"/>
      <c r="OZW83" s="149"/>
      <c r="OZX83" s="150"/>
      <c r="OZY83" s="151"/>
      <c r="OZZ83" s="152"/>
      <c r="PAA83" s="153"/>
      <c r="PAB83" s="154"/>
      <c r="PAC83" s="146"/>
      <c r="PAD83" s="147"/>
      <c r="PAE83" s="148"/>
      <c r="PAF83" s="149"/>
      <c r="PAG83" s="150"/>
      <c r="PAH83" s="151"/>
      <c r="PAI83" s="152"/>
      <c r="PAJ83" s="153"/>
      <c r="PAK83" s="154"/>
      <c r="PAL83" s="146"/>
      <c r="PAM83" s="147"/>
      <c r="PAN83" s="148"/>
      <c r="PAO83" s="149"/>
      <c r="PAP83" s="150"/>
      <c r="PAQ83" s="151"/>
      <c r="PAR83" s="152"/>
      <c r="PAS83" s="153"/>
      <c r="PAT83" s="154"/>
      <c r="PAU83" s="146"/>
      <c r="PAV83" s="147"/>
      <c r="PAW83" s="148"/>
      <c r="PAX83" s="149"/>
      <c r="PAY83" s="150"/>
      <c r="PAZ83" s="151"/>
      <c r="PBA83" s="152"/>
      <c r="PBB83" s="153"/>
      <c r="PBC83" s="154"/>
      <c r="PBD83" s="146"/>
      <c r="PBE83" s="147"/>
      <c r="PBF83" s="148"/>
      <c r="PBG83" s="149"/>
      <c r="PBH83" s="150"/>
      <c r="PBI83" s="151"/>
      <c r="PBJ83" s="152"/>
      <c r="PBK83" s="153"/>
      <c r="PBL83" s="154"/>
      <c r="PBM83" s="146"/>
      <c r="PBN83" s="147"/>
      <c r="PBO83" s="148"/>
      <c r="PBP83" s="149"/>
      <c r="PBQ83" s="150"/>
      <c r="PBR83" s="151"/>
      <c r="PBS83" s="152"/>
      <c r="PBT83" s="153"/>
      <c r="PBU83" s="154"/>
      <c r="PBV83" s="146"/>
      <c r="PBW83" s="147"/>
      <c r="PBX83" s="148"/>
      <c r="PBY83" s="149"/>
      <c r="PBZ83" s="150"/>
      <c r="PCA83" s="151"/>
      <c r="PCB83" s="152"/>
      <c r="PCC83" s="153"/>
      <c r="PCD83" s="154"/>
      <c r="PCE83" s="146"/>
      <c r="PCF83" s="147"/>
      <c r="PCG83" s="148"/>
      <c r="PCH83" s="149"/>
      <c r="PCI83" s="150"/>
      <c r="PCJ83" s="151"/>
      <c r="PCK83" s="152"/>
      <c r="PCL83" s="153"/>
      <c r="PCM83" s="154"/>
      <c r="PCN83" s="146"/>
      <c r="PCO83" s="147"/>
      <c r="PCP83" s="148"/>
      <c r="PCQ83" s="149"/>
      <c r="PCR83" s="150"/>
      <c r="PCS83" s="151"/>
      <c r="PCT83" s="152"/>
      <c r="PCU83" s="153"/>
      <c r="PCV83" s="154"/>
      <c r="PCW83" s="146"/>
      <c r="PCX83" s="147"/>
      <c r="PCY83" s="148"/>
      <c r="PCZ83" s="149"/>
      <c r="PDA83" s="150"/>
      <c r="PDB83" s="151"/>
      <c r="PDC83" s="152"/>
      <c r="PDD83" s="153"/>
      <c r="PDE83" s="154"/>
      <c r="PDF83" s="146"/>
      <c r="PDG83" s="147"/>
      <c r="PDH83" s="148"/>
      <c r="PDI83" s="149"/>
      <c r="PDJ83" s="150"/>
      <c r="PDK83" s="151"/>
      <c r="PDL83" s="152"/>
      <c r="PDM83" s="153"/>
      <c r="PDN83" s="154"/>
      <c r="PDO83" s="146"/>
      <c r="PDP83" s="147"/>
      <c r="PDQ83" s="148"/>
      <c r="PDR83" s="149"/>
      <c r="PDS83" s="150"/>
      <c r="PDT83" s="151"/>
      <c r="PDU83" s="152"/>
      <c r="PDV83" s="153"/>
      <c r="PDW83" s="154"/>
      <c r="PDX83" s="146"/>
      <c r="PDY83" s="147"/>
      <c r="PDZ83" s="148"/>
      <c r="PEA83" s="149"/>
      <c r="PEB83" s="150"/>
      <c r="PEC83" s="151"/>
      <c r="PED83" s="152"/>
      <c r="PEE83" s="153"/>
      <c r="PEF83" s="154"/>
      <c r="PEG83" s="146"/>
      <c r="PEH83" s="147"/>
      <c r="PEI83" s="148"/>
      <c r="PEJ83" s="149"/>
      <c r="PEK83" s="150"/>
      <c r="PEL83" s="151"/>
      <c r="PEM83" s="152"/>
      <c r="PEN83" s="153"/>
      <c r="PEO83" s="154"/>
      <c r="PEP83" s="146"/>
      <c r="PEQ83" s="147"/>
      <c r="PER83" s="148"/>
      <c r="PES83" s="149"/>
      <c r="PET83" s="150"/>
      <c r="PEU83" s="151"/>
      <c r="PEV83" s="152"/>
      <c r="PEW83" s="153"/>
      <c r="PEX83" s="154"/>
      <c r="PEY83" s="146"/>
      <c r="PEZ83" s="147"/>
      <c r="PFA83" s="148"/>
      <c r="PFB83" s="149"/>
      <c r="PFC83" s="150"/>
      <c r="PFD83" s="151"/>
      <c r="PFE83" s="152"/>
      <c r="PFF83" s="153"/>
      <c r="PFG83" s="154"/>
      <c r="PFH83" s="146"/>
      <c r="PFI83" s="147"/>
      <c r="PFJ83" s="148"/>
      <c r="PFK83" s="149"/>
      <c r="PFL83" s="150"/>
      <c r="PFM83" s="151"/>
      <c r="PFN83" s="152"/>
      <c r="PFO83" s="153"/>
      <c r="PFP83" s="154"/>
      <c r="PFQ83" s="146"/>
      <c r="PFR83" s="147"/>
      <c r="PFS83" s="148"/>
      <c r="PFT83" s="149"/>
      <c r="PFU83" s="150"/>
      <c r="PFV83" s="151"/>
      <c r="PFW83" s="152"/>
      <c r="PFX83" s="153"/>
      <c r="PFY83" s="154"/>
      <c r="PFZ83" s="146"/>
      <c r="PGA83" s="147"/>
      <c r="PGB83" s="148"/>
      <c r="PGC83" s="149"/>
      <c r="PGD83" s="150"/>
      <c r="PGE83" s="151"/>
      <c r="PGF83" s="152"/>
      <c r="PGG83" s="153"/>
      <c r="PGH83" s="154"/>
      <c r="PGI83" s="146"/>
      <c r="PGJ83" s="147"/>
      <c r="PGK83" s="148"/>
      <c r="PGL83" s="149"/>
      <c r="PGM83" s="150"/>
      <c r="PGN83" s="151"/>
      <c r="PGO83" s="152"/>
      <c r="PGP83" s="153"/>
      <c r="PGQ83" s="154"/>
      <c r="PGR83" s="146"/>
      <c r="PGS83" s="147"/>
      <c r="PGT83" s="148"/>
      <c r="PGU83" s="149"/>
      <c r="PGV83" s="150"/>
      <c r="PGW83" s="151"/>
      <c r="PGX83" s="152"/>
      <c r="PGY83" s="153"/>
      <c r="PGZ83" s="154"/>
      <c r="PHA83" s="146"/>
      <c r="PHB83" s="147"/>
      <c r="PHC83" s="148"/>
      <c r="PHD83" s="149"/>
      <c r="PHE83" s="150"/>
      <c r="PHF83" s="151"/>
      <c r="PHG83" s="152"/>
      <c r="PHH83" s="153"/>
      <c r="PHI83" s="154"/>
      <c r="PHJ83" s="146"/>
      <c r="PHK83" s="147"/>
      <c r="PHL83" s="148"/>
      <c r="PHM83" s="149"/>
      <c r="PHN83" s="150"/>
      <c r="PHO83" s="151"/>
      <c r="PHP83" s="152"/>
      <c r="PHQ83" s="153"/>
      <c r="PHR83" s="154"/>
      <c r="PHS83" s="146"/>
      <c r="PHT83" s="147"/>
      <c r="PHU83" s="148"/>
      <c r="PHV83" s="149"/>
      <c r="PHW83" s="150"/>
      <c r="PHX83" s="151"/>
      <c r="PHY83" s="152"/>
      <c r="PHZ83" s="153"/>
      <c r="PIA83" s="154"/>
      <c r="PIB83" s="146"/>
      <c r="PIC83" s="147"/>
      <c r="PID83" s="148"/>
      <c r="PIE83" s="149"/>
      <c r="PIF83" s="150"/>
      <c r="PIG83" s="151"/>
      <c r="PIH83" s="152"/>
      <c r="PII83" s="153"/>
      <c r="PIJ83" s="154"/>
      <c r="PIK83" s="146"/>
      <c r="PIL83" s="147"/>
      <c r="PIM83" s="148"/>
      <c r="PIN83" s="149"/>
      <c r="PIO83" s="150"/>
      <c r="PIP83" s="151"/>
      <c r="PIQ83" s="152"/>
      <c r="PIR83" s="153"/>
      <c r="PIS83" s="154"/>
      <c r="PIT83" s="146"/>
      <c r="PIU83" s="147"/>
      <c r="PIV83" s="148"/>
      <c r="PIW83" s="149"/>
      <c r="PIX83" s="150"/>
      <c r="PIY83" s="151"/>
      <c r="PIZ83" s="152"/>
      <c r="PJA83" s="153"/>
      <c r="PJB83" s="154"/>
      <c r="PJC83" s="146"/>
      <c r="PJD83" s="147"/>
      <c r="PJE83" s="148"/>
      <c r="PJF83" s="149"/>
      <c r="PJG83" s="150"/>
      <c r="PJH83" s="151"/>
      <c r="PJI83" s="152"/>
      <c r="PJJ83" s="153"/>
      <c r="PJK83" s="154"/>
      <c r="PJL83" s="146"/>
      <c r="PJM83" s="147"/>
      <c r="PJN83" s="148"/>
      <c r="PJO83" s="149"/>
      <c r="PJP83" s="150"/>
      <c r="PJQ83" s="151"/>
      <c r="PJR83" s="152"/>
      <c r="PJS83" s="153"/>
      <c r="PJT83" s="154"/>
      <c r="PJU83" s="146"/>
      <c r="PJV83" s="147"/>
      <c r="PJW83" s="148"/>
      <c r="PJX83" s="149"/>
      <c r="PJY83" s="150"/>
      <c r="PJZ83" s="151"/>
      <c r="PKA83" s="152"/>
      <c r="PKB83" s="153"/>
      <c r="PKC83" s="154"/>
      <c r="PKD83" s="146"/>
      <c r="PKE83" s="147"/>
      <c r="PKF83" s="148"/>
      <c r="PKG83" s="149"/>
      <c r="PKH83" s="150"/>
      <c r="PKI83" s="151"/>
      <c r="PKJ83" s="152"/>
      <c r="PKK83" s="153"/>
      <c r="PKL83" s="154"/>
      <c r="PKM83" s="146"/>
      <c r="PKN83" s="147"/>
      <c r="PKO83" s="148"/>
      <c r="PKP83" s="149"/>
      <c r="PKQ83" s="150"/>
      <c r="PKR83" s="151"/>
      <c r="PKS83" s="152"/>
      <c r="PKT83" s="153"/>
      <c r="PKU83" s="154"/>
      <c r="PKV83" s="146"/>
      <c r="PKW83" s="147"/>
      <c r="PKX83" s="148"/>
      <c r="PKY83" s="149"/>
      <c r="PKZ83" s="150"/>
      <c r="PLA83" s="151"/>
      <c r="PLB83" s="152"/>
      <c r="PLC83" s="153"/>
      <c r="PLD83" s="154"/>
      <c r="PLE83" s="146"/>
      <c r="PLF83" s="147"/>
      <c r="PLG83" s="148"/>
      <c r="PLH83" s="149"/>
      <c r="PLI83" s="150"/>
      <c r="PLJ83" s="151"/>
      <c r="PLK83" s="152"/>
      <c r="PLL83" s="153"/>
      <c r="PLM83" s="154"/>
      <c r="PLN83" s="146"/>
      <c r="PLO83" s="147"/>
      <c r="PLP83" s="148"/>
      <c r="PLQ83" s="149"/>
      <c r="PLR83" s="150"/>
      <c r="PLS83" s="151"/>
      <c r="PLT83" s="152"/>
      <c r="PLU83" s="153"/>
      <c r="PLV83" s="154"/>
      <c r="PLW83" s="146"/>
      <c r="PLX83" s="147"/>
      <c r="PLY83" s="148"/>
      <c r="PLZ83" s="149"/>
      <c r="PMA83" s="150"/>
      <c r="PMB83" s="151"/>
      <c r="PMC83" s="152"/>
      <c r="PMD83" s="153"/>
      <c r="PME83" s="154"/>
      <c r="PMF83" s="146"/>
      <c r="PMG83" s="147"/>
      <c r="PMH83" s="148"/>
      <c r="PMI83" s="149"/>
      <c r="PMJ83" s="150"/>
      <c r="PMK83" s="151"/>
      <c r="PML83" s="152"/>
      <c r="PMM83" s="153"/>
      <c r="PMN83" s="154"/>
      <c r="PMO83" s="146"/>
      <c r="PMP83" s="147"/>
      <c r="PMQ83" s="148"/>
      <c r="PMR83" s="149"/>
      <c r="PMS83" s="150"/>
      <c r="PMT83" s="151"/>
      <c r="PMU83" s="152"/>
      <c r="PMV83" s="153"/>
      <c r="PMW83" s="154"/>
      <c r="PMX83" s="146"/>
      <c r="PMY83" s="147"/>
      <c r="PMZ83" s="148"/>
      <c r="PNA83" s="149"/>
      <c r="PNB83" s="150"/>
      <c r="PNC83" s="151"/>
      <c r="PND83" s="152"/>
      <c r="PNE83" s="153"/>
      <c r="PNF83" s="154"/>
      <c r="PNG83" s="146"/>
      <c r="PNH83" s="147"/>
      <c r="PNI83" s="148"/>
      <c r="PNJ83" s="149"/>
      <c r="PNK83" s="150"/>
      <c r="PNL83" s="151"/>
      <c r="PNM83" s="152"/>
      <c r="PNN83" s="153"/>
      <c r="PNO83" s="154"/>
      <c r="PNP83" s="146"/>
      <c r="PNQ83" s="147"/>
      <c r="PNR83" s="148"/>
      <c r="PNS83" s="149"/>
      <c r="PNT83" s="150"/>
      <c r="PNU83" s="151"/>
      <c r="PNV83" s="152"/>
      <c r="PNW83" s="153"/>
      <c r="PNX83" s="154"/>
      <c r="PNY83" s="146"/>
      <c r="PNZ83" s="147"/>
      <c r="POA83" s="148"/>
      <c r="POB83" s="149"/>
      <c r="POC83" s="150"/>
      <c r="POD83" s="151"/>
      <c r="POE83" s="152"/>
      <c r="POF83" s="153"/>
      <c r="POG83" s="154"/>
      <c r="POH83" s="146"/>
      <c r="POI83" s="147"/>
      <c r="POJ83" s="148"/>
      <c r="POK83" s="149"/>
      <c r="POL83" s="150"/>
      <c r="POM83" s="151"/>
      <c r="PON83" s="152"/>
      <c r="POO83" s="153"/>
      <c r="POP83" s="154"/>
      <c r="POQ83" s="146"/>
      <c r="POR83" s="147"/>
      <c r="POS83" s="148"/>
      <c r="POT83" s="149"/>
      <c r="POU83" s="150"/>
      <c r="POV83" s="151"/>
      <c r="POW83" s="152"/>
      <c r="POX83" s="153"/>
      <c r="POY83" s="154"/>
      <c r="POZ83" s="146"/>
      <c r="PPA83" s="147"/>
      <c r="PPB83" s="148"/>
      <c r="PPC83" s="149"/>
      <c r="PPD83" s="150"/>
      <c r="PPE83" s="151"/>
      <c r="PPF83" s="152"/>
      <c r="PPG83" s="153"/>
      <c r="PPH83" s="154"/>
      <c r="PPI83" s="146"/>
      <c r="PPJ83" s="147"/>
      <c r="PPK83" s="148"/>
      <c r="PPL83" s="149"/>
      <c r="PPM83" s="150"/>
      <c r="PPN83" s="151"/>
      <c r="PPO83" s="152"/>
      <c r="PPP83" s="153"/>
      <c r="PPQ83" s="154"/>
      <c r="PPR83" s="146"/>
      <c r="PPS83" s="147"/>
      <c r="PPT83" s="148"/>
      <c r="PPU83" s="149"/>
      <c r="PPV83" s="150"/>
      <c r="PPW83" s="151"/>
      <c r="PPX83" s="152"/>
      <c r="PPY83" s="153"/>
      <c r="PPZ83" s="154"/>
      <c r="PQA83" s="146"/>
      <c r="PQB83" s="147"/>
      <c r="PQC83" s="148"/>
      <c r="PQD83" s="149"/>
      <c r="PQE83" s="150"/>
      <c r="PQF83" s="151"/>
      <c r="PQG83" s="152"/>
      <c r="PQH83" s="153"/>
      <c r="PQI83" s="154"/>
      <c r="PQJ83" s="146"/>
      <c r="PQK83" s="147"/>
      <c r="PQL83" s="148"/>
      <c r="PQM83" s="149"/>
      <c r="PQN83" s="150"/>
      <c r="PQO83" s="151"/>
      <c r="PQP83" s="152"/>
      <c r="PQQ83" s="153"/>
      <c r="PQR83" s="154"/>
      <c r="PQS83" s="146"/>
      <c r="PQT83" s="147"/>
      <c r="PQU83" s="148"/>
      <c r="PQV83" s="149"/>
      <c r="PQW83" s="150"/>
      <c r="PQX83" s="151"/>
      <c r="PQY83" s="152"/>
      <c r="PQZ83" s="153"/>
      <c r="PRA83" s="154"/>
      <c r="PRB83" s="146"/>
      <c r="PRC83" s="147"/>
      <c r="PRD83" s="148"/>
      <c r="PRE83" s="149"/>
      <c r="PRF83" s="150"/>
      <c r="PRG83" s="151"/>
      <c r="PRH83" s="152"/>
      <c r="PRI83" s="153"/>
      <c r="PRJ83" s="154"/>
      <c r="PRK83" s="146"/>
      <c r="PRL83" s="147"/>
      <c r="PRM83" s="148"/>
      <c r="PRN83" s="149"/>
      <c r="PRO83" s="150"/>
      <c r="PRP83" s="151"/>
      <c r="PRQ83" s="152"/>
      <c r="PRR83" s="153"/>
      <c r="PRS83" s="154"/>
      <c r="PRT83" s="146"/>
      <c r="PRU83" s="147"/>
      <c r="PRV83" s="148"/>
      <c r="PRW83" s="149"/>
      <c r="PRX83" s="150"/>
      <c r="PRY83" s="151"/>
      <c r="PRZ83" s="152"/>
      <c r="PSA83" s="153"/>
      <c r="PSB83" s="154"/>
      <c r="PSC83" s="146"/>
      <c r="PSD83" s="147"/>
      <c r="PSE83" s="148"/>
      <c r="PSF83" s="149"/>
      <c r="PSG83" s="150"/>
      <c r="PSH83" s="151"/>
      <c r="PSI83" s="152"/>
      <c r="PSJ83" s="153"/>
      <c r="PSK83" s="154"/>
      <c r="PSL83" s="146"/>
      <c r="PSM83" s="147"/>
      <c r="PSN83" s="148"/>
      <c r="PSO83" s="149"/>
      <c r="PSP83" s="150"/>
      <c r="PSQ83" s="151"/>
      <c r="PSR83" s="152"/>
      <c r="PSS83" s="153"/>
      <c r="PST83" s="154"/>
      <c r="PSU83" s="146"/>
      <c r="PSV83" s="147"/>
      <c r="PSW83" s="148"/>
      <c r="PSX83" s="149"/>
      <c r="PSY83" s="150"/>
      <c r="PSZ83" s="151"/>
      <c r="PTA83" s="152"/>
      <c r="PTB83" s="153"/>
      <c r="PTC83" s="154"/>
      <c r="PTD83" s="146"/>
      <c r="PTE83" s="147"/>
      <c r="PTF83" s="148"/>
      <c r="PTG83" s="149"/>
      <c r="PTH83" s="150"/>
      <c r="PTI83" s="151"/>
      <c r="PTJ83" s="152"/>
      <c r="PTK83" s="153"/>
      <c r="PTL83" s="154"/>
      <c r="PTM83" s="146"/>
      <c r="PTN83" s="147"/>
      <c r="PTO83" s="148"/>
      <c r="PTP83" s="149"/>
      <c r="PTQ83" s="150"/>
      <c r="PTR83" s="151"/>
      <c r="PTS83" s="152"/>
      <c r="PTT83" s="153"/>
      <c r="PTU83" s="154"/>
      <c r="PTV83" s="146"/>
      <c r="PTW83" s="147"/>
      <c r="PTX83" s="148"/>
      <c r="PTY83" s="149"/>
      <c r="PTZ83" s="150"/>
      <c r="PUA83" s="151"/>
      <c r="PUB83" s="152"/>
      <c r="PUC83" s="153"/>
      <c r="PUD83" s="154"/>
      <c r="PUE83" s="146"/>
      <c r="PUF83" s="147"/>
      <c r="PUG83" s="148"/>
      <c r="PUH83" s="149"/>
      <c r="PUI83" s="150"/>
      <c r="PUJ83" s="151"/>
      <c r="PUK83" s="152"/>
      <c r="PUL83" s="153"/>
      <c r="PUM83" s="154"/>
      <c r="PUN83" s="146"/>
      <c r="PUO83" s="147"/>
      <c r="PUP83" s="148"/>
      <c r="PUQ83" s="149"/>
      <c r="PUR83" s="150"/>
      <c r="PUS83" s="151"/>
      <c r="PUT83" s="152"/>
      <c r="PUU83" s="153"/>
      <c r="PUV83" s="154"/>
      <c r="PUW83" s="146"/>
      <c r="PUX83" s="147"/>
      <c r="PUY83" s="148"/>
      <c r="PUZ83" s="149"/>
      <c r="PVA83" s="150"/>
      <c r="PVB83" s="151"/>
      <c r="PVC83" s="152"/>
      <c r="PVD83" s="153"/>
      <c r="PVE83" s="154"/>
      <c r="PVF83" s="146"/>
      <c r="PVG83" s="147"/>
      <c r="PVH83" s="148"/>
      <c r="PVI83" s="149"/>
      <c r="PVJ83" s="150"/>
      <c r="PVK83" s="151"/>
      <c r="PVL83" s="152"/>
      <c r="PVM83" s="153"/>
      <c r="PVN83" s="154"/>
      <c r="PVO83" s="146"/>
      <c r="PVP83" s="147"/>
      <c r="PVQ83" s="148"/>
      <c r="PVR83" s="149"/>
      <c r="PVS83" s="150"/>
      <c r="PVT83" s="151"/>
      <c r="PVU83" s="152"/>
      <c r="PVV83" s="153"/>
      <c r="PVW83" s="154"/>
      <c r="PVX83" s="146"/>
      <c r="PVY83" s="147"/>
      <c r="PVZ83" s="148"/>
      <c r="PWA83" s="149"/>
      <c r="PWB83" s="150"/>
      <c r="PWC83" s="151"/>
      <c r="PWD83" s="152"/>
      <c r="PWE83" s="153"/>
      <c r="PWF83" s="154"/>
      <c r="PWG83" s="146"/>
      <c r="PWH83" s="147"/>
      <c r="PWI83" s="148"/>
      <c r="PWJ83" s="149"/>
      <c r="PWK83" s="150"/>
      <c r="PWL83" s="151"/>
      <c r="PWM83" s="152"/>
      <c r="PWN83" s="153"/>
      <c r="PWO83" s="154"/>
      <c r="PWP83" s="146"/>
      <c r="PWQ83" s="147"/>
      <c r="PWR83" s="148"/>
      <c r="PWS83" s="149"/>
      <c r="PWT83" s="150"/>
      <c r="PWU83" s="151"/>
      <c r="PWV83" s="152"/>
      <c r="PWW83" s="153"/>
      <c r="PWX83" s="154"/>
      <c r="PWY83" s="146"/>
      <c r="PWZ83" s="147"/>
      <c r="PXA83" s="148"/>
      <c r="PXB83" s="149"/>
      <c r="PXC83" s="150"/>
      <c r="PXD83" s="151"/>
      <c r="PXE83" s="152"/>
      <c r="PXF83" s="153"/>
      <c r="PXG83" s="154"/>
      <c r="PXH83" s="146"/>
      <c r="PXI83" s="147"/>
      <c r="PXJ83" s="148"/>
      <c r="PXK83" s="149"/>
      <c r="PXL83" s="150"/>
      <c r="PXM83" s="151"/>
      <c r="PXN83" s="152"/>
      <c r="PXO83" s="153"/>
      <c r="PXP83" s="154"/>
      <c r="PXQ83" s="146"/>
      <c r="PXR83" s="147"/>
      <c r="PXS83" s="148"/>
      <c r="PXT83" s="149"/>
      <c r="PXU83" s="150"/>
      <c r="PXV83" s="151"/>
      <c r="PXW83" s="152"/>
      <c r="PXX83" s="153"/>
      <c r="PXY83" s="154"/>
      <c r="PXZ83" s="146"/>
      <c r="PYA83" s="147"/>
      <c r="PYB83" s="148"/>
      <c r="PYC83" s="149"/>
      <c r="PYD83" s="150"/>
      <c r="PYE83" s="151"/>
      <c r="PYF83" s="152"/>
      <c r="PYG83" s="153"/>
      <c r="PYH83" s="154"/>
      <c r="PYI83" s="146"/>
      <c r="PYJ83" s="147"/>
      <c r="PYK83" s="148"/>
      <c r="PYL83" s="149"/>
      <c r="PYM83" s="150"/>
      <c r="PYN83" s="151"/>
      <c r="PYO83" s="152"/>
      <c r="PYP83" s="153"/>
      <c r="PYQ83" s="154"/>
      <c r="PYR83" s="146"/>
      <c r="PYS83" s="147"/>
      <c r="PYT83" s="148"/>
      <c r="PYU83" s="149"/>
      <c r="PYV83" s="150"/>
      <c r="PYW83" s="151"/>
      <c r="PYX83" s="152"/>
      <c r="PYY83" s="153"/>
      <c r="PYZ83" s="154"/>
      <c r="PZA83" s="146"/>
      <c r="PZB83" s="147"/>
      <c r="PZC83" s="148"/>
      <c r="PZD83" s="149"/>
      <c r="PZE83" s="150"/>
      <c r="PZF83" s="151"/>
      <c r="PZG83" s="152"/>
      <c r="PZH83" s="153"/>
      <c r="PZI83" s="154"/>
      <c r="PZJ83" s="146"/>
      <c r="PZK83" s="147"/>
      <c r="PZL83" s="148"/>
      <c r="PZM83" s="149"/>
      <c r="PZN83" s="150"/>
      <c r="PZO83" s="151"/>
      <c r="PZP83" s="152"/>
      <c r="PZQ83" s="153"/>
      <c r="PZR83" s="154"/>
      <c r="PZS83" s="146"/>
      <c r="PZT83" s="147"/>
      <c r="PZU83" s="148"/>
      <c r="PZV83" s="149"/>
      <c r="PZW83" s="150"/>
      <c r="PZX83" s="151"/>
      <c r="PZY83" s="152"/>
      <c r="PZZ83" s="153"/>
      <c r="QAA83" s="154"/>
      <c r="QAB83" s="146"/>
      <c r="QAC83" s="147"/>
      <c r="QAD83" s="148"/>
      <c r="QAE83" s="149"/>
      <c r="QAF83" s="150"/>
      <c r="QAG83" s="151"/>
      <c r="QAH83" s="152"/>
      <c r="QAI83" s="153"/>
      <c r="QAJ83" s="154"/>
      <c r="QAK83" s="146"/>
      <c r="QAL83" s="147"/>
      <c r="QAM83" s="148"/>
      <c r="QAN83" s="149"/>
      <c r="QAO83" s="150"/>
      <c r="QAP83" s="151"/>
      <c r="QAQ83" s="152"/>
      <c r="QAR83" s="153"/>
      <c r="QAS83" s="154"/>
      <c r="QAT83" s="146"/>
      <c r="QAU83" s="147"/>
      <c r="QAV83" s="148"/>
      <c r="QAW83" s="149"/>
      <c r="QAX83" s="150"/>
      <c r="QAY83" s="151"/>
      <c r="QAZ83" s="152"/>
      <c r="QBA83" s="153"/>
      <c r="QBB83" s="154"/>
      <c r="QBC83" s="146"/>
      <c r="QBD83" s="147"/>
      <c r="QBE83" s="148"/>
      <c r="QBF83" s="149"/>
      <c r="QBG83" s="150"/>
      <c r="QBH83" s="151"/>
      <c r="QBI83" s="152"/>
      <c r="QBJ83" s="153"/>
      <c r="QBK83" s="154"/>
      <c r="QBL83" s="146"/>
      <c r="QBM83" s="147"/>
      <c r="QBN83" s="148"/>
      <c r="QBO83" s="149"/>
      <c r="QBP83" s="150"/>
      <c r="QBQ83" s="151"/>
      <c r="QBR83" s="152"/>
      <c r="QBS83" s="153"/>
      <c r="QBT83" s="154"/>
      <c r="QBU83" s="146"/>
      <c r="QBV83" s="147"/>
      <c r="QBW83" s="148"/>
      <c r="QBX83" s="149"/>
      <c r="QBY83" s="150"/>
      <c r="QBZ83" s="151"/>
      <c r="QCA83" s="152"/>
      <c r="QCB83" s="153"/>
      <c r="QCC83" s="154"/>
      <c r="QCD83" s="146"/>
      <c r="QCE83" s="147"/>
      <c r="QCF83" s="148"/>
      <c r="QCG83" s="149"/>
      <c r="QCH83" s="150"/>
      <c r="QCI83" s="151"/>
      <c r="QCJ83" s="152"/>
      <c r="QCK83" s="153"/>
      <c r="QCL83" s="154"/>
      <c r="QCM83" s="146"/>
      <c r="QCN83" s="147"/>
      <c r="QCO83" s="148"/>
      <c r="QCP83" s="149"/>
      <c r="QCQ83" s="150"/>
      <c r="QCR83" s="151"/>
      <c r="QCS83" s="152"/>
      <c r="QCT83" s="153"/>
      <c r="QCU83" s="154"/>
      <c r="QCV83" s="146"/>
      <c r="QCW83" s="147"/>
      <c r="QCX83" s="148"/>
      <c r="QCY83" s="149"/>
      <c r="QCZ83" s="150"/>
      <c r="QDA83" s="151"/>
      <c r="QDB83" s="152"/>
      <c r="QDC83" s="153"/>
      <c r="QDD83" s="154"/>
      <c r="QDE83" s="146"/>
      <c r="QDF83" s="147"/>
      <c r="QDG83" s="148"/>
      <c r="QDH83" s="149"/>
      <c r="QDI83" s="150"/>
      <c r="QDJ83" s="151"/>
      <c r="QDK83" s="152"/>
      <c r="QDL83" s="153"/>
      <c r="QDM83" s="154"/>
      <c r="QDN83" s="146"/>
      <c r="QDO83" s="147"/>
      <c r="QDP83" s="148"/>
      <c r="QDQ83" s="149"/>
      <c r="QDR83" s="150"/>
      <c r="QDS83" s="151"/>
      <c r="QDT83" s="152"/>
      <c r="QDU83" s="153"/>
      <c r="QDV83" s="154"/>
      <c r="QDW83" s="146"/>
      <c r="QDX83" s="147"/>
      <c r="QDY83" s="148"/>
      <c r="QDZ83" s="149"/>
      <c r="QEA83" s="150"/>
      <c r="QEB83" s="151"/>
      <c r="QEC83" s="152"/>
      <c r="QED83" s="153"/>
      <c r="QEE83" s="154"/>
      <c r="QEF83" s="146"/>
      <c r="QEG83" s="147"/>
      <c r="QEH83" s="148"/>
      <c r="QEI83" s="149"/>
      <c r="QEJ83" s="150"/>
      <c r="QEK83" s="151"/>
      <c r="QEL83" s="152"/>
      <c r="QEM83" s="153"/>
      <c r="QEN83" s="154"/>
      <c r="QEO83" s="146"/>
      <c r="QEP83" s="147"/>
      <c r="QEQ83" s="148"/>
      <c r="QER83" s="149"/>
      <c r="QES83" s="150"/>
      <c r="QET83" s="151"/>
      <c r="QEU83" s="152"/>
      <c r="QEV83" s="153"/>
      <c r="QEW83" s="154"/>
      <c r="QEX83" s="146"/>
      <c r="QEY83" s="147"/>
      <c r="QEZ83" s="148"/>
      <c r="QFA83" s="149"/>
      <c r="QFB83" s="150"/>
      <c r="QFC83" s="151"/>
      <c r="QFD83" s="152"/>
      <c r="QFE83" s="153"/>
      <c r="QFF83" s="154"/>
      <c r="QFG83" s="146"/>
      <c r="QFH83" s="147"/>
      <c r="QFI83" s="148"/>
      <c r="QFJ83" s="149"/>
      <c r="QFK83" s="150"/>
      <c r="QFL83" s="151"/>
      <c r="QFM83" s="152"/>
      <c r="QFN83" s="153"/>
      <c r="QFO83" s="154"/>
      <c r="QFP83" s="146"/>
      <c r="QFQ83" s="147"/>
      <c r="QFR83" s="148"/>
      <c r="QFS83" s="149"/>
      <c r="QFT83" s="150"/>
      <c r="QFU83" s="151"/>
      <c r="QFV83" s="152"/>
      <c r="QFW83" s="153"/>
      <c r="QFX83" s="154"/>
      <c r="QFY83" s="146"/>
      <c r="QFZ83" s="147"/>
      <c r="QGA83" s="148"/>
      <c r="QGB83" s="149"/>
      <c r="QGC83" s="150"/>
      <c r="QGD83" s="151"/>
      <c r="QGE83" s="152"/>
      <c r="QGF83" s="153"/>
      <c r="QGG83" s="154"/>
      <c r="QGH83" s="146"/>
      <c r="QGI83" s="147"/>
      <c r="QGJ83" s="148"/>
      <c r="QGK83" s="149"/>
      <c r="QGL83" s="150"/>
      <c r="QGM83" s="151"/>
      <c r="QGN83" s="152"/>
      <c r="QGO83" s="153"/>
      <c r="QGP83" s="154"/>
      <c r="QGQ83" s="146"/>
      <c r="QGR83" s="147"/>
      <c r="QGS83" s="148"/>
      <c r="QGT83" s="149"/>
      <c r="QGU83" s="150"/>
      <c r="QGV83" s="151"/>
      <c r="QGW83" s="152"/>
      <c r="QGX83" s="153"/>
      <c r="QGY83" s="154"/>
      <c r="QGZ83" s="146"/>
      <c r="QHA83" s="147"/>
      <c r="QHB83" s="148"/>
      <c r="QHC83" s="149"/>
      <c r="QHD83" s="150"/>
      <c r="QHE83" s="151"/>
      <c r="QHF83" s="152"/>
      <c r="QHG83" s="153"/>
      <c r="QHH83" s="154"/>
      <c r="QHI83" s="146"/>
      <c r="QHJ83" s="147"/>
      <c r="QHK83" s="148"/>
      <c r="QHL83" s="149"/>
      <c r="QHM83" s="150"/>
      <c r="QHN83" s="151"/>
      <c r="QHO83" s="152"/>
      <c r="QHP83" s="153"/>
      <c r="QHQ83" s="154"/>
      <c r="QHR83" s="146"/>
      <c r="QHS83" s="147"/>
      <c r="QHT83" s="148"/>
      <c r="QHU83" s="149"/>
      <c r="QHV83" s="150"/>
      <c r="QHW83" s="151"/>
      <c r="QHX83" s="152"/>
      <c r="QHY83" s="153"/>
      <c r="QHZ83" s="154"/>
      <c r="QIA83" s="146"/>
      <c r="QIB83" s="147"/>
      <c r="QIC83" s="148"/>
      <c r="QID83" s="149"/>
      <c r="QIE83" s="150"/>
      <c r="QIF83" s="151"/>
      <c r="QIG83" s="152"/>
      <c r="QIH83" s="153"/>
      <c r="QII83" s="154"/>
      <c r="QIJ83" s="146"/>
      <c r="QIK83" s="147"/>
      <c r="QIL83" s="148"/>
      <c r="QIM83" s="149"/>
      <c r="QIN83" s="150"/>
      <c r="QIO83" s="151"/>
      <c r="QIP83" s="152"/>
      <c r="QIQ83" s="153"/>
      <c r="QIR83" s="154"/>
      <c r="QIS83" s="146"/>
      <c r="QIT83" s="147"/>
      <c r="QIU83" s="148"/>
      <c r="QIV83" s="149"/>
      <c r="QIW83" s="150"/>
      <c r="QIX83" s="151"/>
      <c r="QIY83" s="152"/>
      <c r="QIZ83" s="153"/>
      <c r="QJA83" s="154"/>
      <c r="QJB83" s="146"/>
      <c r="QJC83" s="147"/>
      <c r="QJD83" s="148"/>
      <c r="QJE83" s="149"/>
      <c r="QJF83" s="150"/>
      <c r="QJG83" s="151"/>
      <c r="QJH83" s="152"/>
      <c r="QJI83" s="153"/>
      <c r="QJJ83" s="154"/>
      <c r="QJK83" s="146"/>
      <c r="QJL83" s="147"/>
      <c r="QJM83" s="148"/>
      <c r="QJN83" s="149"/>
      <c r="QJO83" s="150"/>
      <c r="QJP83" s="151"/>
      <c r="QJQ83" s="152"/>
      <c r="QJR83" s="153"/>
      <c r="QJS83" s="154"/>
      <c r="QJT83" s="146"/>
      <c r="QJU83" s="147"/>
      <c r="QJV83" s="148"/>
      <c r="QJW83" s="149"/>
      <c r="QJX83" s="150"/>
      <c r="QJY83" s="151"/>
      <c r="QJZ83" s="152"/>
      <c r="QKA83" s="153"/>
      <c r="QKB83" s="154"/>
      <c r="QKC83" s="146"/>
      <c r="QKD83" s="147"/>
      <c r="QKE83" s="148"/>
      <c r="QKF83" s="149"/>
      <c r="QKG83" s="150"/>
      <c r="QKH83" s="151"/>
      <c r="QKI83" s="152"/>
      <c r="QKJ83" s="153"/>
      <c r="QKK83" s="154"/>
      <c r="QKL83" s="146"/>
      <c r="QKM83" s="147"/>
      <c r="QKN83" s="148"/>
      <c r="QKO83" s="149"/>
      <c r="QKP83" s="150"/>
      <c r="QKQ83" s="151"/>
      <c r="QKR83" s="152"/>
      <c r="QKS83" s="153"/>
      <c r="QKT83" s="154"/>
      <c r="QKU83" s="146"/>
      <c r="QKV83" s="147"/>
      <c r="QKW83" s="148"/>
      <c r="QKX83" s="149"/>
      <c r="QKY83" s="150"/>
      <c r="QKZ83" s="151"/>
      <c r="QLA83" s="152"/>
      <c r="QLB83" s="153"/>
      <c r="QLC83" s="154"/>
      <c r="QLD83" s="146"/>
      <c r="QLE83" s="147"/>
      <c r="QLF83" s="148"/>
      <c r="QLG83" s="149"/>
      <c r="QLH83" s="150"/>
      <c r="QLI83" s="151"/>
      <c r="QLJ83" s="152"/>
      <c r="QLK83" s="153"/>
      <c r="QLL83" s="154"/>
      <c r="QLM83" s="146"/>
      <c r="QLN83" s="147"/>
      <c r="QLO83" s="148"/>
      <c r="QLP83" s="149"/>
      <c r="QLQ83" s="150"/>
      <c r="QLR83" s="151"/>
      <c r="QLS83" s="152"/>
      <c r="QLT83" s="153"/>
      <c r="QLU83" s="154"/>
      <c r="QLV83" s="146"/>
      <c r="QLW83" s="147"/>
      <c r="QLX83" s="148"/>
      <c r="QLY83" s="149"/>
      <c r="QLZ83" s="150"/>
      <c r="QMA83" s="151"/>
      <c r="QMB83" s="152"/>
      <c r="QMC83" s="153"/>
      <c r="QMD83" s="154"/>
      <c r="QME83" s="146"/>
      <c r="QMF83" s="147"/>
      <c r="QMG83" s="148"/>
      <c r="QMH83" s="149"/>
      <c r="QMI83" s="150"/>
      <c r="QMJ83" s="151"/>
      <c r="QMK83" s="152"/>
      <c r="QML83" s="153"/>
      <c r="QMM83" s="154"/>
      <c r="QMN83" s="146"/>
      <c r="QMO83" s="147"/>
      <c r="QMP83" s="148"/>
      <c r="QMQ83" s="149"/>
      <c r="QMR83" s="150"/>
      <c r="QMS83" s="151"/>
      <c r="QMT83" s="152"/>
      <c r="QMU83" s="153"/>
      <c r="QMV83" s="154"/>
      <c r="QMW83" s="146"/>
      <c r="QMX83" s="147"/>
      <c r="QMY83" s="148"/>
      <c r="QMZ83" s="149"/>
      <c r="QNA83" s="150"/>
      <c r="QNB83" s="151"/>
      <c r="QNC83" s="152"/>
      <c r="QND83" s="153"/>
      <c r="QNE83" s="154"/>
      <c r="QNF83" s="146"/>
      <c r="QNG83" s="147"/>
      <c r="QNH83" s="148"/>
      <c r="QNI83" s="149"/>
      <c r="QNJ83" s="150"/>
      <c r="QNK83" s="151"/>
      <c r="QNL83" s="152"/>
      <c r="QNM83" s="153"/>
      <c r="QNN83" s="154"/>
      <c r="QNO83" s="146"/>
      <c r="QNP83" s="147"/>
      <c r="QNQ83" s="148"/>
      <c r="QNR83" s="149"/>
      <c r="QNS83" s="150"/>
      <c r="QNT83" s="151"/>
      <c r="QNU83" s="152"/>
      <c r="QNV83" s="153"/>
      <c r="QNW83" s="154"/>
      <c r="QNX83" s="146"/>
      <c r="QNY83" s="147"/>
      <c r="QNZ83" s="148"/>
      <c r="QOA83" s="149"/>
      <c r="QOB83" s="150"/>
      <c r="QOC83" s="151"/>
      <c r="QOD83" s="152"/>
      <c r="QOE83" s="153"/>
      <c r="QOF83" s="154"/>
      <c r="QOG83" s="146"/>
      <c r="QOH83" s="147"/>
      <c r="QOI83" s="148"/>
      <c r="QOJ83" s="149"/>
      <c r="QOK83" s="150"/>
      <c r="QOL83" s="151"/>
      <c r="QOM83" s="152"/>
      <c r="QON83" s="153"/>
      <c r="QOO83" s="154"/>
      <c r="QOP83" s="146"/>
      <c r="QOQ83" s="147"/>
      <c r="QOR83" s="148"/>
      <c r="QOS83" s="149"/>
      <c r="QOT83" s="150"/>
      <c r="QOU83" s="151"/>
      <c r="QOV83" s="152"/>
      <c r="QOW83" s="153"/>
      <c r="QOX83" s="154"/>
      <c r="QOY83" s="146"/>
      <c r="QOZ83" s="147"/>
      <c r="QPA83" s="148"/>
      <c r="QPB83" s="149"/>
      <c r="QPC83" s="150"/>
      <c r="QPD83" s="151"/>
      <c r="QPE83" s="152"/>
      <c r="QPF83" s="153"/>
      <c r="QPG83" s="154"/>
      <c r="QPH83" s="146"/>
      <c r="QPI83" s="147"/>
      <c r="QPJ83" s="148"/>
      <c r="QPK83" s="149"/>
      <c r="QPL83" s="150"/>
      <c r="QPM83" s="151"/>
      <c r="QPN83" s="152"/>
      <c r="QPO83" s="153"/>
      <c r="QPP83" s="154"/>
      <c r="QPQ83" s="146"/>
      <c r="QPR83" s="147"/>
      <c r="QPS83" s="148"/>
      <c r="QPT83" s="149"/>
      <c r="QPU83" s="150"/>
      <c r="QPV83" s="151"/>
      <c r="QPW83" s="152"/>
      <c r="QPX83" s="153"/>
      <c r="QPY83" s="154"/>
      <c r="QPZ83" s="146"/>
      <c r="QQA83" s="147"/>
      <c r="QQB83" s="148"/>
      <c r="QQC83" s="149"/>
      <c r="QQD83" s="150"/>
      <c r="QQE83" s="151"/>
      <c r="QQF83" s="152"/>
      <c r="QQG83" s="153"/>
      <c r="QQH83" s="154"/>
      <c r="QQI83" s="146"/>
      <c r="QQJ83" s="147"/>
      <c r="QQK83" s="148"/>
      <c r="QQL83" s="149"/>
      <c r="QQM83" s="150"/>
      <c r="QQN83" s="151"/>
      <c r="QQO83" s="152"/>
      <c r="QQP83" s="153"/>
      <c r="QQQ83" s="154"/>
      <c r="QQR83" s="146"/>
      <c r="QQS83" s="147"/>
      <c r="QQT83" s="148"/>
      <c r="QQU83" s="149"/>
      <c r="QQV83" s="150"/>
      <c r="QQW83" s="151"/>
      <c r="QQX83" s="152"/>
      <c r="QQY83" s="153"/>
      <c r="QQZ83" s="154"/>
      <c r="QRA83" s="146"/>
      <c r="QRB83" s="147"/>
      <c r="QRC83" s="148"/>
      <c r="QRD83" s="149"/>
      <c r="QRE83" s="150"/>
      <c r="QRF83" s="151"/>
      <c r="QRG83" s="152"/>
      <c r="QRH83" s="153"/>
      <c r="QRI83" s="154"/>
      <c r="QRJ83" s="146"/>
      <c r="QRK83" s="147"/>
      <c r="QRL83" s="148"/>
      <c r="QRM83" s="149"/>
      <c r="QRN83" s="150"/>
      <c r="QRO83" s="151"/>
      <c r="QRP83" s="152"/>
      <c r="QRQ83" s="153"/>
      <c r="QRR83" s="154"/>
      <c r="QRS83" s="146"/>
      <c r="QRT83" s="147"/>
      <c r="QRU83" s="148"/>
      <c r="QRV83" s="149"/>
      <c r="QRW83" s="150"/>
      <c r="QRX83" s="151"/>
      <c r="QRY83" s="152"/>
      <c r="QRZ83" s="153"/>
      <c r="QSA83" s="154"/>
      <c r="QSB83" s="146"/>
      <c r="QSC83" s="147"/>
      <c r="QSD83" s="148"/>
      <c r="QSE83" s="149"/>
      <c r="QSF83" s="150"/>
      <c r="QSG83" s="151"/>
      <c r="QSH83" s="152"/>
      <c r="QSI83" s="153"/>
      <c r="QSJ83" s="154"/>
      <c r="QSK83" s="146"/>
      <c r="QSL83" s="147"/>
      <c r="QSM83" s="148"/>
      <c r="QSN83" s="149"/>
      <c r="QSO83" s="150"/>
      <c r="QSP83" s="151"/>
      <c r="QSQ83" s="152"/>
      <c r="QSR83" s="153"/>
      <c r="QSS83" s="154"/>
      <c r="QST83" s="146"/>
      <c r="QSU83" s="147"/>
      <c r="QSV83" s="148"/>
      <c r="QSW83" s="149"/>
      <c r="QSX83" s="150"/>
      <c r="QSY83" s="151"/>
      <c r="QSZ83" s="152"/>
      <c r="QTA83" s="153"/>
      <c r="QTB83" s="154"/>
      <c r="QTC83" s="146"/>
      <c r="QTD83" s="147"/>
      <c r="QTE83" s="148"/>
      <c r="QTF83" s="149"/>
      <c r="QTG83" s="150"/>
      <c r="QTH83" s="151"/>
      <c r="QTI83" s="152"/>
      <c r="QTJ83" s="153"/>
      <c r="QTK83" s="154"/>
      <c r="QTL83" s="146"/>
      <c r="QTM83" s="147"/>
      <c r="QTN83" s="148"/>
      <c r="QTO83" s="149"/>
      <c r="QTP83" s="150"/>
      <c r="QTQ83" s="151"/>
      <c r="QTR83" s="152"/>
      <c r="QTS83" s="153"/>
      <c r="QTT83" s="154"/>
      <c r="QTU83" s="146"/>
      <c r="QTV83" s="147"/>
      <c r="QTW83" s="148"/>
      <c r="QTX83" s="149"/>
      <c r="QTY83" s="150"/>
      <c r="QTZ83" s="151"/>
      <c r="QUA83" s="152"/>
      <c r="QUB83" s="153"/>
      <c r="QUC83" s="154"/>
      <c r="QUD83" s="146"/>
      <c r="QUE83" s="147"/>
      <c r="QUF83" s="148"/>
      <c r="QUG83" s="149"/>
      <c r="QUH83" s="150"/>
      <c r="QUI83" s="151"/>
      <c r="QUJ83" s="152"/>
      <c r="QUK83" s="153"/>
      <c r="QUL83" s="154"/>
      <c r="QUM83" s="146"/>
      <c r="QUN83" s="147"/>
      <c r="QUO83" s="148"/>
      <c r="QUP83" s="149"/>
      <c r="QUQ83" s="150"/>
      <c r="QUR83" s="151"/>
      <c r="QUS83" s="152"/>
      <c r="QUT83" s="153"/>
      <c r="QUU83" s="154"/>
      <c r="QUV83" s="146"/>
      <c r="QUW83" s="147"/>
      <c r="QUX83" s="148"/>
      <c r="QUY83" s="149"/>
      <c r="QUZ83" s="150"/>
      <c r="QVA83" s="151"/>
      <c r="QVB83" s="152"/>
      <c r="QVC83" s="153"/>
      <c r="QVD83" s="154"/>
      <c r="QVE83" s="146"/>
      <c r="QVF83" s="147"/>
      <c r="QVG83" s="148"/>
      <c r="QVH83" s="149"/>
      <c r="QVI83" s="150"/>
      <c r="QVJ83" s="151"/>
      <c r="QVK83" s="152"/>
      <c r="QVL83" s="153"/>
      <c r="QVM83" s="154"/>
      <c r="QVN83" s="146"/>
      <c r="QVO83" s="147"/>
      <c r="QVP83" s="148"/>
      <c r="QVQ83" s="149"/>
      <c r="QVR83" s="150"/>
      <c r="QVS83" s="151"/>
      <c r="QVT83" s="152"/>
      <c r="QVU83" s="153"/>
      <c r="QVV83" s="154"/>
      <c r="QVW83" s="146"/>
      <c r="QVX83" s="147"/>
      <c r="QVY83" s="148"/>
      <c r="QVZ83" s="149"/>
      <c r="QWA83" s="150"/>
      <c r="QWB83" s="151"/>
      <c r="QWC83" s="152"/>
      <c r="QWD83" s="153"/>
      <c r="QWE83" s="154"/>
      <c r="QWF83" s="146"/>
      <c r="QWG83" s="147"/>
      <c r="QWH83" s="148"/>
      <c r="QWI83" s="149"/>
      <c r="QWJ83" s="150"/>
      <c r="QWK83" s="151"/>
      <c r="QWL83" s="152"/>
      <c r="QWM83" s="153"/>
      <c r="QWN83" s="154"/>
      <c r="QWO83" s="146"/>
      <c r="QWP83" s="147"/>
      <c r="QWQ83" s="148"/>
      <c r="QWR83" s="149"/>
      <c r="QWS83" s="150"/>
      <c r="QWT83" s="151"/>
      <c r="QWU83" s="152"/>
      <c r="QWV83" s="153"/>
      <c r="QWW83" s="154"/>
      <c r="QWX83" s="146"/>
      <c r="QWY83" s="147"/>
      <c r="QWZ83" s="148"/>
      <c r="QXA83" s="149"/>
      <c r="QXB83" s="150"/>
      <c r="QXC83" s="151"/>
      <c r="QXD83" s="152"/>
      <c r="QXE83" s="153"/>
      <c r="QXF83" s="154"/>
      <c r="QXG83" s="146"/>
      <c r="QXH83" s="147"/>
      <c r="QXI83" s="148"/>
      <c r="QXJ83" s="149"/>
      <c r="QXK83" s="150"/>
      <c r="QXL83" s="151"/>
      <c r="QXM83" s="152"/>
      <c r="QXN83" s="153"/>
      <c r="QXO83" s="154"/>
      <c r="QXP83" s="146"/>
      <c r="QXQ83" s="147"/>
      <c r="QXR83" s="148"/>
      <c r="QXS83" s="149"/>
      <c r="QXT83" s="150"/>
      <c r="QXU83" s="151"/>
      <c r="QXV83" s="152"/>
      <c r="QXW83" s="153"/>
      <c r="QXX83" s="154"/>
      <c r="QXY83" s="146"/>
      <c r="QXZ83" s="147"/>
      <c r="QYA83" s="148"/>
      <c r="QYB83" s="149"/>
      <c r="QYC83" s="150"/>
      <c r="QYD83" s="151"/>
      <c r="QYE83" s="152"/>
      <c r="QYF83" s="153"/>
      <c r="QYG83" s="154"/>
      <c r="QYH83" s="146"/>
      <c r="QYI83" s="147"/>
      <c r="QYJ83" s="148"/>
      <c r="QYK83" s="149"/>
      <c r="QYL83" s="150"/>
      <c r="QYM83" s="151"/>
      <c r="QYN83" s="152"/>
      <c r="QYO83" s="153"/>
      <c r="QYP83" s="154"/>
      <c r="QYQ83" s="146"/>
      <c r="QYR83" s="147"/>
      <c r="QYS83" s="148"/>
      <c r="QYT83" s="149"/>
      <c r="QYU83" s="150"/>
      <c r="QYV83" s="151"/>
      <c r="QYW83" s="152"/>
      <c r="QYX83" s="153"/>
      <c r="QYY83" s="154"/>
      <c r="QYZ83" s="146"/>
      <c r="QZA83" s="147"/>
      <c r="QZB83" s="148"/>
      <c r="QZC83" s="149"/>
      <c r="QZD83" s="150"/>
      <c r="QZE83" s="151"/>
      <c r="QZF83" s="152"/>
      <c r="QZG83" s="153"/>
      <c r="QZH83" s="154"/>
      <c r="QZI83" s="146"/>
      <c r="QZJ83" s="147"/>
      <c r="QZK83" s="148"/>
      <c r="QZL83" s="149"/>
      <c r="QZM83" s="150"/>
      <c r="QZN83" s="151"/>
      <c r="QZO83" s="152"/>
      <c r="QZP83" s="153"/>
      <c r="QZQ83" s="154"/>
      <c r="QZR83" s="146"/>
      <c r="QZS83" s="147"/>
      <c r="QZT83" s="148"/>
      <c r="QZU83" s="149"/>
      <c r="QZV83" s="150"/>
      <c r="QZW83" s="151"/>
      <c r="QZX83" s="152"/>
      <c r="QZY83" s="153"/>
      <c r="QZZ83" s="154"/>
      <c r="RAA83" s="146"/>
      <c r="RAB83" s="147"/>
      <c r="RAC83" s="148"/>
      <c r="RAD83" s="149"/>
      <c r="RAE83" s="150"/>
      <c r="RAF83" s="151"/>
      <c r="RAG83" s="152"/>
      <c r="RAH83" s="153"/>
      <c r="RAI83" s="154"/>
      <c r="RAJ83" s="146"/>
      <c r="RAK83" s="147"/>
      <c r="RAL83" s="148"/>
      <c r="RAM83" s="149"/>
      <c r="RAN83" s="150"/>
      <c r="RAO83" s="151"/>
      <c r="RAP83" s="152"/>
      <c r="RAQ83" s="153"/>
      <c r="RAR83" s="154"/>
      <c r="RAS83" s="146"/>
      <c r="RAT83" s="147"/>
      <c r="RAU83" s="148"/>
      <c r="RAV83" s="149"/>
      <c r="RAW83" s="150"/>
      <c r="RAX83" s="151"/>
      <c r="RAY83" s="152"/>
      <c r="RAZ83" s="153"/>
      <c r="RBA83" s="154"/>
      <c r="RBB83" s="146"/>
      <c r="RBC83" s="147"/>
      <c r="RBD83" s="148"/>
      <c r="RBE83" s="149"/>
      <c r="RBF83" s="150"/>
      <c r="RBG83" s="151"/>
      <c r="RBH83" s="152"/>
      <c r="RBI83" s="153"/>
      <c r="RBJ83" s="154"/>
      <c r="RBK83" s="146"/>
      <c r="RBL83" s="147"/>
      <c r="RBM83" s="148"/>
      <c r="RBN83" s="149"/>
      <c r="RBO83" s="150"/>
      <c r="RBP83" s="151"/>
      <c r="RBQ83" s="152"/>
      <c r="RBR83" s="153"/>
      <c r="RBS83" s="154"/>
      <c r="RBT83" s="146"/>
      <c r="RBU83" s="147"/>
      <c r="RBV83" s="148"/>
      <c r="RBW83" s="149"/>
      <c r="RBX83" s="150"/>
      <c r="RBY83" s="151"/>
      <c r="RBZ83" s="152"/>
      <c r="RCA83" s="153"/>
      <c r="RCB83" s="154"/>
      <c r="RCC83" s="146"/>
      <c r="RCD83" s="147"/>
      <c r="RCE83" s="148"/>
      <c r="RCF83" s="149"/>
      <c r="RCG83" s="150"/>
      <c r="RCH83" s="151"/>
      <c r="RCI83" s="152"/>
      <c r="RCJ83" s="153"/>
      <c r="RCK83" s="154"/>
      <c r="RCL83" s="146"/>
      <c r="RCM83" s="147"/>
      <c r="RCN83" s="148"/>
      <c r="RCO83" s="149"/>
      <c r="RCP83" s="150"/>
      <c r="RCQ83" s="151"/>
      <c r="RCR83" s="152"/>
      <c r="RCS83" s="153"/>
      <c r="RCT83" s="154"/>
      <c r="RCU83" s="146"/>
      <c r="RCV83" s="147"/>
      <c r="RCW83" s="148"/>
      <c r="RCX83" s="149"/>
      <c r="RCY83" s="150"/>
      <c r="RCZ83" s="151"/>
      <c r="RDA83" s="152"/>
      <c r="RDB83" s="153"/>
      <c r="RDC83" s="154"/>
      <c r="RDD83" s="146"/>
      <c r="RDE83" s="147"/>
      <c r="RDF83" s="148"/>
      <c r="RDG83" s="149"/>
      <c r="RDH83" s="150"/>
      <c r="RDI83" s="151"/>
      <c r="RDJ83" s="152"/>
      <c r="RDK83" s="153"/>
      <c r="RDL83" s="154"/>
      <c r="RDM83" s="146"/>
      <c r="RDN83" s="147"/>
      <c r="RDO83" s="148"/>
      <c r="RDP83" s="149"/>
      <c r="RDQ83" s="150"/>
      <c r="RDR83" s="151"/>
      <c r="RDS83" s="152"/>
      <c r="RDT83" s="153"/>
      <c r="RDU83" s="154"/>
      <c r="RDV83" s="146"/>
      <c r="RDW83" s="147"/>
      <c r="RDX83" s="148"/>
      <c r="RDY83" s="149"/>
      <c r="RDZ83" s="150"/>
      <c r="REA83" s="151"/>
      <c r="REB83" s="152"/>
      <c r="REC83" s="153"/>
      <c r="RED83" s="154"/>
      <c r="REE83" s="146"/>
      <c r="REF83" s="147"/>
      <c r="REG83" s="148"/>
      <c r="REH83" s="149"/>
      <c r="REI83" s="150"/>
      <c r="REJ83" s="151"/>
      <c r="REK83" s="152"/>
      <c r="REL83" s="153"/>
      <c r="REM83" s="154"/>
      <c r="REN83" s="146"/>
      <c r="REO83" s="147"/>
      <c r="REP83" s="148"/>
      <c r="REQ83" s="149"/>
      <c r="RER83" s="150"/>
      <c r="RES83" s="151"/>
      <c r="RET83" s="152"/>
      <c r="REU83" s="153"/>
      <c r="REV83" s="154"/>
      <c r="REW83" s="146"/>
      <c r="REX83" s="147"/>
      <c r="REY83" s="148"/>
      <c r="REZ83" s="149"/>
      <c r="RFA83" s="150"/>
      <c r="RFB83" s="151"/>
      <c r="RFC83" s="152"/>
      <c r="RFD83" s="153"/>
      <c r="RFE83" s="154"/>
      <c r="RFF83" s="146"/>
      <c r="RFG83" s="147"/>
      <c r="RFH83" s="148"/>
      <c r="RFI83" s="149"/>
      <c r="RFJ83" s="150"/>
      <c r="RFK83" s="151"/>
      <c r="RFL83" s="152"/>
      <c r="RFM83" s="153"/>
      <c r="RFN83" s="154"/>
      <c r="RFO83" s="146"/>
      <c r="RFP83" s="147"/>
      <c r="RFQ83" s="148"/>
      <c r="RFR83" s="149"/>
      <c r="RFS83" s="150"/>
      <c r="RFT83" s="151"/>
      <c r="RFU83" s="152"/>
      <c r="RFV83" s="153"/>
      <c r="RFW83" s="154"/>
      <c r="RFX83" s="146"/>
      <c r="RFY83" s="147"/>
      <c r="RFZ83" s="148"/>
      <c r="RGA83" s="149"/>
      <c r="RGB83" s="150"/>
      <c r="RGC83" s="151"/>
      <c r="RGD83" s="152"/>
      <c r="RGE83" s="153"/>
      <c r="RGF83" s="154"/>
      <c r="RGG83" s="146"/>
      <c r="RGH83" s="147"/>
      <c r="RGI83" s="148"/>
      <c r="RGJ83" s="149"/>
      <c r="RGK83" s="150"/>
      <c r="RGL83" s="151"/>
      <c r="RGM83" s="152"/>
      <c r="RGN83" s="153"/>
      <c r="RGO83" s="154"/>
      <c r="RGP83" s="146"/>
      <c r="RGQ83" s="147"/>
      <c r="RGR83" s="148"/>
      <c r="RGS83" s="149"/>
      <c r="RGT83" s="150"/>
      <c r="RGU83" s="151"/>
      <c r="RGV83" s="152"/>
      <c r="RGW83" s="153"/>
      <c r="RGX83" s="154"/>
      <c r="RGY83" s="146"/>
      <c r="RGZ83" s="147"/>
      <c r="RHA83" s="148"/>
      <c r="RHB83" s="149"/>
      <c r="RHC83" s="150"/>
      <c r="RHD83" s="151"/>
      <c r="RHE83" s="152"/>
      <c r="RHF83" s="153"/>
      <c r="RHG83" s="154"/>
      <c r="RHH83" s="146"/>
      <c r="RHI83" s="147"/>
      <c r="RHJ83" s="148"/>
      <c r="RHK83" s="149"/>
      <c r="RHL83" s="150"/>
      <c r="RHM83" s="151"/>
      <c r="RHN83" s="152"/>
      <c r="RHO83" s="153"/>
      <c r="RHP83" s="154"/>
      <c r="RHQ83" s="146"/>
      <c r="RHR83" s="147"/>
      <c r="RHS83" s="148"/>
      <c r="RHT83" s="149"/>
      <c r="RHU83" s="150"/>
      <c r="RHV83" s="151"/>
      <c r="RHW83" s="152"/>
      <c r="RHX83" s="153"/>
      <c r="RHY83" s="154"/>
      <c r="RHZ83" s="146"/>
      <c r="RIA83" s="147"/>
      <c r="RIB83" s="148"/>
      <c r="RIC83" s="149"/>
      <c r="RID83" s="150"/>
      <c r="RIE83" s="151"/>
      <c r="RIF83" s="152"/>
      <c r="RIG83" s="153"/>
      <c r="RIH83" s="154"/>
      <c r="RII83" s="146"/>
      <c r="RIJ83" s="147"/>
      <c r="RIK83" s="148"/>
      <c r="RIL83" s="149"/>
      <c r="RIM83" s="150"/>
      <c r="RIN83" s="151"/>
      <c r="RIO83" s="152"/>
      <c r="RIP83" s="153"/>
      <c r="RIQ83" s="154"/>
      <c r="RIR83" s="146"/>
      <c r="RIS83" s="147"/>
      <c r="RIT83" s="148"/>
      <c r="RIU83" s="149"/>
      <c r="RIV83" s="150"/>
      <c r="RIW83" s="151"/>
      <c r="RIX83" s="152"/>
      <c r="RIY83" s="153"/>
      <c r="RIZ83" s="154"/>
      <c r="RJA83" s="146"/>
      <c r="RJB83" s="147"/>
      <c r="RJC83" s="148"/>
      <c r="RJD83" s="149"/>
      <c r="RJE83" s="150"/>
      <c r="RJF83" s="151"/>
      <c r="RJG83" s="152"/>
      <c r="RJH83" s="153"/>
      <c r="RJI83" s="154"/>
      <c r="RJJ83" s="146"/>
      <c r="RJK83" s="147"/>
      <c r="RJL83" s="148"/>
      <c r="RJM83" s="149"/>
      <c r="RJN83" s="150"/>
      <c r="RJO83" s="151"/>
      <c r="RJP83" s="152"/>
      <c r="RJQ83" s="153"/>
      <c r="RJR83" s="154"/>
      <c r="RJS83" s="146"/>
      <c r="RJT83" s="147"/>
      <c r="RJU83" s="148"/>
      <c r="RJV83" s="149"/>
      <c r="RJW83" s="150"/>
      <c r="RJX83" s="151"/>
      <c r="RJY83" s="152"/>
      <c r="RJZ83" s="153"/>
      <c r="RKA83" s="154"/>
      <c r="RKB83" s="146"/>
      <c r="RKC83" s="147"/>
      <c r="RKD83" s="148"/>
      <c r="RKE83" s="149"/>
      <c r="RKF83" s="150"/>
      <c r="RKG83" s="151"/>
      <c r="RKH83" s="152"/>
      <c r="RKI83" s="153"/>
      <c r="RKJ83" s="154"/>
      <c r="RKK83" s="146"/>
      <c r="RKL83" s="147"/>
      <c r="RKM83" s="148"/>
      <c r="RKN83" s="149"/>
      <c r="RKO83" s="150"/>
      <c r="RKP83" s="151"/>
      <c r="RKQ83" s="152"/>
      <c r="RKR83" s="153"/>
      <c r="RKS83" s="154"/>
      <c r="RKT83" s="146"/>
      <c r="RKU83" s="147"/>
      <c r="RKV83" s="148"/>
      <c r="RKW83" s="149"/>
      <c r="RKX83" s="150"/>
      <c r="RKY83" s="151"/>
      <c r="RKZ83" s="152"/>
      <c r="RLA83" s="153"/>
      <c r="RLB83" s="154"/>
      <c r="RLC83" s="146"/>
      <c r="RLD83" s="147"/>
      <c r="RLE83" s="148"/>
      <c r="RLF83" s="149"/>
      <c r="RLG83" s="150"/>
      <c r="RLH83" s="151"/>
      <c r="RLI83" s="152"/>
      <c r="RLJ83" s="153"/>
      <c r="RLK83" s="154"/>
      <c r="RLL83" s="146"/>
      <c r="RLM83" s="147"/>
      <c r="RLN83" s="148"/>
      <c r="RLO83" s="149"/>
      <c r="RLP83" s="150"/>
      <c r="RLQ83" s="151"/>
      <c r="RLR83" s="152"/>
      <c r="RLS83" s="153"/>
      <c r="RLT83" s="154"/>
      <c r="RLU83" s="146"/>
      <c r="RLV83" s="147"/>
      <c r="RLW83" s="148"/>
      <c r="RLX83" s="149"/>
      <c r="RLY83" s="150"/>
      <c r="RLZ83" s="151"/>
      <c r="RMA83" s="152"/>
      <c r="RMB83" s="153"/>
      <c r="RMC83" s="154"/>
      <c r="RMD83" s="146"/>
      <c r="RME83" s="147"/>
      <c r="RMF83" s="148"/>
      <c r="RMG83" s="149"/>
      <c r="RMH83" s="150"/>
      <c r="RMI83" s="151"/>
      <c r="RMJ83" s="152"/>
      <c r="RMK83" s="153"/>
      <c r="RML83" s="154"/>
      <c r="RMM83" s="146"/>
      <c r="RMN83" s="147"/>
      <c r="RMO83" s="148"/>
      <c r="RMP83" s="149"/>
      <c r="RMQ83" s="150"/>
      <c r="RMR83" s="151"/>
      <c r="RMS83" s="152"/>
      <c r="RMT83" s="153"/>
      <c r="RMU83" s="154"/>
      <c r="RMV83" s="146"/>
      <c r="RMW83" s="147"/>
      <c r="RMX83" s="148"/>
      <c r="RMY83" s="149"/>
      <c r="RMZ83" s="150"/>
      <c r="RNA83" s="151"/>
      <c r="RNB83" s="152"/>
      <c r="RNC83" s="153"/>
      <c r="RND83" s="154"/>
      <c r="RNE83" s="146"/>
      <c r="RNF83" s="147"/>
      <c r="RNG83" s="148"/>
      <c r="RNH83" s="149"/>
      <c r="RNI83" s="150"/>
      <c r="RNJ83" s="151"/>
      <c r="RNK83" s="152"/>
      <c r="RNL83" s="153"/>
      <c r="RNM83" s="154"/>
      <c r="RNN83" s="146"/>
      <c r="RNO83" s="147"/>
      <c r="RNP83" s="148"/>
      <c r="RNQ83" s="149"/>
      <c r="RNR83" s="150"/>
      <c r="RNS83" s="151"/>
      <c r="RNT83" s="152"/>
      <c r="RNU83" s="153"/>
      <c r="RNV83" s="154"/>
      <c r="RNW83" s="146"/>
      <c r="RNX83" s="147"/>
      <c r="RNY83" s="148"/>
      <c r="RNZ83" s="149"/>
      <c r="ROA83" s="150"/>
      <c r="ROB83" s="151"/>
      <c r="ROC83" s="152"/>
      <c r="ROD83" s="153"/>
      <c r="ROE83" s="154"/>
      <c r="ROF83" s="146"/>
      <c r="ROG83" s="147"/>
      <c r="ROH83" s="148"/>
      <c r="ROI83" s="149"/>
      <c r="ROJ83" s="150"/>
      <c r="ROK83" s="151"/>
      <c r="ROL83" s="152"/>
      <c r="ROM83" s="153"/>
      <c r="RON83" s="154"/>
      <c r="ROO83" s="146"/>
      <c r="ROP83" s="147"/>
      <c r="ROQ83" s="148"/>
      <c r="ROR83" s="149"/>
      <c r="ROS83" s="150"/>
      <c r="ROT83" s="151"/>
      <c r="ROU83" s="152"/>
      <c r="ROV83" s="153"/>
      <c r="ROW83" s="154"/>
      <c r="ROX83" s="146"/>
      <c r="ROY83" s="147"/>
      <c r="ROZ83" s="148"/>
      <c r="RPA83" s="149"/>
      <c r="RPB83" s="150"/>
      <c r="RPC83" s="151"/>
      <c r="RPD83" s="152"/>
      <c r="RPE83" s="153"/>
      <c r="RPF83" s="154"/>
      <c r="RPG83" s="146"/>
      <c r="RPH83" s="147"/>
      <c r="RPI83" s="148"/>
      <c r="RPJ83" s="149"/>
      <c r="RPK83" s="150"/>
      <c r="RPL83" s="151"/>
      <c r="RPM83" s="152"/>
      <c r="RPN83" s="153"/>
      <c r="RPO83" s="154"/>
      <c r="RPP83" s="146"/>
      <c r="RPQ83" s="147"/>
      <c r="RPR83" s="148"/>
      <c r="RPS83" s="149"/>
      <c r="RPT83" s="150"/>
      <c r="RPU83" s="151"/>
      <c r="RPV83" s="152"/>
      <c r="RPW83" s="153"/>
      <c r="RPX83" s="154"/>
      <c r="RPY83" s="146"/>
      <c r="RPZ83" s="147"/>
      <c r="RQA83" s="148"/>
      <c r="RQB83" s="149"/>
      <c r="RQC83" s="150"/>
      <c r="RQD83" s="151"/>
      <c r="RQE83" s="152"/>
      <c r="RQF83" s="153"/>
      <c r="RQG83" s="154"/>
      <c r="RQH83" s="146"/>
      <c r="RQI83" s="147"/>
      <c r="RQJ83" s="148"/>
      <c r="RQK83" s="149"/>
      <c r="RQL83" s="150"/>
      <c r="RQM83" s="151"/>
      <c r="RQN83" s="152"/>
      <c r="RQO83" s="153"/>
      <c r="RQP83" s="154"/>
      <c r="RQQ83" s="146"/>
      <c r="RQR83" s="147"/>
      <c r="RQS83" s="148"/>
      <c r="RQT83" s="149"/>
      <c r="RQU83" s="150"/>
      <c r="RQV83" s="151"/>
      <c r="RQW83" s="152"/>
      <c r="RQX83" s="153"/>
      <c r="RQY83" s="154"/>
      <c r="RQZ83" s="146"/>
      <c r="RRA83" s="147"/>
      <c r="RRB83" s="148"/>
      <c r="RRC83" s="149"/>
      <c r="RRD83" s="150"/>
      <c r="RRE83" s="151"/>
      <c r="RRF83" s="152"/>
      <c r="RRG83" s="153"/>
      <c r="RRH83" s="154"/>
      <c r="RRI83" s="146"/>
      <c r="RRJ83" s="147"/>
      <c r="RRK83" s="148"/>
      <c r="RRL83" s="149"/>
      <c r="RRM83" s="150"/>
      <c r="RRN83" s="151"/>
      <c r="RRO83" s="152"/>
      <c r="RRP83" s="153"/>
      <c r="RRQ83" s="154"/>
      <c r="RRR83" s="146"/>
      <c r="RRS83" s="147"/>
      <c r="RRT83" s="148"/>
      <c r="RRU83" s="149"/>
      <c r="RRV83" s="150"/>
      <c r="RRW83" s="151"/>
      <c r="RRX83" s="152"/>
      <c r="RRY83" s="153"/>
      <c r="RRZ83" s="154"/>
      <c r="RSA83" s="146"/>
      <c r="RSB83" s="147"/>
      <c r="RSC83" s="148"/>
      <c r="RSD83" s="149"/>
      <c r="RSE83" s="150"/>
      <c r="RSF83" s="151"/>
      <c r="RSG83" s="152"/>
      <c r="RSH83" s="153"/>
      <c r="RSI83" s="154"/>
      <c r="RSJ83" s="146"/>
      <c r="RSK83" s="147"/>
      <c r="RSL83" s="148"/>
      <c r="RSM83" s="149"/>
      <c r="RSN83" s="150"/>
      <c r="RSO83" s="151"/>
      <c r="RSP83" s="152"/>
      <c r="RSQ83" s="153"/>
      <c r="RSR83" s="154"/>
      <c r="RSS83" s="146"/>
      <c r="RST83" s="147"/>
      <c r="RSU83" s="148"/>
      <c r="RSV83" s="149"/>
      <c r="RSW83" s="150"/>
      <c r="RSX83" s="151"/>
      <c r="RSY83" s="152"/>
      <c r="RSZ83" s="153"/>
      <c r="RTA83" s="154"/>
      <c r="RTB83" s="146"/>
      <c r="RTC83" s="147"/>
      <c r="RTD83" s="148"/>
      <c r="RTE83" s="149"/>
      <c r="RTF83" s="150"/>
      <c r="RTG83" s="151"/>
      <c r="RTH83" s="152"/>
      <c r="RTI83" s="153"/>
      <c r="RTJ83" s="154"/>
      <c r="RTK83" s="146"/>
      <c r="RTL83" s="147"/>
      <c r="RTM83" s="148"/>
      <c r="RTN83" s="149"/>
      <c r="RTO83" s="150"/>
      <c r="RTP83" s="151"/>
      <c r="RTQ83" s="152"/>
      <c r="RTR83" s="153"/>
      <c r="RTS83" s="154"/>
      <c r="RTT83" s="146"/>
      <c r="RTU83" s="147"/>
      <c r="RTV83" s="148"/>
      <c r="RTW83" s="149"/>
      <c r="RTX83" s="150"/>
      <c r="RTY83" s="151"/>
      <c r="RTZ83" s="152"/>
      <c r="RUA83" s="153"/>
      <c r="RUB83" s="154"/>
      <c r="RUC83" s="146"/>
      <c r="RUD83" s="147"/>
      <c r="RUE83" s="148"/>
      <c r="RUF83" s="149"/>
      <c r="RUG83" s="150"/>
      <c r="RUH83" s="151"/>
      <c r="RUI83" s="152"/>
      <c r="RUJ83" s="153"/>
      <c r="RUK83" s="154"/>
      <c r="RUL83" s="146"/>
      <c r="RUM83" s="147"/>
      <c r="RUN83" s="148"/>
      <c r="RUO83" s="149"/>
      <c r="RUP83" s="150"/>
      <c r="RUQ83" s="151"/>
      <c r="RUR83" s="152"/>
      <c r="RUS83" s="153"/>
      <c r="RUT83" s="154"/>
      <c r="RUU83" s="146"/>
      <c r="RUV83" s="147"/>
      <c r="RUW83" s="148"/>
      <c r="RUX83" s="149"/>
      <c r="RUY83" s="150"/>
      <c r="RUZ83" s="151"/>
      <c r="RVA83" s="152"/>
      <c r="RVB83" s="153"/>
      <c r="RVC83" s="154"/>
      <c r="RVD83" s="146"/>
      <c r="RVE83" s="147"/>
      <c r="RVF83" s="148"/>
      <c r="RVG83" s="149"/>
      <c r="RVH83" s="150"/>
      <c r="RVI83" s="151"/>
      <c r="RVJ83" s="152"/>
      <c r="RVK83" s="153"/>
      <c r="RVL83" s="154"/>
      <c r="RVM83" s="146"/>
      <c r="RVN83" s="147"/>
      <c r="RVO83" s="148"/>
      <c r="RVP83" s="149"/>
      <c r="RVQ83" s="150"/>
      <c r="RVR83" s="151"/>
      <c r="RVS83" s="152"/>
      <c r="RVT83" s="153"/>
      <c r="RVU83" s="154"/>
      <c r="RVV83" s="146"/>
      <c r="RVW83" s="147"/>
      <c r="RVX83" s="148"/>
      <c r="RVY83" s="149"/>
      <c r="RVZ83" s="150"/>
      <c r="RWA83" s="151"/>
      <c r="RWB83" s="152"/>
      <c r="RWC83" s="153"/>
      <c r="RWD83" s="154"/>
      <c r="RWE83" s="146"/>
      <c r="RWF83" s="147"/>
      <c r="RWG83" s="148"/>
      <c r="RWH83" s="149"/>
      <c r="RWI83" s="150"/>
      <c r="RWJ83" s="151"/>
      <c r="RWK83" s="152"/>
      <c r="RWL83" s="153"/>
      <c r="RWM83" s="154"/>
      <c r="RWN83" s="146"/>
      <c r="RWO83" s="147"/>
      <c r="RWP83" s="148"/>
      <c r="RWQ83" s="149"/>
      <c r="RWR83" s="150"/>
      <c r="RWS83" s="151"/>
      <c r="RWT83" s="152"/>
      <c r="RWU83" s="153"/>
      <c r="RWV83" s="154"/>
      <c r="RWW83" s="146"/>
      <c r="RWX83" s="147"/>
      <c r="RWY83" s="148"/>
      <c r="RWZ83" s="149"/>
      <c r="RXA83" s="150"/>
      <c r="RXB83" s="151"/>
      <c r="RXC83" s="152"/>
      <c r="RXD83" s="153"/>
      <c r="RXE83" s="154"/>
      <c r="RXF83" s="146"/>
      <c r="RXG83" s="147"/>
      <c r="RXH83" s="148"/>
      <c r="RXI83" s="149"/>
      <c r="RXJ83" s="150"/>
      <c r="RXK83" s="151"/>
      <c r="RXL83" s="152"/>
      <c r="RXM83" s="153"/>
      <c r="RXN83" s="154"/>
      <c r="RXO83" s="146"/>
      <c r="RXP83" s="147"/>
      <c r="RXQ83" s="148"/>
      <c r="RXR83" s="149"/>
      <c r="RXS83" s="150"/>
      <c r="RXT83" s="151"/>
      <c r="RXU83" s="152"/>
      <c r="RXV83" s="153"/>
      <c r="RXW83" s="154"/>
      <c r="RXX83" s="146"/>
      <c r="RXY83" s="147"/>
      <c r="RXZ83" s="148"/>
      <c r="RYA83" s="149"/>
      <c r="RYB83" s="150"/>
      <c r="RYC83" s="151"/>
      <c r="RYD83" s="152"/>
      <c r="RYE83" s="153"/>
      <c r="RYF83" s="154"/>
      <c r="RYG83" s="146"/>
      <c r="RYH83" s="147"/>
      <c r="RYI83" s="148"/>
      <c r="RYJ83" s="149"/>
      <c r="RYK83" s="150"/>
      <c r="RYL83" s="151"/>
      <c r="RYM83" s="152"/>
      <c r="RYN83" s="153"/>
      <c r="RYO83" s="154"/>
      <c r="RYP83" s="146"/>
      <c r="RYQ83" s="147"/>
      <c r="RYR83" s="148"/>
      <c r="RYS83" s="149"/>
      <c r="RYT83" s="150"/>
      <c r="RYU83" s="151"/>
      <c r="RYV83" s="152"/>
      <c r="RYW83" s="153"/>
      <c r="RYX83" s="154"/>
      <c r="RYY83" s="146"/>
      <c r="RYZ83" s="147"/>
      <c r="RZA83" s="148"/>
      <c r="RZB83" s="149"/>
      <c r="RZC83" s="150"/>
      <c r="RZD83" s="151"/>
      <c r="RZE83" s="152"/>
      <c r="RZF83" s="153"/>
      <c r="RZG83" s="154"/>
      <c r="RZH83" s="146"/>
      <c r="RZI83" s="147"/>
      <c r="RZJ83" s="148"/>
      <c r="RZK83" s="149"/>
      <c r="RZL83" s="150"/>
      <c r="RZM83" s="151"/>
      <c r="RZN83" s="152"/>
      <c r="RZO83" s="153"/>
      <c r="RZP83" s="154"/>
      <c r="RZQ83" s="146"/>
      <c r="RZR83" s="147"/>
      <c r="RZS83" s="148"/>
      <c r="RZT83" s="149"/>
      <c r="RZU83" s="150"/>
      <c r="RZV83" s="151"/>
      <c r="RZW83" s="152"/>
      <c r="RZX83" s="153"/>
      <c r="RZY83" s="154"/>
      <c r="RZZ83" s="146"/>
      <c r="SAA83" s="147"/>
      <c r="SAB83" s="148"/>
      <c r="SAC83" s="149"/>
      <c r="SAD83" s="150"/>
      <c r="SAE83" s="151"/>
      <c r="SAF83" s="152"/>
      <c r="SAG83" s="153"/>
      <c r="SAH83" s="154"/>
      <c r="SAI83" s="146"/>
      <c r="SAJ83" s="147"/>
      <c r="SAK83" s="148"/>
      <c r="SAL83" s="149"/>
      <c r="SAM83" s="150"/>
      <c r="SAN83" s="151"/>
      <c r="SAO83" s="152"/>
      <c r="SAP83" s="153"/>
      <c r="SAQ83" s="154"/>
      <c r="SAR83" s="146"/>
      <c r="SAS83" s="147"/>
      <c r="SAT83" s="148"/>
      <c r="SAU83" s="149"/>
      <c r="SAV83" s="150"/>
      <c r="SAW83" s="151"/>
      <c r="SAX83" s="152"/>
      <c r="SAY83" s="153"/>
      <c r="SAZ83" s="154"/>
      <c r="SBA83" s="146"/>
      <c r="SBB83" s="147"/>
      <c r="SBC83" s="148"/>
      <c r="SBD83" s="149"/>
      <c r="SBE83" s="150"/>
      <c r="SBF83" s="151"/>
      <c r="SBG83" s="152"/>
      <c r="SBH83" s="153"/>
      <c r="SBI83" s="154"/>
      <c r="SBJ83" s="146"/>
      <c r="SBK83" s="147"/>
      <c r="SBL83" s="148"/>
      <c r="SBM83" s="149"/>
      <c r="SBN83" s="150"/>
      <c r="SBO83" s="151"/>
      <c r="SBP83" s="152"/>
      <c r="SBQ83" s="153"/>
      <c r="SBR83" s="154"/>
      <c r="SBS83" s="146"/>
      <c r="SBT83" s="147"/>
      <c r="SBU83" s="148"/>
      <c r="SBV83" s="149"/>
      <c r="SBW83" s="150"/>
      <c r="SBX83" s="151"/>
      <c r="SBY83" s="152"/>
      <c r="SBZ83" s="153"/>
      <c r="SCA83" s="154"/>
      <c r="SCB83" s="146"/>
      <c r="SCC83" s="147"/>
      <c r="SCD83" s="148"/>
      <c r="SCE83" s="149"/>
      <c r="SCF83" s="150"/>
      <c r="SCG83" s="151"/>
      <c r="SCH83" s="152"/>
      <c r="SCI83" s="153"/>
      <c r="SCJ83" s="154"/>
      <c r="SCK83" s="146"/>
      <c r="SCL83" s="147"/>
      <c r="SCM83" s="148"/>
      <c r="SCN83" s="149"/>
      <c r="SCO83" s="150"/>
      <c r="SCP83" s="151"/>
      <c r="SCQ83" s="152"/>
      <c r="SCR83" s="153"/>
      <c r="SCS83" s="154"/>
      <c r="SCT83" s="146"/>
      <c r="SCU83" s="147"/>
      <c r="SCV83" s="148"/>
      <c r="SCW83" s="149"/>
      <c r="SCX83" s="150"/>
      <c r="SCY83" s="151"/>
      <c r="SCZ83" s="152"/>
      <c r="SDA83" s="153"/>
      <c r="SDB83" s="154"/>
      <c r="SDC83" s="146"/>
      <c r="SDD83" s="147"/>
      <c r="SDE83" s="148"/>
      <c r="SDF83" s="149"/>
      <c r="SDG83" s="150"/>
      <c r="SDH83" s="151"/>
      <c r="SDI83" s="152"/>
      <c r="SDJ83" s="153"/>
      <c r="SDK83" s="154"/>
      <c r="SDL83" s="146"/>
      <c r="SDM83" s="147"/>
      <c r="SDN83" s="148"/>
      <c r="SDO83" s="149"/>
      <c r="SDP83" s="150"/>
      <c r="SDQ83" s="151"/>
      <c r="SDR83" s="152"/>
      <c r="SDS83" s="153"/>
      <c r="SDT83" s="154"/>
      <c r="SDU83" s="146"/>
      <c r="SDV83" s="147"/>
      <c r="SDW83" s="148"/>
      <c r="SDX83" s="149"/>
      <c r="SDY83" s="150"/>
      <c r="SDZ83" s="151"/>
      <c r="SEA83" s="152"/>
      <c r="SEB83" s="153"/>
      <c r="SEC83" s="154"/>
      <c r="SED83" s="146"/>
      <c r="SEE83" s="147"/>
      <c r="SEF83" s="148"/>
      <c r="SEG83" s="149"/>
      <c r="SEH83" s="150"/>
      <c r="SEI83" s="151"/>
      <c r="SEJ83" s="152"/>
      <c r="SEK83" s="153"/>
      <c r="SEL83" s="154"/>
      <c r="SEM83" s="146"/>
      <c r="SEN83" s="147"/>
      <c r="SEO83" s="148"/>
      <c r="SEP83" s="149"/>
      <c r="SEQ83" s="150"/>
      <c r="SER83" s="151"/>
      <c r="SES83" s="152"/>
      <c r="SET83" s="153"/>
      <c r="SEU83" s="154"/>
      <c r="SEV83" s="146"/>
      <c r="SEW83" s="147"/>
      <c r="SEX83" s="148"/>
      <c r="SEY83" s="149"/>
      <c r="SEZ83" s="150"/>
      <c r="SFA83" s="151"/>
      <c r="SFB83" s="152"/>
      <c r="SFC83" s="153"/>
      <c r="SFD83" s="154"/>
      <c r="SFE83" s="146"/>
      <c r="SFF83" s="147"/>
      <c r="SFG83" s="148"/>
      <c r="SFH83" s="149"/>
      <c r="SFI83" s="150"/>
      <c r="SFJ83" s="151"/>
      <c r="SFK83" s="152"/>
      <c r="SFL83" s="153"/>
      <c r="SFM83" s="154"/>
      <c r="SFN83" s="146"/>
      <c r="SFO83" s="147"/>
      <c r="SFP83" s="148"/>
      <c r="SFQ83" s="149"/>
      <c r="SFR83" s="150"/>
      <c r="SFS83" s="151"/>
      <c r="SFT83" s="152"/>
      <c r="SFU83" s="153"/>
      <c r="SFV83" s="154"/>
      <c r="SFW83" s="146"/>
      <c r="SFX83" s="147"/>
      <c r="SFY83" s="148"/>
      <c r="SFZ83" s="149"/>
      <c r="SGA83" s="150"/>
      <c r="SGB83" s="151"/>
      <c r="SGC83" s="152"/>
      <c r="SGD83" s="153"/>
      <c r="SGE83" s="154"/>
      <c r="SGF83" s="146"/>
      <c r="SGG83" s="147"/>
      <c r="SGH83" s="148"/>
      <c r="SGI83" s="149"/>
      <c r="SGJ83" s="150"/>
      <c r="SGK83" s="151"/>
      <c r="SGL83" s="152"/>
      <c r="SGM83" s="153"/>
      <c r="SGN83" s="154"/>
      <c r="SGO83" s="146"/>
      <c r="SGP83" s="147"/>
      <c r="SGQ83" s="148"/>
      <c r="SGR83" s="149"/>
      <c r="SGS83" s="150"/>
      <c r="SGT83" s="151"/>
      <c r="SGU83" s="152"/>
      <c r="SGV83" s="153"/>
      <c r="SGW83" s="154"/>
      <c r="SGX83" s="146"/>
      <c r="SGY83" s="147"/>
      <c r="SGZ83" s="148"/>
      <c r="SHA83" s="149"/>
      <c r="SHB83" s="150"/>
      <c r="SHC83" s="151"/>
      <c r="SHD83" s="152"/>
      <c r="SHE83" s="153"/>
      <c r="SHF83" s="154"/>
      <c r="SHG83" s="146"/>
      <c r="SHH83" s="147"/>
      <c r="SHI83" s="148"/>
      <c r="SHJ83" s="149"/>
      <c r="SHK83" s="150"/>
      <c r="SHL83" s="151"/>
      <c r="SHM83" s="152"/>
      <c r="SHN83" s="153"/>
      <c r="SHO83" s="154"/>
      <c r="SHP83" s="146"/>
      <c r="SHQ83" s="147"/>
      <c r="SHR83" s="148"/>
      <c r="SHS83" s="149"/>
      <c r="SHT83" s="150"/>
      <c r="SHU83" s="151"/>
      <c r="SHV83" s="152"/>
      <c r="SHW83" s="153"/>
      <c r="SHX83" s="154"/>
      <c r="SHY83" s="146"/>
      <c r="SHZ83" s="147"/>
      <c r="SIA83" s="148"/>
      <c r="SIB83" s="149"/>
      <c r="SIC83" s="150"/>
      <c r="SID83" s="151"/>
      <c r="SIE83" s="152"/>
      <c r="SIF83" s="153"/>
      <c r="SIG83" s="154"/>
      <c r="SIH83" s="146"/>
      <c r="SII83" s="147"/>
      <c r="SIJ83" s="148"/>
      <c r="SIK83" s="149"/>
      <c r="SIL83" s="150"/>
      <c r="SIM83" s="151"/>
      <c r="SIN83" s="152"/>
      <c r="SIO83" s="153"/>
      <c r="SIP83" s="154"/>
      <c r="SIQ83" s="146"/>
      <c r="SIR83" s="147"/>
      <c r="SIS83" s="148"/>
      <c r="SIT83" s="149"/>
      <c r="SIU83" s="150"/>
      <c r="SIV83" s="151"/>
      <c r="SIW83" s="152"/>
      <c r="SIX83" s="153"/>
      <c r="SIY83" s="154"/>
      <c r="SIZ83" s="146"/>
      <c r="SJA83" s="147"/>
      <c r="SJB83" s="148"/>
      <c r="SJC83" s="149"/>
      <c r="SJD83" s="150"/>
      <c r="SJE83" s="151"/>
      <c r="SJF83" s="152"/>
      <c r="SJG83" s="153"/>
      <c r="SJH83" s="154"/>
      <c r="SJI83" s="146"/>
      <c r="SJJ83" s="147"/>
      <c r="SJK83" s="148"/>
      <c r="SJL83" s="149"/>
      <c r="SJM83" s="150"/>
      <c r="SJN83" s="151"/>
      <c r="SJO83" s="152"/>
      <c r="SJP83" s="153"/>
      <c r="SJQ83" s="154"/>
      <c r="SJR83" s="146"/>
      <c r="SJS83" s="147"/>
      <c r="SJT83" s="148"/>
      <c r="SJU83" s="149"/>
      <c r="SJV83" s="150"/>
      <c r="SJW83" s="151"/>
      <c r="SJX83" s="152"/>
      <c r="SJY83" s="153"/>
      <c r="SJZ83" s="154"/>
      <c r="SKA83" s="146"/>
      <c r="SKB83" s="147"/>
      <c r="SKC83" s="148"/>
      <c r="SKD83" s="149"/>
      <c r="SKE83" s="150"/>
      <c r="SKF83" s="151"/>
      <c r="SKG83" s="152"/>
      <c r="SKH83" s="153"/>
      <c r="SKI83" s="154"/>
      <c r="SKJ83" s="146"/>
      <c r="SKK83" s="147"/>
      <c r="SKL83" s="148"/>
      <c r="SKM83" s="149"/>
      <c r="SKN83" s="150"/>
      <c r="SKO83" s="151"/>
      <c r="SKP83" s="152"/>
      <c r="SKQ83" s="153"/>
      <c r="SKR83" s="154"/>
      <c r="SKS83" s="146"/>
      <c r="SKT83" s="147"/>
      <c r="SKU83" s="148"/>
      <c r="SKV83" s="149"/>
      <c r="SKW83" s="150"/>
      <c r="SKX83" s="151"/>
      <c r="SKY83" s="152"/>
      <c r="SKZ83" s="153"/>
      <c r="SLA83" s="154"/>
      <c r="SLB83" s="146"/>
      <c r="SLC83" s="147"/>
      <c r="SLD83" s="148"/>
      <c r="SLE83" s="149"/>
      <c r="SLF83" s="150"/>
      <c r="SLG83" s="151"/>
      <c r="SLH83" s="152"/>
      <c r="SLI83" s="153"/>
      <c r="SLJ83" s="154"/>
      <c r="SLK83" s="146"/>
      <c r="SLL83" s="147"/>
      <c r="SLM83" s="148"/>
      <c r="SLN83" s="149"/>
      <c r="SLO83" s="150"/>
      <c r="SLP83" s="151"/>
      <c r="SLQ83" s="152"/>
      <c r="SLR83" s="153"/>
      <c r="SLS83" s="154"/>
      <c r="SLT83" s="146"/>
      <c r="SLU83" s="147"/>
      <c r="SLV83" s="148"/>
      <c r="SLW83" s="149"/>
      <c r="SLX83" s="150"/>
      <c r="SLY83" s="151"/>
      <c r="SLZ83" s="152"/>
      <c r="SMA83" s="153"/>
      <c r="SMB83" s="154"/>
      <c r="SMC83" s="146"/>
      <c r="SMD83" s="147"/>
      <c r="SME83" s="148"/>
      <c r="SMF83" s="149"/>
      <c r="SMG83" s="150"/>
      <c r="SMH83" s="151"/>
      <c r="SMI83" s="152"/>
      <c r="SMJ83" s="153"/>
      <c r="SMK83" s="154"/>
      <c r="SML83" s="146"/>
      <c r="SMM83" s="147"/>
      <c r="SMN83" s="148"/>
      <c r="SMO83" s="149"/>
      <c r="SMP83" s="150"/>
      <c r="SMQ83" s="151"/>
      <c r="SMR83" s="152"/>
      <c r="SMS83" s="153"/>
      <c r="SMT83" s="154"/>
      <c r="SMU83" s="146"/>
      <c r="SMV83" s="147"/>
      <c r="SMW83" s="148"/>
      <c r="SMX83" s="149"/>
      <c r="SMY83" s="150"/>
      <c r="SMZ83" s="151"/>
      <c r="SNA83" s="152"/>
      <c r="SNB83" s="153"/>
      <c r="SNC83" s="154"/>
      <c r="SND83" s="146"/>
      <c r="SNE83" s="147"/>
      <c r="SNF83" s="148"/>
      <c r="SNG83" s="149"/>
      <c r="SNH83" s="150"/>
      <c r="SNI83" s="151"/>
      <c r="SNJ83" s="152"/>
      <c r="SNK83" s="153"/>
      <c r="SNL83" s="154"/>
      <c r="SNM83" s="146"/>
      <c r="SNN83" s="147"/>
      <c r="SNO83" s="148"/>
      <c r="SNP83" s="149"/>
      <c r="SNQ83" s="150"/>
      <c r="SNR83" s="151"/>
      <c r="SNS83" s="152"/>
      <c r="SNT83" s="153"/>
      <c r="SNU83" s="154"/>
      <c r="SNV83" s="146"/>
      <c r="SNW83" s="147"/>
      <c r="SNX83" s="148"/>
      <c r="SNY83" s="149"/>
      <c r="SNZ83" s="150"/>
      <c r="SOA83" s="151"/>
      <c r="SOB83" s="152"/>
      <c r="SOC83" s="153"/>
      <c r="SOD83" s="154"/>
      <c r="SOE83" s="146"/>
      <c r="SOF83" s="147"/>
      <c r="SOG83" s="148"/>
      <c r="SOH83" s="149"/>
      <c r="SOI83" s="150"/>
      <c r="SOJ83" s="151"/>
      <c r="SOK83" s="152"/>
      <c r="SOL83" s="153"/>
      <c r="SOM83" s="154"/>
      <c r="SON83" s="146"/>
      <c r="SOO83" s="147"/>
      <c r="SOP83" s="148"/>
      <c r="SOQ83" s="149"/>
      <c r="SOR83" s="150"/>
      <c r="SOS83" s="151"/>
      <c r="SOT83" s="152"/>
      <c r="SOU83" s="153"/>
      <c r="SOV83" s="154"/>
      <c r="SOW83" s="146"/>
      <c r="SOX83" s="147"/>
      <c r="SOY83" s="148"/>
      <c r="SOZ83" s="149"/>
      <c r="SPA83" s="150"/>
      <c r="SPB83" s="151"/>
      <c r="SPC83" s="152"/>
      <c r="SPD83" s="153"/>
      <c r="SPE83" s="154"/>
      <c r="SPF83" s="146"/>
      <c r="SPG83" s="147"/>
      <c r="SPH83" s="148"/>
      <c r="SPI83" s="149"/>
      <c r="SPJ83" s="150"/>
      <c r="SPK83" s="151"/>
      <c r="SPL83" s="152"/>
      <c r="SPM83" s="153"/>
      <c r="SPN83" s="154"/>
      <c r="SPO83" s="146"/>
      <c r="SPP83" s="147"/>
      <c r="SPQ83" s="148"/>
      <c r="SPR83" s="149"/>
      <c r="SPS83" s="150"/>
      <c r="SPT83" s="151"/>
      <c r="SPU83" s="152"/>
      <c r="SPV83" s="153"/>
      <c r="SPW83" s="154"/>
      <c r="SPX83" s="146"/>
      <c r="SPY83" s="147"/>
      <c r="SPZ83" s="148"/>
      <c r="SQA83" s="149"/>
      <c r="SQB83" s="150"/>
      <c r="SQC83" s="151"/>
      <c r="SQD83" s="152"/>
      <c r="SQE83" s="153"/>
      <c r="SQF83" s="154"/>
      <c r="SQG83" s="146"/>
      <c r="SQH83" s="147"/>
      <c r="SQI83" s="148"/>
      <c r="SQJ83" s="149"/>
      <c r="SQK83" s="150"/>
      <c r="SQL83" s="151"/>
      <c r="SQM83" s="152"/>
      <c r="SQN83" s="153"/>
      <c r="SQO83" s="154"/>
      <c r="SQP83" s="146"/>
      <c r="SQQ83" s="147"/>
      <c r="SQR83" s="148"/>
      <c r="SQS83" s="149"/>
      <c r="SQT83" s="150"/>
      <c r="SQU83" s="151"/>
      <c r="SQV83" s="152"/>
      <c r="SQW83" s="153"/>
      <c r="SQX83" s="154"/>
      <c r="SQY83" s="146"/>
      <c r="SQZ83" s="147"/>
      <c r="SRA83" s="148"/>
      <c r="SRB83" s="149"/>
      <c r="SRC83" s="150"/>
      <c r="SRD83" s="151"/>
      <c r="SRE83" s="152"/>
      <c r="SRF83" s="153"/>
      <c r="SRG83" s="154"/>
      <c r="SRH83" s="146"/>
      <c r="SRI83" s="147"/>
      <c r="SRJ83" s="148"/>
      <c r="SRK83" s="149"/>
      <c r="SRL83" s="150"/>
      <c r="SRM83" s="151"/>
      <c r="SRN83" s="152"/>
      <c r="SRO83" s="153"/>
      <c r="SRP83" s="154"/>
      <c r="SRQ83" s="146"/>
      <c r="SRR83" s="147"/>
      <c r="SRS83" s="148"/>
      <c r="SRT83" s="149"/>
      <c r="SRU83" s="150"/>
      <c r="SRV83" s="151"/>
      <c r="SRW83" s="152"/>
      <c r="SRX83" s="153"/>
      <c r="SRY83" s="154"/>
      <c r="SRZ83" s="146"/>
      <c r="SSA83" s="147"/>
      <c r="SSB83" s="148"/>
      <c r="SSC83" s="149"/>
      <c r="SSD83" s="150"/>
      <c r="SSE83" s="151"/>
      <c r="SSF83" s="152"/>
      <c r="SSG83" s="153"/>
      <c r="SSH83" s="154"/>
      <c r="SSI83" s="146"/>
      <c r="SSJ83" s="147"/>
      <c r="SSK83" s="148"/>
      <c r="SSL83" s="149"/>
      <c r="SSM83" s="150"/>
      <c r="SSN83" s="151"/>
      <c r="SSO83" s="152"/>
      <c r="SSP83" s="153"/>
      <c r="SSQ83" s="154"/>
      <c r="SSR83" s="146"/>
      <c r="SSS83" s="147"/>
      <c r="SST83" s="148"/>
      <c r="SSU83" s="149"/>
      <c r="SSV83" s="150"/>
      <c r="SSW83" s="151"/>
      <c r="SSX83" s="152"/>
      <c r="SSY83" s="153"/>
      <c r="SSZ83" s="154"/>
      <c r="STA83" s="146"/>
      <c r="STB83" s="147"/>
      <c r="STC83" s="148"/>
      <c r="STD83" s="149"/>
      <c r="STE83" s="150"/>
      <c r="STF83" s="151"/>
      <c r="STG83" s="152"/>
      <c r="STH83" s="153"/>
      <c r="STI83" s="154"/>
      <c r="STJ83" s="146"/>
      <c r="STK83" s="147"/>
      <c r="STL83" s="148"/>
      <c r="STM83" s="149"/>
      <c r="STN83" s="150"/>
      <c r="STO83" s="151"/>
      <c r="STP83" s="152"/>
      <c r="STQ83" s="153"/>
      <c r="STR83" s="154"/>
      <c r="STS83" s="146"/>
      <c r="STT83" s="147"/>
      <c r="STU83" s="148"/>
      <c r="STV83" s="149"/>
      <c r="STW83" s="150"/>
      <c r="STX83" s="151"/>
      <c r="STY83" s="152"/>
      <c r="STZ83" s="153"/>
      <c r="SUA83" s="154"/>
      <c r="SUB83" s="146"/>
      <c r="SUC83" s="147"/>
      <c r="SUD83" s="148"/>
      <c r="SUE83" s="149"/>
      <c r="SUF83" s="150"/>
      <c r="SUG83" s="151"/>
      <c r="SUH83" s="152"/>
      <c r="SUI83" s="153"/>
      <c r="SUJ83" s="154"/>
      <c r="SUK83" s="146"/>
      <c r="SUL83" s="147"/>
      <c r="SUM83" s="148"/>
      <c r="SUN83" s="149"/>
      <c r="SUO83" s="150"/>
      <c r="SUP83" s="151"/>
      <c r="SUQ83" s="152"/>
      <c r="SUR83" s="153"/>
      <c r="SUS83" s="154"/>
      <c r="SUT83" s="146"/>
      <c r="SUU83" s="147"/>
      <c r="SUV83" s="148"/>
      <c r="SUW83" s="149"/>
      <c r="SUX83" s="150"/>
      <c r="SUY83" s="151"/>
      <c r="SUZ83" s="152"/>
      <c r="SVA83" s="153"/>
      <c r="SVB83" s="154"/>
      <c r="SVC83" s="146"/>
      <c r="SVD83" s="147"/>
      <c r="SVE83" s="148"/>
      <c r="SVF83" s="149"/>
      <c r="SVG83" s="150"/>
      <c r="SVH83" s="151"/>
      <c r="SVI83" s="152"/>
      <c r="SVJ83" s="153"/>
      <c r="SVK83" s="154"/>
      <c r="SVL83" s="146"/>
      <c r="SVM83" s="147"/>
      <c r="SVN83" s="148"/>
      <c r="SVO83" s="149"/>
      <c r="SVP83" s="150"/>
      <c r="SVQ83" s="151"/>
      <c r="SVR83" s="152"/>
      <c r="SVS83" s="153"/>
      <c r="SVT83" s="154"/>
      <c r="SVU83" s="146"/>
      <c r="SVV83" s="147"/>
      <c r="SVW83" s="148"/>
      <c r="SVX83" s="149"/>
      <c r="SVY83" s="150"/>
      <c r="SVZ83" s="151"/>
      <c r="SWA83" s="152"/>
      <c r="SWB83" s="153"/>
      <c r="SWC83" s="154"/>
      <c r="SWD83" s="146"/>
      <c r="SWE83" s="147"/>
      <c r="SWF83" s="148"/>
      <c r="SWG83" s="149"/>
      <c r="SWH83" s="150"/>
      <c r="SWI83" s="151"/>
      <c r="SWJ83" s="152"/>
      <c r="SWK83" s="153"/>
      <c r="SWL83" s="154"/>
      <c r="SWM83" s="146"/>
      <c r="SWN83" s="147"/>
      <c r="SWO83" s="148"/>
      <c r="SWP83" s="149"/>
      <c r="SWQ83" s="150"/>
      <c r="SWR83" s="151"/>
      <c r="SWS83" s="152"/>
      <c r="SWT83" s="153"/>
      <c r="SWU83" s="154"/>
      <c r="SWV83" s="146"/>
      <c r="SWW83" s="147"/>
      <c r="SWX83" s="148"/>
      <c r="SWY83" s="149"/>
      <c r="SWZ83" s="150"/>
      <c r="SXA83" s="151"/>
      <c r="SXB83" s="152"/>
      <c r="SXC83" s="153"/>
      <c r="SXD83" s="154"/>
      <c r="SXE83" s="146"/>
      <c r="SXF83" s="147"/>
      <c r="SXG83" s="148"/>
      <c r="SXH83" s="149"/>
      <c r="SXI83" s="150"/>
      <c r="SXJ83" s="151"/>
      <c r="SXK83" s="152"/>
      <c r="SXL83" s="153"/>
      <c r="SXM83" s="154"/>
      <c r="SXN83" s="146"/>
      <c r="SXO83" s="147"/>
      <c r="SXP83" s="148"/>
      <c r="SXQ83" s="149"/>
      <c r="SXR83" s="150"/>
      <c r="SXS83" s="151"/>
      <c r="SXT83" s="152"/>
      <c r="SXU83" s="153"/>
      <c r="SXV83" s="154"/>
      <c r="SXW83" s="146"/>
      <c r="SXX83" s="147"/>
      <c r="SXY83" s="148"/>
      <c r="SXZ83" s="149"/>
      <c r="SYA83" s="150"/>
      <c r="SYB83" s="151"/>
      <c r="SYC83" s="152"/>
      <c r="SYD83" s="153"/>
      <c r="SYE83" s="154"/>
      <c r="SYF83" s="146"/>
      <c r="SYG83" s="147"/>
      <c r="SYH83" s="148"/>
      <c r="SYI83" s="149"/>
      <c r="SYJ83" s="150"/>
      <c r="SYK83" s="151"/>
      <c r="SYL83" s="152"/>
      <c r="SYM83" s="153"/>
      <c r="SYN83" s="154"/>
      <c r="SYO83" s="146"/>
      <c r="SYP83" s="147"/>
      <c r="SYQ83" s="148"/>
      <c r="SYR83" s="149"/>
      <c r="SYS83" s="150"/>
      <c r="SYT83" s="151"/>
      <c r="SYU83" s="152"/>
      <c r="SYV83" s="153"/>
      <c r="SYW83" s="154"/>
      <c r="SYX83" s="146"/>
      <c r="SYY83" s="147"/>
      <c r="SYZ83" s="148"/>
      <c r="SZA83" s="149"/>
      <c r="SZB83" s="150"/>
      <c r="SZC83" s="151"/>
      <c r="SZD83" s="152"/>
      <c r="SZE83" s="153"/>
      <c r="SZF83" s="154"/>
      <c r="SZG83" s="146"/>
      <c r="SZH83" s="147"/>
      <c r="SZI83" s="148"/>
      <c r="SZJ83" s="149"/>
      <c r="SZK83" s="150"/>
      <c r="SZL83" s="151"/>
      <c r="SZM83" s="152"/>
      <c r="SZN83" s="153"/>
      <c r="SZO83" s="154"/>
      <c r="SZP83" s="146"/>
      <c r="SZQ83" s="147"/>
      <c r="SZR83" s="148"/>
      <c r="SZS83" s="149"/>
      <c r="SZT83" s="150"/>
      <c r="SZU83" s="151"/>
      <c r="SZV83" s="152"/>
      <c r="SZW83" s="153"/>
      <c r="SZX83" s="154"/>
      <c r="SZY83" s="146"/>
      <c r="SZZ83" s="147"/>
      <c r="TAA83" s="148"/>
      <c r="TAB83" s="149"/>
      <c r="TAC83" s="150"/>
      <c r="TAD83" s="151"/>
      <c r="TAE83" s="152"/>
      <c r="TAF83" s="153"/>
      <c r="TAG83" s="154"/>
      <c r="TAH83" s="146"/>
      <c r="TAI83" s="147"/>
      <c r="TAJ83" s="148"/>
      <c r="TAK83" s="149"/>
      <c r="TAL83" s="150"/>
      <c r="TAM83" s="151"/>
      <c r="TAN83" s="152"/>
      <c r="TAO83" s="153"/>
      <c r="TAP83" s="154"/>
      <c r="TAQ83" s="146"/>
      <c r="TAR83" s="147"/>
      <c r="TAS83" s="148"/>
      <c r="TAT83" s="149"/>
      <c r="TAU83" s="150"/>
      <c r="TAV83" s="151"/>
      <c r="TAW83" s="152"/>
      <c r="TAX83" s="153"/>
      <c r="TAY83" s="154"/>
      <c r="TAZ83" s="146"/>
      <c r="TBA83" s="147"/>
      <c r="TBB83" s="148"/>
      <c r="TBC83" s="149"/>
      <c r="TBD83" s="150"/>
      <c r="TBE83" s="151"/>
      <c r="TBF83" s="152"/>
      <c r="TBG83" s="153"/>
      <c r="TBH83" s="154"/>
      <c r="TBI83" s="146"/>
      <c r="TBJ83" s="147"/>
      <c r="TBK83" s="148"/>
      <c r="TBL83" s="149"/>
      <c r="TBM83" s="150"/>
      <c r="TBN83" s="151"/>
      <c r="TBO83" s="152"/>
      <c r="TBP83" s="153"/>
      <c r="TBQ83" s="154"/>
      <c r="TBR83" s="146"/>
      <c r="TBS83" s="147"/>
      <c r="TBT83" s="148"/>
      <c r="TBU83" s="149"/>
      <c r="TBV83" s="150"/>
      <c r="TBW83" s="151"/>
      <c r="TBX83" s="152"/>
      <c r="TBY83" s="153"/>
      <c r="TBZ83" s="154"/>
      <c r="TCA83" s="146"/>
      <c r="TCB83" s="147"/>
      <c r="TCC83" s="148"/>
      <c r="TCD83" s="149"/>
      <c r="TCE83" s="150"/>
      <c r="TCF83" s="151"/>
      <c r="TCG83" s="152"/>
      <c r="TCH83" s="153"/>
      <c r="TCI83" s="154"/>
      <c r="TCJ83" s="146"/>
      <c r="TCK83" s="147"/>
      <c r="TCL83" s="148"/>
      <c r="TCM83" s="149"/>
      <c r="TCN83" s="150"/>
      <c r="TCO83" s="151"/>
      <c r="TCP83" s="152"/>
      <c r="TCQ83" s="153"/>
      <c r="TCR83" s="154"/>
      <c r="TCS83" s="146"/>
      <c r="TCT83" s="147"/>
      <c r="TCU83" s="148"/>
      <c r="TCV83" s="149"/>
      <c r="TCW83" s="150"/>
      <c r="TCX83" s="151"/>
      <c r="TCY83" s="152"/>
      <c r="TCZ83" s="153"/>
      <c r="TDA83" s="154"/>
      <c r="TDB83" s="146"/>
      <c r="TDC83" s="147"/>
      <c r="TDD83" s="148"/>
      <c r="TDE83" s="149"/>
      <c r="TDF83" s="150"/>
      <c r="TDG83" s="151"/>
      <c r="TDH83" s="152"/>
      <c r="TDI83" s="153"/>
      <c r="TDJ83" s="154"/>
      <c r="TDK83" s="146"/>
      <c r="TDL83" s="147"/>
      <c r="TDM83" s="148"/>
      <c r="TDN83" s="149"/>
      <c r="TDO83" s="150"/>
      <c r="TDP83" s="151"/>
      <c r="TDQ83" s="152"/>
      <c r="TDR83" s="153"/>
      <c r="TDS83" s="154"/>
      <c r="TDT83" s="146"/>
      <c r="TDU83" s="147"/>
      <c r="TDV83" s="148"/>
      <c r="TDW83" s="149"/>
      <c r="TDX83" s="150"/>
      <c r="TDY83" s="151"/>
      <c r="TDZ83" s="152"/>
      <c r="TEA83" s="153"/>
      <c r="TEB83" s="154"/>
      <c r="TEC83" s="146"/>
      <c r="TED83" s="147"/>
      <c r="TEE83" s="148"/>
      <c r="TEF83" s="149"/>
      <c r="TEG83" s="150"/>
      <c r="TEH83" s="151"/>
      <c r="TEI83" s="152"/>
      <c r="TEJ83" s="153"/>
      <c r="TEK83" s="154"/>
      <c r="TEL83" s="146"/>
      <c r="TEM83" s="147"/>
      <c r="TEN83" s="148"/>
      <c r="TEO83" s="149"/>
      <c r="TEP83" s="150"/>
      <c r="TEQ83" s="151"/>
      <c r="TER83" s="152"/>
      <c r="TES83" s="153"/>
      <c r="TET83" s="154"/>
      <c r="TEU83" s="146"/>
      <c r="TEV83" s="147"/>
      <c r="TEW83" s="148"/>
      <c r="TEX83" s="149"/>
      <c r="TEY83" s="150"/>
      <c r="TEZ83" s="151"/>
      <c r="TFA83" s="152"/>
      <c r="TFB83" s="153"/>
      <c r="TFC83" s="154"/>
      <c r="TFD83" s="146"/>
      <c r="TFE83" s="147"/>
      <c r="TFF83" s="148"/>
      <c r="TFG83" s="149"/>
      <c r="TFH83" s="150"/>
      <c r="TFI83" s="151"/>
      <c r="TFJ83" s="152"/>
      <c r="TFK83" s="153"/>
      <c r="TFL83" s="154"/>
      <c r="TFM83" s="146"/>
      <c r="TFN83" s="147"/>
      <c r="TFO83" s="148"/>
      <c r="TFP83" s="149"/>
      <c r="TFQ83" s="150"/>
      <c r="TFR83" s="151"/>
      <c r="TFS83" s="152"/>
      <c r="TFT83" s="153"/>
      <c r="TFU83" s="154"/>
      <c r="TFV83" s="146"/>
      <c r="TFW83" s="147"/>
      <c r="TFX83" s="148"/>
      <c r="TFY83" s="149"/>
      <c r="TFZ83" s="150"/>
      <c r="TGA83" s="151"/>
      <c r="TGB83" s="152"/>
      <c r="TGC83" s="153"/>
      <c r="TGD83" s="154"/>
      <c r="TGE83" s="146"/>
      <c r="TGF83" s="147"/>
      <c r="TGG83" s="148"/>
      <c r="TGH83" s="149"/>
      <c r="TGI83" s="150"/>
      <c r="TGJ83" s="151"/>
      <c r="TGK83" s="152"/>
      <c r="TGL83" s="153"/>
      <c r="TGM83" s="154"/>
      <c r="TGN83" s="146"/>
      <c r="TGO83" s="147"/>
      <c r="TGP83" s="148"/>
      <c r="TGQ83" s="149"/>
      <c r="TGR83" s="150"/>
      <c r="TGS83" s="151"/>
      <c r="TGT83" s="152"/>
      <c r="TGU83" s="153"/>
      <c r="TGV83" s="154"/>
      <c r="TGW83" s="146"/>
      <c r="TGX83" s="147"/>
      <c r="TGY83" s="148"/>
      <c r="TGZ83" s="149"/>
      <c r="THA83" s="150"/>
      <c r="THB83" s="151"/>
      <c r="THC83" s="152"/>
      <c r="THD83" s="153"/>
      <c r="THE83" s="154"/>
      <c r="THF83" s="146"/>
      <c r="THG83" s="147"/>
      <c r="THH83" s="148"/>
      <c r="THI83" s="149"/>
      <c r="THJ83" s="150"/>
      <c r="THK83" s="151"/>
      <c r="THL83" s="152"/>
      <c r="THM83" s="153"/>
      <c r="THN83" s="154"/>
      <c r="THO83" s="146"/>
      <c r="THP83" s="147"/>
      <c r="THQ83" s="148"/>
      <c r="THR83" s="149"/>
      <c r="THS83" s="150"/>
      <c r="THT83" s="151"/>
      <c r="THU83" s="152"/>
      <c r="THV83" s="153"/>
      <c r="THW83" s="154"/>
      <c r="THX83" s="146"/>
      <c r="THY83" s="147"/>
      <c r="THZ83" s="148"/>
      <c r="TIA83" s="149"/>
      <c r="TIB83" s="150"/>
      <c r="TIC83" s="151"/>
      <c r="TID83" s="152"/>
      <c r="TIE83" s="153"/>
      <c r="TIF83" s="154"/>
      <c r="TIG83" s="146"/>
      <c r="TIH83" s="147"/>
      <c r="TII83" s="148"/>
      <c r="TIJ83" s="149"/>
      <c r="TIK83" s="150"/>
      <c r="TIL83" s="151"/>
      <c r="TIM83" s="152"/>
      <c r="TIN83" s="153"/>
      <c r="TIO83" s="154"/>
      <c r="TIP83" s="146"/>
      <c r="TIQ83" s="147"/>
      <c r="TIR83" s="148"/>
      <c r="TIS83" s="149"/>
      <c r="TIT83" s="150"/>
      <c r="TIU83" s="151"/>
      <c r="TIV83" s="152"/>
      <c r="TIW83" s="153"/>
      <c r="TIX83" s="154"/>
      <c r="TIY83" s="146"/>
      <c r="TIZ83" s="147"/>
      <c r="TJA83" s="148"/>
      <c r="TJB83" s="149"/>
      <c r="TJC83" s="150"/>
      <c r="TJD83" s="151"/>
      <c r="TJE83" s="152"/>
      <c r="TJF83" s="153"/>
      <c r="TJG83" s="154"/>
      <c r="TJH83" s="146"/>
      <c r="TJI83" s="147"/>
      <c r="TJJ83" s="148"/>
      <c r="TJK83" s="149"/>
      <c r="TJL83" s="150"/>
      <c r="TJM83" s="151"/>
      <c r="TJN83" s="152"/>
      <c r="TJO83" s="153"/>
      <c r="TJP83" s="154"/>
      <c r="TJQ83" s="146"/>
      <c r="TJR83" s="147"/>
      <c r="TJS83" s="148"/>
      <c r="TJT83" s="149"/>
      <c r="TJU83" s="150"/>
      <c r="TJV83" s="151"/>
      <c r="TJW83" s="152"/>
      <c r="TJX83" s="153"/>
      <c r="TJY83" s="154"/>
      <c r="TJZ83" s="146"/>
      <c r="TKA83" s="147"/>
      <c r="TKB83" s="148"/>
      <c r="TKC83" s="149"/>
      <c r="TKD83" s="150"/>
      <c r="TKE83" s="151"/>
      <c r="TKF83" s="152"/>
      <c r="TKG83" s="153"/>
      <c r="TKH83" s="154"/>
      <c r="TKI83" s="146"/>
      <c r="TKJ83" s="147"/>
      <c r="TKK83" s="148"/>
      <c r="TKL83" s="149"/>
      <c r="TKM83" s="150"/>
      <c r="TKN83" s="151"/>
      <c r="TKO83" s="152"/>
      <c r="TKP83" s="153"/>
      <c r="TKQ83" s="154"/>
      <c r="TKR83" s="146"/>
      <c r="TKS83" s="147"/>
      <c r="TKT83" s="148"/>
      <c r="TKU83" s="149"/>
      <c r="TKV83" s="150"/>
      <c r="TKW83" s="151"/>
      <c r="TKX83" s="152"/>
      <c r="TKY83" s="153"/>
      <c r="TKZ83" s="154"/>
      <c r="TLA83" s="146"/>
      <c r="TLB83" s="147"/>
      <c r="TLC83" s="148"/>
      <c r="TLD83" s="149"/>
      <c r="TLE83" s="150"/>
      <c r="TLF83" s="151"/>
      <c r="TLG83" s="152"/>
      <c r="TLH83" s="153"/>
      <c r="TLI83" s="154"/>
      <c r="TLJ83" s="146"/>
      <c r="TLK83" s="147"/>
      <c r="TLL83" s="148"/>
      <c r="TLM83" s="149"/>
      <c r="TLN83" s="150"/>
      <c r="TLO83" s="151"/>
      <c r="TLP83" s="152"/>
      <c r="TLQ83" s="153"/>
      <c r="TLR83" s="154"/>
      <c r="TLS83" s="146"/>
      <c r="TLT83" s="147"/>
      <c r="TLU83" s="148"/>
      <c r="TLV83" s="149"/>
      <c r="TLW83" s="150"/>
      <c r="TLX83" s="151"/>
      <c r="TLY83" s="152"/>
      <c r="TLZ83" s="153"/>
      <c r="TMA83" s="154"/>
      <c r="TMB83" s="146"/>
      <c r="TMC83" s="147"/>
      <c r="TMD83" s="148"/>
      <c r="TME83" s="149"/>
      <c r="TMF83" s="150"/>
      <c r="TMG83" s="151"/>
      <c r="TMH83" s="152"/>
      <c r="TMI83" s="153"/>
      <c r="TMJ83" s="154"/>
      <c r="TMK83" s="146"/>
      <c r="TML83" s="147"/>
      <c r="TMM83" s="148"/>
      <c r="TMN83" s="149"/>
      <c r="TMO83" s="150"/>
      <c r="TMP83" s="151"/>
      <c r="TMQ83" s="152"/>
      <c r="TMR83" s="153"/>
      <c r="TMS83" s="154"/>
      <c r="TMT83" s="146"/>
      <c r="TMU83" s="147"/>
      <c r="TMV83" s="148"/>
      <c r="TMW83" s="149"/>
      <c r="TMX83" s="150"/>
      <c r="TMY83" s="151"/>
      <c r="TMZ83" s="152"/>
      <c r="TNA83" s="153"/>
      <c r="TNB83" s="154"/>
      <c r="TNC83" s="146"/>
      <c r="TND83" s="147"/>
      <c r="TNE83" s="148"/>
      <c r="TNF83" s="149"/>
      <c r="TNG83" s="150"/>
      <c r="TNH83" s="151"/>
      <c r="TNI83" s="152"/>
      <c r="TNJ83" s="153"/>
      <c r="TNK83" s="154"/>
      <c r="TNL83" s="146"/>
      <c r="TNM83" s="147"/>
      <c r="TNN83" s="148"/>
      <c r="TNO83" s="149"/>
      <c r="TNP83" s="150"/>
      <c r="TNQ83" s="151"/>
      <c r="TNR83" s="152"/>
      <c r="TNS83" s="153"/>
      <c r="TNT83" s="154"/>
      <c r="TNU83" s="146"/>
      <c r="TNV83" s="147"/>
      <c r="TNW83" s="148"/>
      <c r="TNX83" s="149"/>
      <c r="TNY83" s="150"/>
      <c r="TNZ83" s="151"/>
      <c r="TOA83" s="152"/>
      <c r="TOB83" s="153"/>
      <c r="TOC83" s="154"/>
      <c r="TOD83" s="146"/>
      <c r="TOE83" s="147"/>
      <c r="TOF83" s="148"/>
      <c r="TOG83" s="149"/>
      <c r="TOH83" s="150"/>
      <c r="TOI83" s="151"/>
      <c r="TOJ83" s="152"/>
      <c r="TOK83" s="153"/>
      <c r="TOL83" s="154"/>
      <c r="TOM83" s="146"/>
      <c r="TON83" s="147"/>
      <c r="TOO83" s="148"/>
      <c r="TOP83" s="149"/>
      <c r="TOQ83" s="150"/>
      <c r="TOR83" s="151"/>
      <c r="TOS83" s="152"/>
      <c r="TOT83" s="153"/>
      <c r="TOU83" s="154"/>
      <c r="TOV83" s="146"/>
      <c r="TOW83" s="147"/>
      <c r="TOX83" s="148"/>
      <c r="TOY83" s="149"/>
      <c r="TOZ83" s="150"/>
      <c r="TPA83" s="151"/>
      <c r="TPB83" s="152"/>
      <c r="TPC83" s="153"/>
      <c r="TPD83" s="154"/>
      <c r="TPE83" s="146"/>
      <c r="TPF83" s="147"/>
      <c r="TPG83" s="148"/>
      <c r="TPH83" s="149"/>
      <c r="TPI83" s="150"/>
      <c r="TPJ83" s="151"/>
      <c r="TPK83" s="152"/>
      <c r="TPL83" s="153"/>
      <c r="TPM83" s="154"/>
      <c r="TPN83" s="146"/>
      <c r="TPO83" s="147"/>
      <c r="TPP83" s="148"/>
      <c r="TPQ83" s="149"/>
      <c r="TPR83" s="150"/>
      <c r="TPS83" s="151"/>
      <c r="TPT83" s="152"/>
      <c r="TPU83" s="153"/>
      <c r="TPV83" s="154"/>
      <c r="TPW83" s="146"/>
      <c r="TPX83" s="147"/>
      <c r="TPY83" s="148"/>
      <c r="TPZ83" s="149"/>
      <c r="TQA83" s="150"/>
      <c r="TQB83" s="151"/>
      <c r="TQC83" s="152"/>
      <c r="TQD83" s="153"/>
      <c r="TQE83" s="154"/>
      <c r="TQF83" s="146"/>
      <c r="TQG83" s="147"/>
      <c r="TQH83" s="148"/>
      <c r="TQI83" s="149"/>
      <c r="TQJ83" s="150"/>
      <c r="TQK83" s="151"/>
      <c r="TQL83" s="152"/>
      <c r="TQM83" s="153"/>
      <c r="TQN83" s="154"/>
      <c r="TQO83" s="146"/>
      <c r="TQP83" s="147"/>
      <c r="TQQ83" s="148"/>
      <c r="TQR83" s="149"/>
      <c r="TQS83" s="150"/>
      <c r="TQT83" s="151"/>
      <c r="TQU83" s="152"/>
      <c r="TQV83" s="153"/>
      <c r="TQW83" s="154"/>
      <c r="TQX83" s="146"/>
      <c r="TQY83" s="147"/>
      <c r="TQZ83" s="148"/>
      <c r="TRA83" s="149"/>
      <c r="TRB83" s="150"/>
      <c r="TRC83" s="151"/>
      <c r="TRD83" s="152"/>
      <c r="TRE83" s="153"/>
      <c r="TRF83" s="154"/>
      <c r="TRG83" s="146"/>
      <c r="TRH83" s="147"/>
      <c r="TRI83" s="148"/>
      <c r="TRJ83" s="149"/>
      <c r="TRK83" s="150"/>
      <c r="TRL83" s="151"/>
      <c r="TRM83" s="152"/>
      <c r="TRN83" s="153"/>
      <c r="TRO83" s="154"/>
      <c r="TRP83" s="146"/>
      <c r="TRQ83" s="147"/>
      <c r="TRR83" s="148"/>
      <c r="TRS83" s="149"/>
      <c r="TRT83" s="150"/>
      <c r="TRU83" s="151"/>
      <c r="TRV83" s="152"/>
      <c r="TRW83" s="153"/>
      <c r="TRX83" s="154"/>
      <c r="TRY83" s="146"/>
      <c r="TRZ83" s="147"/>
      <c r="TSA83" s="148"/>
      <c r="TSB83" s="149"/>
      <c r="TSC83" s="150"/>
      <c r="TSD83" s="151"/>
      <c r="TSE83" s="152"/>
      <c r="TSF83" s="153"/>
      <c r="TSG83" s="154"/>
      <c r="TSH83" s="146"/>
      <c r="TSI83" s="147"/>
      <c r="TSJ83" s="148"/>
      <c r="TSK83" s="149"/>
      <c r="TSL83" s="150"/>
      <c r="TSM83" s="151"/>
      <c r="TSN83" s="152"/>
      <c r="TSO83" s="153"/>
      <c r="TSP83" s="154"/>
      <c r="TSQ83" s="146"/>
      <c r="TSR83" s="147"/>
      <c r="TSS83" s="148"/>
      <c r="TST83" s="149"/>
      <c r="TSU83" s="150"/>
      <c r="TSV83" s="151"/>
      <c r="TSW83" s="152"/>
      <c r="TSX83" s="153"/>
      <c r="TSY83" s="154"/>
      <c r="TSZ83" s="146"/>
      <c r="TTA83" s="147"/>
      <c r="TTB83" s="148"/>
      <c r="TTC83" s="149"/>
      <c r="TTD83" s="150"/>
      <c r="TTE83" s="151"/>
      <c r="TTF83" s="152"/>
      <c r="TTG83" s="153"/>
      <c r="TTH83" s="154"/>
      <c r="TTI83" s="146"/>
      <c r="TTJ83" s="147"/>
      <c r="TTK83" s="148"/>
      <c r="TTL83" s="149"/>
      <c r="TTM83" s="150"/>
      <c r="TTN83" s="151"/>
      <c r="TTO83" s="152"/>
      <c r="TTP83" s="153"/>
      <c r="TTQ83" s="154"/>
      <c r="TTR83" s="146"/>
      <c r="TTS83" s="147"/>
      <c r="TTT83" s="148"/>
      <c r="TTU83" s="149"/>
      <c r="TTV83" s="150"/>
      <c r="TTW83" s="151"/>
      <c r="TTX83" s="152"/>
      <c r="TTY83" s="153"/>
      <c r="TTZ83" s="154"/>
      <c r="TUA83" s="146"/>
      <c r="TUB83" s="147"/>
      <c r="TUC83" s="148"/>
      <c r="TUD83" s="149"/>
      <c r="TUE83" s="150"/>
      <c r="TUF83" s="151"/>
      <c r="TUG83" s="152"/>
      <c r="TUH83" s="153"/>
      <c r="TUI83" s="154"/>
      <c r="TUJ83" s="146"/>
      <c r="TUK83" s="147"/>
      <c r="TUL83" s="148"/>
      <c r="TUM83" s="149"/>
      <c r="TUN83" s="150"/>
      <c r="TUO83" s="151"/>
      <c r="TUP83" s="152"/>
      <c r="TUQ83" s="153"/>
      <c r="TUR83" s="154"/>
      <c r="TUS83" s="146"/>
      <c r="TUT83" s="147"/>
      <c r="TUU83" s="148"/>
      <c r="TUV83" s="149"/>
      <c r="TUW83" s="150"/>
      <c r="TUX83" s="151"/>
      <c r="TUY83" s="152"/>
      <c r="TUZ83" s="153"/>
      <c r="TVA83" s="154"/>
      <c r="TVB83" s="146"/>
      <c r="TVC83" s="147"/>
      <c r="TVD83" s="148"/>
      <c r="TVE83" s="149"/>
      <c r="TVF83" s="150"/>
      <c r="TVG83" s="151"/>
      <c r="TVH83" s="152"/>
      <c r="TVI83" s="153"/>
      <c r="TVJ83" s="154"/>
      <c r="TVK83" s="146"/>
      <c r="TVL83" s="147"/>
      <c r="TVM83" s="148"/>
      <c r="TVN83" s="149"/>
      <c r="TVO83" s="150"/>
      <c r="TVP83" s="151"/>
      <c r="TVQ83" s="152"/>
      <c r="TVR83" s="153"/>
      <c r="TVS83" s="154"/>
      <c r="TVT83" s="146"/>
      <c r="TVU83" s="147"/>
      <c r="TVV83" s="148"/>
      <c r="TVW83" s="149"/>
      <c r="TVX83" s="150"/>
      <c r="TVY83" s="151"/>
      <c r="TVZ83" s="152"/>
      <c r="TWA83" s="153"/>
      <c r="TWB83" s="154"/>
      <c r="TWC83" s="146"/>
      <c r="TWD83" s="147"/>
      <c r="TWE83" s="148"/>
      <c r="TWF83" s="149"/>
      <c r="TWG83" s="150"/>
      <c r="TWH83" s="151"/>
      <c r="TWI83" s="152"/>
      <c r="TWJ83" s="153"/>
      <c r="TWK83" s="154"/>
      <c r="TWL83" s="146"/>
      <c r="TWM83" s="147"/>
      <c r="TWN83" s="148"/>
      <c r="TWO83" s="149"/>
      <c r="TWP83" s="150"/>
      <c r="TWQ83" s="151"/>
      <c r="TWR83" s="152"/>
      <c r="TWS83" s="153"/>
      <c r="TWT83" s="154"/>
      <c r="TWU83" s="146"/>
      <c r="TWV83" s="147"/>
      <c r="TWW83" s="148"/>
      <c r="TWX83" s="149"/>
      <c r="TWY83" s="150"/>
      <c r="TWZ83" s="151"/>
      <c r="TXA83" s="152"/>
      <c r="TXB83" s="153"/>
      <c r="TXC83" s="154"/>
      <c r="TXD83" s="146"/>
      <c r="TXE83" s="147"/>
      <c r="TXF83" s="148"/>
      <c r="TXG83" s="149"/>
      <c r="TXH83" s="150"/>
      <c r="TXI83" s="151"/>
      <c r="TXJ83" s="152"/>
      <c r="TXK83" s="153"/>
      <c r="TXL83" s="154"/>
      <c r="TXM83" s="146"/>
      <c r="TXN83" s="147"/>
      <c r="TXO83" s="148"/>
      <c r="TXP83" s="149"/>
      <c r="TXQ83" s="150"/>
      <c r="TXR83" s="151"/>
      <c r="TXS83" s="152"/>
      <c r="TXT83" s="153"/>
      <c r="TXU83" s="154"/>
      <c r="TXV83" s="146"/>
      <c r="TXW83" s="147"/>
      <c r="TXX83" s="148"/>
      <c r="TXY83" s="149"/>
      <c r="TXZ83" s="150"/>
      <c r="TYA83" s="151"/>
      <c r="TYB83" s="152"/>
      <c r="TYC83" s="153"/>
      <c r="TYD83" s="154"/>
      <c r="TYE83" s="146"/>
      <c r="TYF83" s="147"/>
      <c r="TYG83" s="148"/>
      <c r="TYH83" s="149"/>
      <c r="TYI83" s="150"/>
      <c r="TYJ83" s="151"/>
      <c r="TYK83" s="152"/>
      <c r="TYL83" s="153"/>
      <c r="TYM83" s="154"/>
      <c r="TYN83" s="146"/>
      <c r="TYO83" s="147"/>
      <c r="TYP83" s="148"/>
      <c r="TYQ83" s="149"/>
      <c r="TYR83" s="150"/>
      <c r="TYS83" s="151"/>
      <c r="TYT83" s="152"/>
      <c r="TYU83" s="153"/>
      <c r="TYV83" s="154"/>
      <c r="TYW83" s="146"/>
      <c r="TYX83" s="147"/>
      <c r="TYY83" s="148"/>
      <c r="TYZ83" s="149"/>
      <c r="TZA83" s="150"/>
      <c r="TZB83" s="151"/>
      <c r="TZC83" s="152"/>
      <c r="TZD83" s="153"/>
      <c r="TZE83" s="154"/>
      <c r="TZF83" s="146"/>
      <c r="TZG83" s="147"/>
      <c r="TZH83" s="148"/>
      <c r="TZI83" s="149"/>
      <c r="TZJ83" s="150"/>
      <c r="TZK83" s="151"/>
      <c r="TZL83" s="152"/>
      <c r="TZM83" s="153"/>
      <c r="TZN83" s="154"/>
      <c r="TZO83" s="146"/>
      <c r="TZP83" s="147"/>
      <c r="TZQ83" s="148"/>
      <c r="TZR83" s="149"/>
      <c r="TZS83" s="150"/>
      <c r="TZT83" s="151"/>
      <c r="TZU83" s="152"/>
      <c r="TZV83" s="153"/>
      <c r="TZW83" s="154"/>
      <c r="TZX83" s="146"/>
      <c r="TZY83" s="147"/>
      <c r="TZZ83" s="148"/>
      <c r="UAA83" s="149"/>
      <c r="UAB83" s="150"/>
      <c r="UAC83" s="151"/>
      <c r="UAD83" s="152"/>
      <c r="UAE83" s="153"/>
      <c r="UAF83" s="154"/>
      <c r="UAG83" s="146"/>
      <c r="UAH83" s="147"/>
      <c r="UAI83" s="148"/>
      <c r="UAJ83" s="149"/>
      <c r="UAK83" s="150"/>
      <c r="UAL83" s="151"/>
      <c r="UAM83" s="152"/>
      <c r="UAN83" s="153"/>
      <c r="UAO83" s="154"/>
      <c r="UAP83" s="146"/>
      <c r="UAQ83" s="147"/>
      <c r="UAR83" s="148"/>
      <c r="UAS83" s="149"/>
      <c r="UAT83" s="150"/>
      <c r="UAU83" s="151"/>
      <c r="UAV83" s="152"/>
      <c r="UAW83" s="153"/>
      <c r="UAX83" s="154"/>
      <c r="UAY83" s="146"/>
      <c r="UAZ83" s="147"/>
      <c r="UBA83" s="148"/>
      <c r="UBB83" s="149"/>
      <c r="UBC83" s="150"/>
      <c r="UBD83" s="151"/>
      <c r="UBE83" s="152"/>
      <c r="UBF83" s="153"/>
      <c r="UBG83" s="154"/>
      <c r="UBH83" s="146"/>
      <c r="UBI83" s="147"/>
      <c r="UBJ83" s="148"/>
      <c r="UBK83" s="149"/>
      <c r="UBL83" s="150"/>
      <c r="UBM83" s="151"/>
      <c r="UBN83" s="152"/>
      <c r="UBO83" s="153"/>
      <c r="UBP83" s="154"/>
      <c r="UBQ83" s="146"/>
      <c r="UBR83" s="147"/>
      <c r="UBS83" s="148"/>
      <c r="UBT83" s="149"/>
      <c r="UBU83" s="150"/>
      <c r="UBV83" s="151"/>
      <c r="UBW83" s="152"/>
      <c r="UBX83" s="153"/>
      <c r="UBY83" s="154"/>
      <c r="UBZ83" s="146"/>
      <c r="UCA83" s="147"/>
      <c r="UCB83" s="148"/>
      <c r="UCC83" s="149"/>
      <c r="UCD83" s="150"/>
      <c r="UCE83" s="151"/>
      <c r="UCF83" s="152"/>
      <c r="UCG83" s="153"/>
      <c r="UCH83" s="154"/>
      <c r="UCI83" s="146"/>
      <c r="UCJ83" s="147"/>
      <c r="UCK83" s="148"/>
      <c r="UCL83" s="149"/>
      <c r="UCM83" s="150"/>
      <c r="UCN83" s="151"/>
      <c r="UCO83" s="152"/>
      <c r="UCP83" s="153"/>
      <c r="UCQ83" s="154"/>
      <c r="UCR83" s="146"/>
      <c r="UCS83" s="147"/>
      <c r="UCT83" s="148"/>
      <c r="UCU83" s="149"/>
      <c r="UCV83" s="150"/>
      <c r="UCW83" s="151"/>
      <c r="UCX83" s="152"/>
      <c r="UCY83" s="153"/>
      <c r="UCZ83" s="154"/>
      <c r="UDA83" s="146"/>
      <c r="UDB83" s="147"/>
      <c r="UDC83" s="148"/>
      <c r="UDD83" s="149"/>
      <c r="UDE83" s="150"/>
      <c r="UDF83" s="151"/>
      <c r="UDG83" s="152"/>
      <c r="UDH83" s="153"/>
      <c r="UDI83" s="154"/>
      <c r="UDJ83" s="146"/>
      <c r="UDK83" s="147"/>
      <c r="UDL83" s="148"/>
      <c r="UDM83" s="149"/>
      <c r="UDN83" s="150"/>
      <c r="UDO83" s="151"/>
      <c r="UDP83" s="152"/>
      <c r="UDQ83" s="153"/>
      <c r="UDR83" s="154"/>
      <c r="UDS83" s="146"/>
      <c r="UDT83" s="147"/>
      <c r="UDU83" s="148"/>
      <c r="UDV83" s="149"/>
      <c r="UDW83" s="150"/>
      <c r="UDX83" s="151"/>
      <c r="UDY83" s="152"/>
      <c r="UDZ83" s="153"/>
      <c r="UEA83" s="154"/>
      <c r="UEB83" s="146"/>
      <c r="UEC83" s="147"/>
      <c r="UED83" s="148"/>
      <c r="UEE83" s="149"/>
      <c r="UEF83" s="150"/>
      <c r="UEG83" s="151"/>
      <c r="UEH83" s="152"/>
      <c r="UEI83" s="153"/>
      <c r="UEJ83" s="154"/>
      <c r="UEK83" s="146"/>
      <c r="UEL83" s="147"/>
      <c r="UEM83" s="148"/>
      <c r="UEN83" s="149"/>
      <c r="UEO83" s="150"/>
      <c r="UEP83" s="151"/>
      <c r="UEQ83" s="152"/>
      <c r="UER83" s="153"/>
      <c r="UES83" s="154"/>
      <c r="UET83" s="146"/>
      <c r="UEU83" s="147"/>
      <c r="UEV83" s="148"/>
      <c r="UEW83" s="149"/>
      <c r="UEX83" s="150"/>
      <c r="UEY83" s="151"/>
      <c r="UEZ83" s="152"/>
      <c r="UFA83" s="153"/>
      <c r="UFB83" s="154"/>
      <c r="UFC83" s="146"/>
      <c r="UFD83" s="147"/>
      <c r="UFE83" s="148"/>
      <c r="UFF83" s="149"/>
      <c r="UFG83" s="150"/>
      <c r="UFH83" s="151"/>
      <c r="UFI83" s="152"/>
      <c r="UFJ83" s="153"/>
      <c r="UFK83" s="154"/>
      <c r="UFL83" s="146"/>
      <c r="UFM83" s="147"/>
      <c r="UFN83" s="148"/>
      <c r="UFO83" s="149"/>
      <c r="UFP83" s="150"/>
      <c r="UFQ83" s="151"/>
      <c r="UFR83" s="152"/>
      <c r="UFS83" s="153"/>
      <c r="UFT83" s="154"/>
      <c r="UFU83" s="146"/>
      <c r="UFV83" s="147"/>
      <c r="UFW83" s="148"/>
      <c r="UFX83" s="149"/>
      <c r="UFY83" s="150"/>
      <c r="UFZ83" s="151"/>
      <c r="UGA83" s="152"/>
      <c r="UGB83" s="153"/>
      <c r="UGC83" s="154"/>
      <c r="UGD83" s="146"/>
      <c r="UGE83" s="147"/>
      <c r="UGF83" s="148"/>
      <c r="UGG83" s="149"/>
      <c r="UGH83" s="150"/>
      <c r="UGI83" s="151"/>
      <c r="UGJ83" s="152"/>
      <c r="UGK83" s="153"/>
      <c r="UGL83" s="154"/>
      <c r="UGM83" s="146"/>
      <c r="UGN83" s="147"/>
      <c r="UGO83" s="148"/>
      <c r="UGP83" s="149"/>
      <c r="UGQ83" s="150"/>
      <c r="UGR83" s="151"/>
      <c r="UGS83" s="152"/>
      <c r="UGT83" s="153"/>
      <c r="UGU83" s="154"/>
      <c r="UGV83" s="146"/>
      <c r="UGW83" s="147"/>
      <c r="UGX83" s="148"/>
      <c r="UGY83" s="149"/>
      <c r="UGZ83" s="150"/>
      <c r="UHA83" s="151"/>
      <c r="UHB83" s="152"/>
      <c r="UHC83" s="153"/>
      <c r="UHD83" s="154"/>
      <c r="UHE83" s="146"/>
      <c r="UHF83" s="147"/>
      <c r="UHG83" s="148"/>
      <c r="UHH83" s="149"/>
      <c r="UHI83" s="150"/>
      <c r="UHJ83" s="151"/>
      <c r="UHK83" s="152"/>
      <c r="UHL83" s="153"/>
      <c r="UHM83" s="154"/>
      <c r="UHN83" s="146"/>
      <c r="UHO83" s="147"/>
      <c r="UHP83" s="148"/>
      <c r="UHQ83" s="149"/>
      <c r="UHR83" s="150"/>
      <c r="UHS83" s="151"/>
      <c r="UHT83" s="152"/>
      <c r="UHU83" s="153"/>
      <c r="UHV83" s="154"/>
      <c r="UHW83" s="146"/>
      <c r="UHX83" s="147"/>
      <c r="UHY83" s="148"/>
      <c r="UHZ83" s="149"/>
      <c r="UIA83" s="150"/>
      <c r="UIB83" s="151"/>
      <c r="UIC83" s="152"/>
      <c r="UID83" s="153"/>
      <c r="UIE83" s="154"/>
      <c r="UIF83" s="146"/>
      <c r="UIG83" s="147"/>
      <c r="UIH83" s="148"/>
      <c r="UII83" s="149"/>
      <c r="UIJ83" s="150"/>
      <c r="UIK83" s="151"/>
      <c r="UIL83" s="152"/>
      <c r="UIM83" s="153"/>
      <c r="UIN83" s="154"/>
      <c r="UIO83" s="146"/>
      <c r="UIP83" s="147"/>
      <c r="UIQ83" s="148"/>
      <c r="UIR83" s="149"/>
      <c r="UIS83" s="150"/>
      <c r="UIT83" s="151"/>
      <c r="UIU83" s="152"/>
      <c r="UIV83" s="153"/>
      <c r="UIW83" s="154"/>
      <c r="UIX83" s="146"/>
      <c r="UIY83" s="147"/>
      <c r="UIZ83" s="148"/>
      <c r="UJA83" s="149"/>
      <c r="UJB83" s="150"/>
      <c r="UJC83" s="151"/>
      <c r="UJD83" s="152"/>
      <c r="UJE83" s="153"/>
      <c r="UJF83" s="154"/>
      <c r="UJG83" s="146"/>
      <c r="UJH83" s="147"/>
      <c r="UJI83" s="148"/>
      <c r="UJJ83" s="149"/>
      <c r="UJK83" s="150"/>
      <c r="UJL83" s="151"/>
      <c r="UJM83" s="152"/>
      <c r="UJN83" s="153"/>
      <c r="UJO83" s="154"/>
      <c r="UJP83" s="146"/>
      <c r="UJQ83" s="147"/>
      <c r="UJR83" s="148"/>
      <c r="UJS83" s="149"/>
      <c r="UJT83" s="150"/>
      <c r="UJU83" s="151"/>
      <c r="UJV83" s="152"/>
      <c r="UJW83" s="153"/>
      <c r="UJX83" s="154"/>
      <c r="UJY83" s="146"/>
      <c r="UJZ83" s="147"/>
      <c r="UKA83" s="148"/>
      <c r="UKB83" s="149"/>
      <c r="UKC83" s="150"/>
      <c r="UKD83" s="151"/>
      <c r="UKE83" s="152"/>
      <c r="UKF83" s="153"/>
      <c r="UKG83" s="154"/>
      <c r="UKH83" s="146"/>
      <c r="UKI83" s="147"/>
      <c r="UKJ83" s="148"/>
      <c r="UKK83" s="149"/>
      <c r="UKL83" s="150"/>
      <c r="UKM83" s="151"/>
      <c r="UKN83" s="152"/>
      <c r="UKO83" s="153"/>
      <c r="UKP83" s="154"/>
      <c r="UKQ83" s="146"/>
      <c r="UKR83" s="147"/>
      <c r="UKS83" s="148"/>
      <c r="UKT83" s="149"/>
      <c r="UKU83" s="150"/>
      <c r="UKV83" s="151"/>
      <c r="UKW83" s="152"/>
      <c r="UKX83" s="153"/>
      <c r="UKY83" s="154"/>
      <c r="UKZ83" s="146"/>
      <c r="ULA83" s="147"/>
      <c r="ULB83" s="148"/>
      <c r="ULC83" s="149"/>
      <c r="ULD83" s="150"/>
      <c r="ULE83" s="151"/>
      <c r="ULF83" s="152"/>
      <c r="ULG83" s="153"/>
      <c r="ULH83" s="154"/>
      <c r="ULI83" s="146"/>
      <c r="ULJ83" s="147"/>
      <c r="ULK83" s="148"/>
      <c r="ULL83" s="149"/>
      <c r="ULM83" s="150"/>
      <c r="ULN83" s="151"/>
      <c r="ULO83" s="152"/>
      <c r="ULP83" s="153"/>
      <c r="ULQ83" s="154"/>
      <c r="ULR83" s="146"/>
      <c r="ULS83" s="147"/>
      <c r="ULT83" s="148"/>
      <c r="ULU83" s="149"/>
      <c r="ULV83" s="150"/>
      <c r="ULW83" s="151"/>
      <c r="ULX83" s="152"/>
      <c r="ULY83" s="153"/>
      <c r="ULZ83" s="154"/>
      <c r="UMA83" s="146"/>
      <c r="UMB83" s="147"/>
      <c r="UMC83" s="148"/>
      <c r="UMD83" s="149"/>
      <c r="UME83" s="150"/>
      <c r="UMF83" s="151"/>
      <c r="UMG83" s="152"/>
      <c r="UMH83" s="153"/>
      <c r="UMI83" s="154"/>
      <c r="UMJ83" s="146"/>
      <c r="UMK83" s="147"/>
      <c r="UML83" s="148"/>
      <c r="UMM83" s="149"/>
      <c r="UMN83" s="150"/>
      <c r="UMO83" s="151"/>
      <c r="UMP83" s="152"/>
      <c r="UMQ83" s="153"/>
      <c r="UMR83" s="154"/>
      <c r="UMS83" s="146"/>
      <c r="UMT83" s="147"/>
      <c r="UMU83" s="148"/>
      <c r="UMV83" s="149"/>
      <c r="UMW83" s="150"/>
      <c r="UMX83" s="151"/>
      <c r="UMY83" s="152"/>
      <c r="UMZ83" s="153"/>
      <c r="UNA83" s="154"/>
      <c r="UNB83" s="146"/>
      <c r="UNC83" s="147"/>
      <c r="UND83" s="148"/>
      <c r="UNE83" s="149"/>
      <c r="UNF83" s="150"/>
      <c r="UNG83" s="151"/>
      <c r="UNH83" s="152"/>
      <c r="UNI83" s="153"/>
      <c r="UNJ83" s="154"/>
      <c r="UNK83" s="146"/>
      <c r="UNL83" s="147"/>
      <c r="UNM83" s="148"/>
      <c r="UNN83" s="149"/>
      <c r="UNO83" s="150"/>
      <c r="UNP83" s="151"/>
      <c r="UNQ83" s="152"/>
      <c r="UNR83" s="153"/>
      <c r="UNS83" s="154"/>
      <c r="UNT83" s="146"/>
      <c r="UNU83" s="147"/>
      <c r="UNV83" s="148"/>
      <c r="UNW83" s="149"/>
      <c r="UNX83" s="150"/>
      <c r="UNY83" s="151"/>
      <c r="UNZ83" s="152"/>
      <c r="UOA83" s="153"/>
      <c r="UOB83" s="154"/>
      <c r="UOC83" s="146"/>
      <c r="UOD83" s="147"/>
      <c r="UOE83" s="148"/>
      <c r="UOF83" s="149"/>
      <c r="UOG83" s="150"/>
      <c r="UOH83" s="151"/>
      <c r="UOI83" s="152"/>
      <c r="UOJ83" s="153"/>
      <c r="UOK83" s="154"/>
      <c r="UOL83" s="146"/>
      <c r="UOM83" s="147"/>
      <c r="UON83" s="148"/>
      <c r="UOO83" s="149"/>
      <c r="UOP83" s="150"/>
      <c r="UOQ83" s="151"/>
      <c r="UOR83" s="152"/>
      <c r="UOS83" s="153"/>
      <c r="UOT83" s="154"/>
      <c r="UOU83" s="146"/>
      <c r="UOV83" s="147"/>
      <c r="UOW83" s="148"/>
      <c r="UOX83" s="149"/>
      <c r="UOY83" s="150"/>
      <c r="UOZ83" s="151"/>
      <c r="UPA83" s="152"/>
      <c r="UPB83" s="153"/>
      <c r="UPC83" s="154"/>
      <c r="UPD83" s="146"/>
      <c r="UPE83" s="147"/>
      <c r="UPF83" s="148"/>
      <c r="UPG83" s="149"/>
      <c r="UPH83" s="150"/>
      <c r="UPI83" s="151"/>
      <c r="UPJ83" s="152"/>
      <c r="UPK83" s="153"/>
      <c r="UPL83" s="154"/>
      <c r="UPM83" s="146"/>
      <c r="UPN83" s="147"/>
      <c r="UPO83" s="148"/>
      <c r="UPP83" s="149"/>
      <c r="UPQ83" s="150"/>
      <c r="UPR83" s="151"/>
      <c r="UPS83" s="152"/>
      <c r="UPT83" s="153"/>
      <c r="UPU83" s="154"/>
      <c r="UPV83" s="146"/>
      <c r="UPW83" s="147"/>
      <c r="UPX83" s="148"/>
      <c r="UPY83" s="149"/>
      <c r="UPZ83" s="150"/>
      <c r="UQA83" s="151"/>
      <c r="UQB83" s="152"/>
      <c r="UQC83" s="153"/>
      <c r="UQD83" s="154"/>
      <c r="UQE83" s="146"/>
      <c r="UQF83" s="147"/>
      <c r="UQG83" s="148"/>
      <c r="UQH83" s="149"/>
      <c r="UQI83" s="150"/>
      <c r="UQJ83" s="151"/>
      <c r="UQK83" s="152"/>
      <c r="UQL83" s="153"/>
      <c r="UQM83" s="154"/>
      <c r="UQN83" s="146"/>
      <c r="UQO83" s="147"/>
      <c r="UQP83" s="148"/>
      <c r="UQQ83" s="149"/>
      <c r="UQR83" s="150"/>
      <c r="UQS83" s="151"/>
      <c r="UQT83" s="152"/>
      <c r="UQU83" s="153"/>
      <c r="UQV83" s="154"/>
      <c r="UQW83" s="146"/>
      <c r="UQX83" s="147"/>
      <c r="UQY83" s="148"/>
      <c r="UQZ83" s="149"/>
      <c r="URA83" s="150"/>
      <c r="URB83" s="151"/>
      <c r="URC83" s="152"/>
      <c r="URD83" s="153"/>
      <c r="URE83" s="154"/>
      <c r="URF83" s="146"/>
      <c r="URG83" s="147"/>
      <c r="URH83" s="148"/>
      <c r="URI83" s="149"/>
      <c r="URJ83" s="150"/>
      <c r="URK83" s="151"/>
      <c r="URL83" s="152"/>
      <c r="URM83" s="153"/>
      <c r="URN83" s="154"/>
      <c r="URO83" s="146"/>
      <c r="URP83" s="147"/>
      <c r="URQ83" s="148"/>
      <c r="URR83" s="149"/>
      <c r="URS83" s="150"/>
      <c r="URT83" s="151"/>
      <c r="URU83" s="152"/>
      <c r="URV83" s="153"/>
      <c r="URW83" s="154"/>
      <c r="URX83" s="146"/>
      <c r="URY83" s="147"/>
      <c r="URZ83" s="148"/>
      <c r="USA83" s="149"/>
      <c r="USB83" s="150"/>
      <c r="USC83" s="151"/>
      <c r="USD83" s="152"/>
      <c r="USE83" s="153"/>
      <c r="USF83" s="154"/>
      <c r="USG83" s="146"/>
      <c r="USH83" s="147"/>
      <c r="USI83" s="148"/>
      <c r="USJ83" s="149"/>
      <c r="USK83" s="150"/>
      <c r="USL83" s="151"/>
      <c r="USM83" s="152"/>
      <c r="USN83" s="153"/>
      <c r="USO83" s="154"/>
      <c r="USP83" s="146"/>
      <c r="USQ83" s="147"/>
      <c r="USR83" s="148"/>
      <c r="USS83" s="149"/>
      <c r="UST83" s="150"/>
      <c r="USU83" s="151"/>
      <c r="USV83" s="152"/>
      <c r="USW83" s="153"/>
      <c r="USX83" s="154"/>
      <c r="USY83" s="146"/>
      <c r="USZ83" s="147"/>
      <c r="UTA83" s="148"/>
      <c r="UTB83" s="149"/>
      <c r="UTC83" s="150"/>
      <c r="UTD83" s="151"/>
      <c r="UTE83" s="152"/>
      <c r="UTF83" s="153"/>
      <c r="UTG83" s="154"/>
      <c r="UTH83" s="146"/>
      <c r="UTI83" s="147"/>
      <c r="UTJ83" s="148"/>
      <c r="UTK83" s="149"/>
      <c r="UTL83" s="150"/>
      <c r="UTM83" s="151"/>
      <c r="UTN83" s="152"/>
      <c r="UTO83" s="153"/>
      <c r="UTP83" s="154"/>
      <c r="UTQ83" s="146"/>
      <c r="UTR83" s="147"/>
      <c r="UTS83" s="148"/>
      <c r="UTT83" s="149"/>
      <c r="UTU83" s="150"/>
      <c r="UTV83" s="151"/>
      <c r="UTW83" s="152"/>
      <c r="UTX83" s="153"/>
      <c r="UTY83" s="154"/>
      <c r="UTZ83" s="146"/>
      <c r="UUA83" s="147"/>
      <c r="UUB83" s="148"/>
      <c r="UUC83" s="149"/>
      <c r="UUD83" s="150"/>
      <c r="UUE83" s="151"/>
      <c r="UUF83" s="152"/>
      <c r="UUG83" s="153"/>
      <c r="UUH83" s="154"/>
      <c r="UUI83" s="146"/>
      <c r="UUJ83" s="147"/>
      <c r="UUK83" s="148"/>
      <c r="UUL83" s="149"/>
      <c r="UUM83" s="150"/>
      <c r="UUN83" s="151"/>
      <c r="UUO83" s="152"/>
      <c r="UUP83" s="153"/>
      <c r="UUQ83" s="154"/>
      <c r="UUR83" s="146"/>
      <c r="UUS83" s="147"/>
      <c r="UUT83" s="148"/>
      <c r="UUU83" s="149"/>
      <c r="UUV83" s="150"/>
      <c r="UUW83" s="151"/>
      <c r="UUX83" s="152"/>
      <c r="UUY83" s="153"/>
      <c r="UUZ83" s="154"/>
      <c r="UVA83" s="146"/>
      <c r="UVB83" s="147"/>
      <c r="UVC83" s="148"/>
      <c r="UVD83" s="149"/>
      <c r="UVE83" s="150"/>
      <c r="UVF83" s="151"/>
      <c r="UVG83" s="152"/>
      <c r="UVH83" s="153"/>
      <c r="UVI83" s="154"/>
      <c r="UVJ83" s="146"/>
      <c r="UVK83" s="147"/>
      <c r="UVL83" s="148"/>
      <c r="UVM83" s="149"/>
      <c r="UVN83" s="150"/>
      <c r="UVO83" s="151"/>
      <c r="UVP83" s="152"/>
      <c r="UVQ83" s="153"/>
      <c r="UVR83" s="154"/>
      <c r="UVS83" s="146"/>
      <c r="UVT83" s="147"/>
      <c r="UVU83" s="148"/>
      <c r="UVV83" s="149"/>
      <c r="UVW83" s="150"/>
      <c r="UVX83" s="151"/>
      <c r="UVY83" s="152"/>
      <c r="UVZ83" s="153"/>
      <c r="UWA83" s="154"/>
      <c r="UWB83" s="146"/>
      <c r="UWC83" s="147"/>
      <c r="UWD83" s="148"/>
      <c r="UWE83" s="149"/>
      <c r="UWF83" s="150"/>
      <c r="UWG83" s="151"/>
      <c r="UWH83" s="152"/>
      <c r="UWI83" s="153"/>
      <c r="UWJ83" s="154"/>
      <c r="UWK83" s="146"/>
      <c r="UWL83" s="147"/>
      <c r="UWM83" s="148"/>
      <c r="UWN83" s="149"/>
      <c r="UWO83" s="150"/>
      <c r="UWP83" s="151"/>
      <c r="UWQ83" s="152"/>
      <c r="UWR83" s="153"/>
      <c r="UWS83" s="154"/>
      <c r="UWT83" s="146"/>
      <c r="UWU83" s="147"/>
      <c r="UWV83" s="148"/>
      <c r="UWW83" s="149"/>
      <c r="UWX83" s="150"/>
      <c r="UWY83" s="151"/>
      <c r="UWZ83" s="152"/>
      <c r="UXA83" s="153"/>
      <c r="UXB83" s="154"/>
      <c r="UXC83" s="146"/>
      <c r="UXD83" s="147"/>
      <c r="UXE83" s="148"/>
      <c r="UXF83" s="149"/>
      <c r="UXG83" s="150"/>
      <c r="UXH83" s="151"/>
      <c r="UXI83" s="152"/>
      <c r="UXJ83" s="153"/>
      <c r="UXK83" s="154"/>
      <c r="UXL83" s="146"/>
      <c r="UXM83" s="147"/>
      <c r="UXN83" s="148"/>
      <c r="UXO83" s="149"/>
      <c r="UXP83" s="150"/>
      <c r="UXQ83" s="151"/>
      <c r="UXR83" s="152"/>
      <c r="UXS83" s="153"/>
      <c r="UXT83" s="154"/>
      <c r="UXU83" s="146"/>
      <c r="UXV83" s="147"/>
      <c r="UXW83" s="148"/>
      <c r="UXX83" s="149"/>
      <c r="UXY83" s="150"/>
      <c r="UXZ83" s="151"/>
      <c r="UYA83" s="152"/>
      <c r="UYB83" s="153"/>
      <c r="UYC83" s="154"/>
      <c r="UYD83" s="146"/>
      <c r="UYE83" s="147"/>
      <c r="UYF83" s="148"/>
      <c r="UYG83" s="149"/>
      <c r="UYH83" s="150"/>
      <c r="UYI83" s="151"/>
      <c r="UYJ83" s="152"/>
      <c r="UYK83" s="153"/>
      <c r="UYL83" s="154"/>
      <c r="UYM83" s="146"/>
      <c r="UYN83" s="147"/>
      <c r="UYO83" s="148"/>
      <c r="UYP83" s="149"/>
      <c r="UYQ83" s="150"/>
      <c r="UYR83" s="151"/>
      <c r="UYS83" s="152"/>
      <c r="UYT83" s="153"/>
      <c r="UYU83" s="154"/>
      <c r="UYV83" s="146"/>
      <c r="UYW83" s="147"/>
      <c r="UYX83" s="148"/>
      <c r="UYY83" s="149"/>
      <c r="UYZ83" s="150"/>
      <c r="UZA83" s="151"/>
      <c r="UZB83" s="152"/>
      <c r="UZC83" s="153"/>
      <c r="UZD83" s="154"/>
      <c r="UZE83" s="146"/>
      <c r="UZF83" s="147"/>
      <c r="UZG83" s="148"/>
      <c r="UZH83" s="149"/>
      <c r="UZI83" s="150"/>
      <c r="UZJ83" s="151"/>
      <c r="UZK83" s="152"/>
      <c r="UZL83" s="153"/>
      <c r="UZM83" s="154"/>
      <c r="UZN83" s="146"/>
      <c r="UZO83" s="147"/>
      <c r="UZP83" s="148"/>
      <c r="UZQ83" s="149"/>
      <c r="UZR83" s="150"/>
      <c r="UZS83" s="151"/>
      <c r="UZT83" s="152"/>
      <c r="UZU83" s="153"/>
      <c r="UZV83" s="154"/>
      <c r="UZW83" s="146"/>
      <c r="UZX83" s="147"/>
      <c r="UZY83" s="148"/>
      <c r="UZZ83" s="149"/>
      <c r="VAA83" s="150"/>
      <c r="VAB83" s="151"/>
      <c r="VAC83" s="152"/>
      <c r="VAD83" s="153"/>
      <c r="VAE83" s="154"/>
      <c r="VAF83" s="146"/>
      <c r="VAG83" s="147"/>
      <c r="VAH83" s="148"/>
      <c r="VAI83" s="149"/>
      <c r="VAJ83" s="150"/>
      <c r="VAK83" s="151"/>
      <c r="VAL83" s="152"/>
      <c r="VAM83" s="153"/>
      <c r="VAN83" s="154"/>
      <c r="VAO83" s="146"/>
      <c r="VAP83" s="147"/>
      <c r="VAQ83" s="148"/>
      <c r="VAR83" s="149"/>
      <c r="VAS83" s="150"/>
      <c r="VAT83" s="151"/>
      <c r="VAU83" s="152"/>
      <c r="VAV83" s="153"/>
      <c r="VAW83" s="154"/>
      <c r="VAX83" s="146"/>
      <c r="VAY83" s="147"/>
      <c r="VAZ83" s="148"/>
      <c r="VBA83" s="149"/>
      <c r="VBB83" s="150"/>
      <c r="VBC83" s="151"/>
      <c r="VBD83" s="152"/>
      <c r="VBE83" s="153"/>
      <c r="VBF83" s="154"/>
      <c r="VBG83" s="146"/>
      <c r="VBH83" s="147"/>
      <c r="VBI83" s="148"/>
      <c r="VBJ83" s="149"/>
      <c r="VBK83" s="150"/>
      <c r="VBL83" s="151"/>
      <c r="VBM83" s="152"/>
      <c r="VBN83" s="153"/>
      <c r="VBO83" s="154"/>
      <c r="VBP83" s="146"/>
      <c r="VBQ83" s="147"/>
      <c r="VBR83" s="148"/>
      <c r="VBS83" s="149"/>
      <c r="VBT83" s="150"/>
      <c r="VBU83" s="151"/>
      <c r="VBV83" s="152"/>
      <c r="VBW83" s="153"/>
      <c r="VBX83" s="154"/>
      <c r="VBY83" s="146"/>
      <c r="VBZ83" s="147"/>
      <c r="VCA83" s="148"/>
      <c r="VCB83" s="149"/>
      <c r="VCC83" s="150"/>
      <c r="VCD83" s="151"/>
      <c r="VCE83" s="152"/>
      <c r="VCF83" s="153"/>
      <c r="VCG83" s="154"/>
      <c r="VCH83" s="146"/>
      <c r="VCI83" s="147"/>
      <c r="VCJ83" s="148"/>
      <c r="VCK83" s="149"/>
      <c r="VCL83" s="150"/>
      <c r="VCM83" s="151"/>
      <c r="VCN83" s="152"/>
      <c r="VCO83" s="153"/>
      <c r="VCP83" s="154"/>
      <c r="VCQ83" s="146"/>
      <c r="VCR83" s="147"/>
      <c r="VCS83" s="148"/>
      <c r="VCT83" s="149"/>
      <c r="VCU83" s="150"/>
      <c r="VCV83" s="151"/>
      <c r="VCW83" s="152"/>
      <c r="VCX83" s="153"/>
      <c r="VCY83" s="154"/>
      <c r="VCZ83" s="146"/>
      <c r="VDA83" s="147"/>
      <c r="VDB83" s="148"/>
      <c r="VDC83" s="149"/>
      <c r="VDD83" s="150"/>
      <c r="VDE83" s="151"/>
      <c r="VDF83" s="152"/>
      <c r="VDG83" s="153"/>
      <c r="VDH83" s="154"/>
      <c r="VDI83" s="146"/>
      <c r="VDJ83" s="147"/>
      <c r="VDK83" s="148"/>
      <c r="VDL83" s="149"/>
      <c r="VDM83" s="150"/>
      <c r="VDN83" s="151"/>
      <c r="VDO83" s="152"/>
      <c r="VDP83" s="153"/>
      <c r="VDQ83" s="154"/>
      <c r="VDR83" s="146"/>
      <c r="VDS83" s="147"/>
      <c r="VDT83" s="148"/>
      <c r="VDU83" s="149"/>
      <c r="VDV83" s="150"/>
      <c r="VDW83" s="151"/>
      <c r="VDX83" s="152"/>
      <c r="VDY83" s="153"/>
      <c r="VDZ83" s="154"/>
      <c r="VEA83" s="146"/>
      <c r="VEB83" s="147"/>
      <c r="VEC83" s="148"/>
      <c r="VED83" s="149"/>
      <c r="VEE83" s="150"/>
      <c r="VEF83" s="151"/>
      <c r="VEG83" s="152"/>
      <c r="VEH83" s="153"/>
      <c r="VEI83" s="154"/>
      <c r="VEJ83" s="146"/>
      <c r="VEK83" s="147"/>
      <c r="VEL83" s="148"/>
      <c r="VEM83" s="149"/>
      <c r="VEN83" s="150"/>
      <c r="VEO83" s="151"/>
      <c r="VEP83" s="152"/>
      <c r="VEQ83" s="153"/>
      <c r="VER83" s="154"/>
      <c r="VES83" s="146"/>
      <c r="VET83" s="147"/>
      <c r="VEU83" s="148"/>
      <c r="VEV83" s="149"/>
      <c r="VEW83" s="150"/>
      <c r="VEX83" s="151"/>
      <c r="VEY83" s="152"/>
      <c r="VEZ83" s="153"/>
      <c r="VFA83" s="154"/>
      <c r="VFB83" s="146"/>
      <c r="VFC83" s="147"/>
      <c r="VFD83" s="148"/>
      <c r="VFE83" s="149"/>
      <c r="VFF83" s="150"/>
      <c r="VFG83" s="151"/>
      <c r="VFH83" s="152"/>
      <c r="VFI83" s="153"/>
      <c r="VFJ83" s="154"/>
      <c r="VFK83" s="146"/>
      <c r="VFL83" s="147"/>
      <c r="VFM83" s="148"/>
      <c r="VFN83" s="149"/>
      <c r="VFO83" s="150"/>
      <c r="VFP83" s="151"/>
      <c r="VFQ83" s="152"/>
      <c r="VFR83" s="153"/>
      <c r="VFS83" s="154"/>
      <c r="VFT83" s="146"/>
      <c r="VFU83" s="147"/>
      <c r="VFV83" s="148"/>
      <c r="VFW83" s="149"/>
      <c r="VFX83" s="150"/>
      <c r="VFY83" s="151"/>
      <c r="VFZ83" s="152"/>
      <c r="VGA83" s="153"/>
      <c r="VGB83" s="154"/>
      <c r="VGC83" s="146"/>
      <c r="VGD83" s="147"/>
      <c r="VGE83" s="148"/>
      <c r="VGF83" s="149"/>
      <c r="VGG83" s="150"/>
      <c r="VGH83" s="151"/>
      <c r="VGI83" s="152"/>
      <c r="VGJ83" s="153"/>
      <c r="VGK83" s="154"/>
      <c r="VGL83" s="146"/>
      <c r="VGM83" s="147"/>
      <c r="VGN83" s="148"/>
      <c r="VGO83" s="149"/>
      <c r="VGP83" s="150"/>
      <c r="VGQ83" s="151"/>
      <c r="VGR83" s="152"/>
      <c r="VGS83" s="153"/>
      <c r="VGT83" s="154"/>
      <c r="VGU83" s="146"/>
      <c r="VGV83" s="147"/>
      <c r="VGW83" s="148"/>
      <c r="VGX83" s="149"/>
      <c r="VGY83" s="150"/>
      <c r="VGZ83" s="151"/>
      <c r="VHA83" s="152"/>
      <c r="VHB83" s="153"/>
      <c r="VHC83" s="154"/>
      <c r="VHD83" s="146"/>
      <c r="VHE83" s="147"/>
      <c r="VHF83" s="148"/>
      <c r="VHG83" s="149"/>
      <c r="VHH83" s="150"/>
      <c r="VHI83" s="151"/>
      <c r="VHJ83" s="152"/>
      <c r="VHK83" s="153"/>
      <c r="VHL83" s="154"/>
      <c r="VHM83" s="146"/>
      <c r="VHN83" s="147"/>
      <c r="VHO83" s="148"/>
      <c r="VHP83" s="149"/>
      <c r="VHQ83" s="150"/>
      <c r="VHR83" s="151"/>
      <c r="VHS83" s="152"/>
      <c r="VHT83" s="153"/>
      <c r="VHU83" s="154"/>
      <c r="VHV83" s="146"/>
      <c r="VHW83" s="147"/>
      <c r="VHX83" s="148"/>
      <c r="VHY83" s="149"/>
      <c r="VHZ83" s="150"/>
      <c r="VIA83" s="151"/>
      <c r="VIB83" s="152"/>
      <c r="VIC83" s="153"/>
      <c r="VID83" s="154"/>
      <c r="VIE83" s="146"/>
      <c r="VIF83" s="147"/>
      <c r="VIG83" s="148"/>
      <c r="VIH83" s="149"/>
      <c r="VII83" s="150"/>
      <c r="VIJ83" s="151"/>
      <c r="VIK83" s="152"/>
      <c r="VIL83" s="153"/>
      <c r="VIM83" s="154"/>
      <c r="VIN83" s="146"/>
      <c r="VIO83" s="147"/>
      <c r="VIP83" s="148"/>
      <c r="VIQ83" s="149"/>
      <c r="VIR83" s="150"/>
      <c r="VIS83" s="151"/>
      <c r="VIT83" s="152"/>
      <c r="VIU83" s="153"/>
      <c r="VIV83" s="154"/>
      <c r="VIW83" s="146"/>
      <c r="VIX83" s="147"/>
      <c r="VIY83" s="148"/>
      <c r="VIZ83" s="149"/>
      <c r="VJA83" s="150"/>
      <c r="VJB83" s="151"/>
      <c r="VJC83" s="152"/>
      <c r="VJD83" s="153"/>
      <c r="VJE83" s="154"/>
      <c r="VJF83" s="146"/>
      <c r="VJG83" s="147"/>
      <c r="VJH83" s="148"/>
      <c r="VJI83" s="149"/>
      <c r="VJJ83" s="150"/>
      <c r="VJK83" s="151"/>
      <c r="VJL83" s="152"/>
      <c r="VJM83" s="153"/>
      <c r="VJN83" s="154"/>
      <c r="VJO83" s="146"/>
      <c r="VJP83" s="147"/>
      <c r="VJQ83" s="148"/>
      <c r="VJR83" s="149"/>
      <c r="VJS83" s="150"/>
      <c r="VJT83" s="151"/>
      <c r="VJU83" s="152"/>
      <c r="VJV83" s="153"/>
      <c r="VJW83" s="154"/>
      <c r="VJX83" s="146"/>
      <c r="VJY83" s="147"/>
      <c r="VJZ83" s="148"/>
      <c r="VKA83" s="149"/>
      <c r="VKB83" s="150"/>
      <c r="VKC83" s="151"/>
      <c r="VKD83" s="152"/>
      <c r="VKE83" s="153"/>
      <c r="VKF83" s="154"/>
      <c r="VKG83" s="146"/>
      <c r="VKH83" s="147"/>
      <c r="VKI83" s="148"/>
      <c r="VKJ83" s="149"/>
      <c r="VKK83" s="150"/>
      <c r="VKL83" s="151"/>
      <c r="VKM83" s="152"/>
      <c r="VKN83" s="153"/>
      <c r="VKO83" s="154"/>
      <c r="VKP83" s="146"/>
      <c r="VKQ83" s="147"/>
      <c r="VKR83" s="148"/>
      <c r="VKS83" s="149"/>
      <c r="VKT83" s="150"/>
      <c r="VKU83" s="151"/>
      <c r="VKV83" s="152"/>
      <c r="VKW83" s="153"/>
      <c r="VKX83" s="154"/>
      <c r="VKY83" s="146"/>
      <c r="VKZ83" s="147"/>
      <c r="VLA83" s="148"/>
      <c r="VLB83" s="149"/>
      <c r="VLC83" s="150"/>
      <c r="VLD83" s="151"/>
      <c r="VLE83" s="152"/>
      <c r="VLF83" s="153"/>
      <c r="VLG83" s="154"/>
      <c r="VLH83" s="146"/>
      <c r="VLI83" s="147"/>
      <c r="VLJ83" s="148"/>
      <c r="VLK83" s="149"/>
      <c r="VLL83" s="150"/>
      <c r="VLM83" s="151"/>
      <c r="VLN83" s="152"/>
      <c r="VLO83" s="153"/>
      <c r="VLP83" s="154"/>
      <c r="VLQ83" s="146"/>
      <c r="VLR83" s="147"/>
      <c r="VLS83" s="148"/>
      <c r="VLT83" s="149"/>
      <c r="VLU83" s="150"/>
      <c r="VLV83" s="151"/>
      <c r="VLW83" s="152"/>
      <c r="VLX83" s="153"/>
      <c r="VLY83" s="154"/>
      <c r="VLZ83" s="146"/>
      <c r="VMA83" s="147"/>
      <c r="VMB83" s="148"/>
      <c r="VMC83" s="149"/>
      <c r="VMD83" s="150"/>
      <c r="VME83" s="151"/>
      <c r="VMF83" s="152"/>
      <c r="VMG83" s="153"/>
      <c r="VMH83" s="154"/>
      <c r="VMI83" s="146"/>
      <c r="VMJ83" s="147"/>
      <c r="VMK83" s="148"/>
      <c r="VML83" s="149"/>
      <c r="VMM83" s="150"/>
      <c r="VMN83" s="151"/>
      <c r="VMO83" s="152"/>
      <c r="VMP83" s="153"/>
      <c r="VMQ83" s="154"/>
      <c r="VMR83" s="146"/>
      <c r="VMS83" s="147"/>
      <c r="VMT83" s="148"/>
      <c r="VMU83" s="149"/>
      <c r="VMV83" s="150"/>
      <c r="VMW83" s="151"/>
      <c r="VMX83" s="152"/>
      <c r="VMY83" s="153"/>
      <c r="VMZ83" s="154"/>
      <c r="VNA83" s="146"/>
      <c r="VNB83" s="147"/>
      <c r="VNC83" s="148"/>
      <c r="VND83" s="149"/>
      <c r="VNE83" s="150"/>
      <c r="VNF83" s="151"/>
      <c r="VNG83" s="152"/>
      <c r="VNH83" s="153"/>
      <c r="VNI83" s="154"/>
      <c r="VNJ83" s="146"/>
      <c r="VNK83" s="147"/>
      <c r="VNL83" s="148"/>
      <c r="VNM83" s="149"/>
      <c r="VNN83" s="150"/>
      <c r="VNO83" s="151"/>
      <c r="VNP83" s="152"/>
      <c r="VNQ83" s="153"/>
      <c r="VNR83" s="154"/>
      <c r="VNS83" s="146"/>
      <c r="VNT83" s="147"/>
      <c r="VNU83" s="148"/>
      <c r="VNV83" s="149"/>
      <c r="VNW83" s="150"/>
      <c r="VNX83" s="151"/>
      <c r="VNY83" s="152"/>
      <c r="VNZ83" s="153"/>
      <c r="VOA83" s="154"/>
      <c r="VOB83" s="146"/>
      <c r="VOC83" s="147"/>
      <c r="VOD83" s="148"/>
      <c r="VOE83" s="149"/>
      <c r="VOF83" s="150"/>
      <c r="VOG83" s="151"/>
      <c r="VOH83" s="152"/>
      <c r="VOI83" s="153"/>
      <c r="VOJ83" s="154"/>
      <c r="VOK83" s="146"/>
      <c r="VOL83" s="147"/>
      <c r="VOM83" s="148"/>
      <c r="VON83" s="149"/>
      <c r="VOO83" s="150"/>
      <c r="VOP83" s="151"/>
      <c r="VOQ83" s="152"/>
      <c r="VOR83" s="153"/>
      <c r="VOS83" s="154"/>
      <c r="VOT83" s="146"/>
      <c r="VOU83" s="147"/>
      <c r="VOV83" s="148"/>
      <c r="VOW83" s="149"/>
      <c r="VOX83" s="150"/>
      <c r="VOY83" s="151"/>
      <c r="VOZ83" s="152"/>
      <c r="VPA83" s="153"/>
      <c r="VPB83" s="154"/>
      <c r="VPC83" s="146"/>
      <c r="VPD83" s="147"/>
      <c r="VPE83" s="148"/>
      <c r="VPF83" s="149"/>
      <c r="VPG83" s="150"/>
      <c r="VPH83" s="151"/>
      <c r="VPI83" s="152"/>
      <c r="VPJ83" s="153"/>
      <c r="VPK83" s="154"/>
      <c r="VPL83" s="146"/>
      <c r="VPM83" s="147"/>
      <c r="VPN83" s="148"/>
      <c r="VPO83" s="149"/>
      <c r="VPP83" s="150"/>
      <c r="VPQ83" s="151"/>
      <c r="VPR83" s="152"/>
      <c r="VPS83" s="153"/>
      <c r="VPT83" s="154"/>
      <c r="VPU83" s="146"/>
      <c r="VPV83" s="147"/>
      <c r="VPW83" s="148"/>
      <c r="VPX83" s="149"/>
      <c r="VPY83" s="150"/>
      <c r="VPZ83" s="151"/>
      <c r="VQA83" s="152"/>
      <c r="VQB83" s="153"/>
      <c r="VQC83" s="154"/>
      <c r="VQD83" s="146"/>
      <c r="VQE83" s="147"/>
      <c r="VQF83" s="148"/>
      <c r="VQG83" s="149"/>
      <c r="VQH83" s="150"/>
      <c r="VQI83" s="151"/>
      <c r="VQJ83" s="152"/>
      <c r="VQK83" s="153"/>
      <c r="VQL83" s="154"/>
      <c r="VQM83" s="146"/>
      <c r="VQN83" s="147"/>
      <c r="VQO83" s="148"/>
      <c r="VQP83" s="149"/>
      <c r="VQQ83" s="150"/>
      <c r="VQR83" s="151"/>
      <c r="VQS83" s="152"/>
      <c r="VQT83" s="153"/>
      <c r="VQU83" s="154"/>
      <c r="VQV83" s="146"/>
      <c r="VQW83" s="147"/>
      <c r="VQX83" s="148"/>
      <c r="VQY83" s="149"/>
      <c r="VQZ83" s="150"/>
      <c r="VRA83" s="151"/>
      <c r="VRB83" s="152"/>
      <c r="VRC83" s="153"/>
      <c r="VRD83" s="154"/>
      <c r="VRE83" s="146"/>
      <c r="VRF83" s="147"/>
      <c r="VRG83" s="148"/>
      <c r="VRH83" s="149"/>
      <c r="VRI83" s="150"/>
      <c r="VRJ83" s="151"/>
      <c r="VRK83" s="152"/>
      <c r="VRL83" s="153"/>
      <c r="VRM83" s="154"/>
      <c r="VRN83" s="146"/>
      <c r="VRO83" s="147"/>
      <c r="VRP83" s="148"/>
      <c r="VRQ83" s="149"/>
      <c r="VRR83" s="150"/>
      <c r="VRS83" s="151"/>
      <c r="VRT83" s="152"/>
      <c r="VRU83" s="153"/>
      <c r="VRV83" s="154"/>
      <c r="VRW83" s="146"/>
      <c r="VRX83" s="147"/>
      <c r="VRY83" s="148"/>
      <c r="VRZ83" s="149"/>
      <c r="VSA83" s="150"/>
      <c r="VSB83" s="151"/>
      <c r="VSC83" s="152"/>
      <c r="VSD83" s="153"/>
      <c r="VSE83" s="154"/>
      <c r="VSF83" s="146"/>
      <c r="VSG83" s="147"/>
      <c r="VSH83" s="148"/>
      <c r="VSI83" s="149"/>
      <c r="VSJ83" s="150"/>
      <c r="VSK83" s="151"/>
      <c r="VSL83" s="152"/>
      <c r="VSM83" s="153"/>
      <c r="VSN83" s="154"/>
      <c r="VSO83" s="146"/>
      <c r="VSP83" s="147"/>
      <c r="VSQ83" s="148"/>
      <c r="VSR83" s="149"/>
      <c r="VSS83" s="150"/>
      <c r="VST83" s="151"/>
      <c r="VSU83" s="152"/>
      <c r="VSV83" s="153"/>
      <c r="VSW83" s="154"/>
      <c r="VSX83" s="146"/>
      <c r="VSY83" s="147"/>
      <c r="VSZ83" s="148"/>
      <c r="VTA83" s="149"/>
      <c r="VTB83" s="150"/>
      <c r="VTC83" s="151"/>
      <c r="VTD83" s="152"/>
      <c r="VTE83" s="153"/>
      <c r="VTF83" s="154"/>
      <c r="VTG83" s="146"/>
      <c r="VTH83" s="147"/>
      <c r="VTI83" s="148"/>
      <c r="VTJ83" s="149"/>
      <c r="VTK83" s="150"/>
      <c r="VTL83" s="151"/>
      <c r="VTM83" s="152"/>
      <c r="VTN83" s="153"/>
      <c r="VTO83" s="154"/>
      <c r="VTP83" s="146"/>
      <c r="VTQ83" s="147"/>
      <c r="VTR83" s="148"/>
      <c r="VTS83" s="149"/>
      <c r="VTT83" s="150"/>
      <c r="VTU83" s="151"/>
      <c r="VTV83" s="152"/>
      <c r="VTW83" s="153"/>
      <c r="VTX83" s="154"/>
      <c r="VTY83" s="146"/>
      <c r="VTZ83" s="147"/>
      <c r="VUA83" s="148"/>
      <c r="VUB83" s="149"/>
      <c r="VUC83" s="150"/>
      <c r="VUD83" s="151"/>
      <c r="VUE83" s="152"/>
      <c r="VUF83" s="153"/>
      <c r="VUG83" s="154"/>
      <c r="VUH83" s="146"/>
      <c r="VUI83" s="147"/>
      <c r="VUJ83" s="148"/>
      <c r="VUK83" s="149"/>
      <c r="VUL83" s="150"/>
      <c r="VUM83" s="151"/>
      <c r="VUN83" s="152"/>
      <c r="VUO83" s="153"/>
      <c r="VUP83" s="154"/>
      <c r="VUQ83" s="146"/>
      <c r="VUR83" s="147"/>
      <c r="VUS83" s="148"/>
      <c r="VUT83" s="149"/>
      <c r="VUU83" s="150"/>
      <c r="VUV83" s="151"/>
      <c r="VUW83" s="152"/>
      <c r="VUX83" s="153"/>
      <c r="VUY83" s="154"/>
      <c r="VUZ83" s="146"/>
      <c r="VVA83" s="147"/>
      <c r="VVB83" s="148"/>
      <c r="VVC83" s="149"/>
      <c r="VVD83" s="150"/>
      <c r="VVE83" s="151"/>
      <c r="VVF83" s="152"/>
      <c r="VVG83" s="153"/>
      <c r="VVH83" s="154"/>
      <c r="VVI83" s="146"/>
      <c r="VVJ83" s="147"/>
      <c r="VVK83" s="148"/>
      <c r="VVL83" s="149"/>
      <c r="VVM83" s="150"/>
      <c r="VVN83" s="151"/>
      <c r="VVO83" s="152"/>
      <c r="VVP83" s="153"/>
      <c r="VVQ83" s="154"/>
      <c r="VVR83" s="146"/>
      <c r="VVS83" s="147"/>
      <c r="VVT83" s="148"/>
      <c r="VVU83" s="149"/>
      <c r="VVV83" s="150"/>
      <c r="VVW83" s="151"/>
      <c r="VVX83" s="152"/>
      <c r="VVY83" s="153"/>
      <c r="VVZ83" s="154"/>
      <c r="VWA83" s="146"/>
      <c r="VWB83" s="147"/>
      <c r="VWC83" s="148"/>
      <c r="VWD83" s="149"/>
      <c r="VWE83" s="150"/>
      <c r="VWF83" s="151"/>
      <c r="VWG83" s="152"/>
      <c r="VWH83" s="153"/>
      <c r="VWI83" s="154"/>
      <c r="VWJ83" s="146"/>
      <c r="VWK83" s="147"/>
      <c r="VWL83" s="148"/>
      <c r="VWM83" s="149"/>
      <c r="VWN83" s="150"/>
      <c r="VWO83" s="151"/>
      <c r="VWP83" s="152"/>
      <c r="VWQ83" s="153"/>
      <c r="VWR83" s="154"/>
      <c r="VWS83" s="146"/>
      <c r="VWT83" s="147"/>
      <c r="VWU83" s="148"/>
      <c r="VWV83" s="149"/>
      <c r="VWW83" s="150"/>
      <c r="VWX83" s="151"/>
      <c r="VWY83" s="152"/>
      <c r="VWZ83" s="153"/>
      <c r="VXA83" s="154"/>
      <c r="VXB83" s="146"/>
      <c r="VXC83" s="147"/>
      <c r="VXD83" s="148"/>
      <c r="VXE83" s="149"/>
      <c r="VXF83" s="150"/>
      <c r="VXG83" s="151"/>
      <c r="VXH83" s="152"/>
      <c r="VXI83" s="153"/>
      <c r="VXJ83" s="154"/>
      <c r="VXK83" s="146"/>
      <c r="VXL83" s="147"/>
      <c r="VXM83" s="148"/>
      <c r="VXN83" s="149"/>
      <c r="VXO83" s="150"/>
      <c r="VXP83" s="151"/>
      <c r="VXQ83" s="152"/>
      <c r="VXR83" s="153"/>
      <c r="VXS83" s="154"/>
      <c r="VXT83" s="146"/>
      <c r="VXU83" s="147"/>
      <c r="VXV83" s="148"/>
      <c r="VXW83" s="149"/>
      <c r="VXX83" s="150"/>
      <c r="VXY83" s="151"/>
      <c r="VXZ83" s="152"/>
      <c r="VYA83" s="153"/>
      <c r="VYB83" s="154"/>
      <c r="VYC83" s="146"/>
      <c r="VYD83" s="147"/>
      <c r="VYE83" s="148"/>
      <c r="VYF83" s="149"/>
      <c r="VYG83" s="150"/>
      <c r="VYH83" s="151"/>
      <c r="VYI83" s="152"/>
      <c r="VYJ83" s="153"/>
      <c r="VYK83" s="154"/>
      <c r="VYL83" s="146"/>
      <c r="VYM83" s="147"/>
      <c r="VYN83" s="148"/>
      <c r="VYO83" s="149"/>
      <c r="VYP83" s="150"/>
      <c r="VYQ83" s="151"/>
      <c r="VYR83" s="152"/>
      <c r="VYS83" s="153"/>
      <c r="VYT83" s="154"/>
      <c r="VYU83" s="146"/>
      <c r="VYV83" s="147"/>
      <c r="VYW83" s="148"/>
      <c r="VYX83" s="149"/>
      <c r="VYY83" s="150"/>
      <c r="VYZ83" s="151"/>
      <c r="VZA83" s="152"/>
      <c r="VZB83" s="153"/>
      <c r="VZC83" s="154"/>
      <c r="VZD83" s="146"/>
      <c r="VZE83" s="147"/>
      <c r="VZF83" s="148"/>
      <c r="VZG83" s="149"/>
      <c r="VZH83" s="150"/>
      <c r="VZI83" s="151"/>
      <c r="VZJ83" s="152"/>
      <c r="VZK83" s="153"/>
      <c r="VZL83" s="154"/>
      <c r="VZM83" s="146"/>
      <c r="VZN83" s="147"/>
      <c r="VZO83" s="148"/>
      <c r="VZP83" s="149"/>
      <c r="VZQ83" s="150"/>
      <c r="VZR83" s="151"/>
      <c r="VZS83" s="152"/>
      <c r="VZT83" s="153"/>
      <c r="VZU83" s="154"/>
      <c r="VZV83" s="146"/>
      <c r="VZW83" s="147"/>
      <c r="VZX83" s="148"/>
      <c r="VZY83" s="149"/>
      <c r="VZZ83" s="150"/>
      <c r="WAA83" s="151"/>
      <c r="WAB83" s="152"/>
      <c r="WAC83" s="153"/>
      <c r="WAD83" s="154"/>
      <c r="WAE83" s="146"/>
      <c r="WAF83" s="147"/>
      <c r="WAG83" s="148"/>
      <c r="WAH83" s="149"/>
      <c r="WAI83" s="150"/>
      <c r="WAJ83" s="151"/>
      <c r="WAK83" s="152"/>
      <c r="WAL83" s="153"/>
      <c r="WAM83" s="154"/>
      <c r="WAN83" s="146"/>
      <c r="WAO83" s="147"/>
      <c r="WAP83" s="148"/>
      <c r="WAQ83" s="149"/>
      <c r="WAR83" s="150"/>
      <c r="WAS83" s="151"/>
      <c r="WAT83" s="152"/>
      <c r="WAU83" s="153"/>
      <c r="WAV83" s="154"/>
      <c r="WAW83" s="146"/>
      <c r="WAX83" s="147"/>
      <c r="WAY83" s="148"/>
      <c r="WAZ83" s="149"/>
      <c r="WBA83" s="150"/>
      <c r="WBB83" s="151"/>
      <c r="WBC83" s="152"/>
      <c r="WBD83" s="153"/>
      <c r="WBE83" s="154"/>
      <c r="WBF83" s="146"/>
      <c r="WBG83" s="147"/>
      <c r="WBH83" s="148"/>
      <c r="WBI83" s="149"/>
      <c r="WBJ83" s="150"/>
      <c r="WBK83" s="151"/>
      <c r="WBL83" s="152"/>
      <c r="WBM83" s="153"/>
      <c r="WBN83" s="154"/>
      <c r="WBO83" s="146"/>
      <c r="WBP83" s="147"/>
      <c r="WBQ83" s="148"/>
      <c r="WBR83" s="149"/>
      <c r="WBS83" s="150"/>
      <c r="WBT83" s="151"/>
      <c r="WBU83" s="152"/>
      <c r="WBV83" s="153"/>
      <c r="WBW83" s="154"/>
      <c r="WBX83" s="146"/>
      <c r="WBY83" s="147"/>
      <c r="WBZ83" s="148"/>
      <c r="WCA83" s="149"/>
      <c r="WCB83" s="150"/>
      <c r="WCC83" s="151"/>
      <c r="WCD83" s="152"/>
      <c r="WCE83" s="153"/>
      <c r="WCF83" s="154"/>
      <c r="WCG83" s="146"/>
      <c r="WCH83" s="147"/>
      <c r="WCI83" s="148"/>
      <c r="WCJ83" s="149"/>
      <c r="WCK83" s="150"/>
      <c r="WCL83" s="151"/>
      <c r="WCM83" s="152"/>
      <c r="WCN83" s="153"/>
      <c r="WCO83" s="154"/>
      <c r="WCP83" s="146"/>
      <c r="WCQ83" s="147"/>
      <c r="WCR83" s="148"/>
      <c r="WCS83" s="149"/>
      <c r="WCT83" s="150"/>
      <c r="WCU83" s="151"/>
      <c r="WCV83" s="152"/>
      <c r="WCW83" s="153"/>
      <c r="WCX83" s="154"/>
      <c r="WCY83" s="146"/>
      <c r="WCZ83" s="147"/>
      <c r="WDA83" s="148"/>
      <c r="WDB83" s="149"/>
      <c r="WDC83" s="150"/>
      <c r="WDD83" s="151"/>
      <c r="WDE83" s="152"/>
      <c r="WDF83" s="153"/>
      <c r="WDG83" s="154"/>
      <c r="WDH83" s="146"/>
      <c r="WDI83" s="147"/>
      <c r="WDJ83" s="148"/>
      <c r="WDK83" s="149"/>
      <c r="WDL83" s="150"/>
      <c r="WDM83" s="151"/>
      <c r="WDN83" s="152"/>
      <c r="WDO83" s="153"/>
      <c r="WDP83" s="154"/>
      <c r="WDQ83" s="146"/>
      <c r="WDR83" s="147"/>
      <c r="WDS83" s="148"/>
      <c r="WDT83" s="149"/>
      <c r="WDU83" s="150"/>
      <c r="WDV83" s="151"/>
      <c r="WDW83" s="152"/>
      <c r="WDX83" s="153"/>
      <c r="WDY83" s="154"/>
      <c r="WDZ83" s="146"/>
      <c r="WEA83" s="147"/>
      <c r="WEB83" s="148"/>
      <c r="WEC83" s="149"/>
      <c r="WED83" s="150"/>
      <c r="WEE83" s="151"/>
      <c r="WEF83" s="152"/>
      <c r="WEG83" s="153"/>
      <c r="WEH83" s="154"/>
      <c r="WEI83" s="146"/>
      <c r="WEJ83" s="147"/>
      <c r="WEK83" s="148"/>
      <c r="WEL83" s="149"/>
      <c r="WEM83" s="150"/>
      <c r="WEN83" s="151"/>
      <c r="WEO83" s="152"/>
      <c r="WEP83" s="153"/>
      <c r="WEQ83" s="154"/>
      <c r="WER83" s="146"/>
      <c r="WES83" s="147"/>
      <c r="WET83" s="148"/>
      <c r="WEU83" s="149"/>
      <c r="WEV83" s="150"/>
      <c r="WEW83" s="151"/>
      <c r="WEX83" s="152"/>
      <c r="WEY83" s="153"/>
      <c r="WEZ83" s="154"/>
      <c r="WFA83" s="146"/>
      <c r="WFB83" s="147"/>
      <c r="WFC83" s="148"/>
      <c r="WFD83" s="149"/>
      <c r="WFE83" s="150"/>
      <c r="WFF83" s="151"/>
      <c r="WFG83" s="152"/>
      <c r="WFH83" s="153"/>
      <c r="WFI83" s="154"/>
      <c r="WFJ83" s="146"/>
      <c r="WFK83" s="147"/>
      <c r="WFL83" s="148"/>
      <c r="WFM83" s="149"/>
      <c r="WFN83" s="150"/>
      <c r="WFO83" s="151"/>
      <c r="WFP83" s="152"/>
      <c r="WFQ83" s="153"/>
      <c r="WFR83" s="154"/>
      <c r="WFS83" s="146"/>
      <c r="WFT83" s="147"/>
      <c r="WFU83" s="148"/>
      <c r="WFV83" s="149"/>
      <c r="WFW83" s="150"/>
      <c r="WFX83" s="151"/>
      <c r="WFY83" s="152"/>
      <c r="WFZ83" s="153"/>
      <c r="WGA83" s="154"/>
      <c r="WGB83" s="146"/>
      <c r="WGC83" s="147"/>
      <c r="WGD83" s="148"/>
      <c r="WGE83" s="149"/>
      <c r="WGF83" s="150"/>
      <c r="WGG83" s="151"/>
      <c r="WGH83" s="152"/>
      <c r="WGI83" s="153"/>
      <c r="WGJ83" s="154"/>
      <c r="WGK83" s="146"/>
      <c r="WGL83" s="147"/>
      <c r="WGM83" s="148"/>
      <c r="WGN83" s="149"/>
      <c r="WGO83" s="150"/>
      <c r="WGP83" s="151"/>
      <c r="WGQ83" s="152"/>
      <c r="WGR83" s="153"/>
      <c r="WGS83" s="154"/>
      <c r="WGT83" s="146"/>
      <c r="WGU83" s="147"/>
      <c r="WGV83" s="148"/>
      <c r="WGW83" s="149"/>
      <c r="WGX83" s="150"/>
      <c r="WGY83" s="151"/>
      <c r="WGZ83" s="152"/>
      <c r="WHA83" s="153"/>
      <c r="WHB83" s="154"/>
      <c r="WHC83" s="146"/>
      <c r="WHD83" s="147"/>
      <c r="WHE83" s="148"/>
      <c r="WHF83" s="149"/>
      <c r="WHG83" s="150"/>
      <c r="WHH83" s="151"/>
      <c r="WHI83" s="152"/>
      <c r="WHJ83" s="153"/>
      <c r="WHK83" s="154"/>
      <c r="WHL83" s="146"/>
      <c r="WHM83" s="147"/>
      <c r="WHN83" s="148"/>
      <c r="WHO83" s="149"/>
      <c r="WHP83" s="150"/>
      <c r="WHQ83" s="151"/>
      <c r="WHR83" s="152"/>
      <c r="WHS83" s="153"/>
      <c r="WHT83" s="154"/>
      <c r="WHU83" s="146"/>
      <c r="WHV83" s="147"/>
      <c r="WHW83" s="148"/>
      <c r="WHX83" s="149"/>
      <c r="WHY83" s="150"/>
      <c r="WHZ83" s="151"/>
      <c r="WIA83" s="152"/>
      <c r="WIB83" s="153"/>
      <c r="WIC83" s="154"/>
      <c r="WID83" s="146"/>
      <c r="WIE83" s="147"/>
      <c r="WIF83" s="148"/>
      <c r="WIG83" s="149"/>
      <c r="WIH83" s="150"/>
      <c r="WII83" s="151"/>
      <c r="WIJ83" s="152"/>
      <c r="WIK83" s="153"/>
      <c r="WIL83" s="154"/>
      <c r="WIM83" s="146"/>
      <c r="WIN83" s="147"/>
      <c r="WIO83" s="148"/>
      <c r="WIP83" s="149"/>
      <c r="WIQ83" s="150"/>
      <c r="WIR83" s="151"/>
      <c r="WIS83" s="152"/>
      <c r="WIT83" s="153"/>
      <c r="WIU83" s="154"/>
      <c r="WIV83" s="146"/>
      <c r="WIW83" s="147"/>
      <c r="WIX83" s="148"/>
      <c r="WIY83" s="149"/>
      <c r="WIZ83" s="150"/>
      <c r="WJA83" s="151"/>
      <c r="WJB83" s="152"/>
      <c r="WJC83" s="153"/>
      <c r="WJD83" s="154"/>
      <c r="WJE83" s="146"/>
      <c r="WJF83" s="147"/>
      <c r="WJG83" s="148"/>
      <c r="WJH83" s="149"/>
      <c r="WJI83" s="150"/>
      <c r="WJJ83" s="151"/>
      <c r="WJK83" s="152"/>
      <c r="WJL83" s="153"/>
      <c r="WJM83" s="154"/>
      <c r="WJN83" s="146"/>
      <c r="WJO83" s="147"/>
      <c r="WJP83" s="148"/>
      <c r="WJQ83" s="149"/>
      <c r="WJR83" s="150"/>
      <c r="WJS83" s="151"/>
      <c r="WJT83" s="152"/>
      <c r="WJU83" s="153"/>
      <c r="WJV83" s="154"/>
      <c r="WJW83" s="146"/>
      <c r="WJX83" s="147"/>
      <c r="WJY83" s="148"/>
      <c r="WJZ83" s="149"/>
      <c r="WKA83" s="150"/>
      <c r="WKB83" s="151"/>
      <c r="WKC83" s="152"/>
      <c r="WKD83" s="153"/>
      <c r="WKE83" s="154"/>
      <c r="WKF83" s="146"/>
      <c r="WKG83" s="147"/>
      <c r="WKH83" s="148"/>
      <c r="WKI83" s="149"/>
      <c r="WKJ83" s="150"/>
      <c r="WKK83" s="151"/>
      <c r="WKL83" s="152"/>
      <c r="WKM83" s="153"/>
      <c r="WKN83" s="154"/>
      <c r="WKO83" s="146"/>
      <c r="WKP83" s="147"/>
      <c r="WKQ83" s="148"/>
      <c r="WKR83" s="149"/>
      <c r="WKS83" s="150"/>
      <c r="WKT83" s="151"/>
      <c r="WKU83" s="152"/>
      <c r="WKV83" s="153"/>
      <c r="WKW83" s="154"/>
      <c r="WKX83" s="146"/>
      <c r="WKY83" s="147"/>
      <c r="WKZ83" s="148"/>
      <c r="WLA83" s="149"/>
      <c r="WLB83" s="150"/>
      <c r="WLC83" s="151"/>
      <c r="WLD83" s="152"/>
      <c r="WLE83" s="153"/>
      <c r="WLF83" s="154"/>
      <c r="WLG83" s="146"/>
      <c r="WLH83" s="147"/>
      <c r="WLI83" s="148"/>
      <c r="WLJ83" s="149"/>
      <c r="WLK83" s="150"/>
      <c r="WLL83" s="151"/>
      <c r="WLM83" s="152"/>
      <c r="WLN83" s="153"/>
      <c r="WLO83" s="154"/>
      <c r="WLP83" s="146"/>
      <c r="WLQ83" s="147"/>
      <c r="WLR83" s="148"/>
      <c r="WLS83" s="149"/>
      <c r="WLT83" s="150"/>
      <c r="WLU83" s="151"/>
      <c r="WLV83" s="152"/>
      <c r="WLW83" s="153"/>
      <c r="WLX83" s="154"/>
      <c r="WLY83" s="146"/>
      <c r="WLZ83" s="147"/>
      <c r="WMA83" s="148"/>
      <c r="WMB83" s="149"/>
      <c r="WMC83" s="150"/>
      <c r="WMD83" s="151"/>
      <c r="WME83" s="152"/>
      <c r="WMF83" s="153"/>
      <c r="WMG83" s="154"/>
      <c r="WMH83" s="146"/>
      <c r="WMI83" s="147"/>
      <c r="WMJ83" s="148"/>
      <c r="WMK83" s="149"/>
      <c r="WML83" s="150"/>
      <c r="WMM83" s="151"/>
      <c r="WMN83" s="152"/>
      <c r="WMO83" s="153"/>
      <c r="WMP83" s="154"/>
      <c r="WMQ83" s="146"/>
      <c r="WMR83" s="147"/>
      <c r="WMS83" s="148"/>
      <c r="WMT83" s="149"/>
      <c r="WMU83" s="150"/>
      <c r="WMV83" s="151"/>
      <c r="WMW83" s="152"/>
      <c r="WMX83" s="153"/>
      <c r="WMY83" s="154"/>
      <c r="WMZ83" s="146"/>
      <c r="WNA83" s="147"/>
      <c r="WNB83" s="148"/>
      <c r="WNC83" s="149"/>
      <c r="WND83" s="150"/>
      <c r="WNE83" s="151"/>
      <c r="WNF83" s="152"/>
      <c r="WNG83" s="153"/>
      <c r="WNH83" s="154"/>
      <c r="WNI83" s="146"/>
      <c r="WNJ83" s="147"/>
      <c r="WNK83" s="148"/>
      <c r="WNL83" s="149"/>
      <c r="WNM83" s="150"/>
      <c r="WNN83" s="151"/>
      <c r="WNO83" s="152"/>
      <c r="WNP83" s="153"/>
      <c r="WNQ83" s="154"/>
      <c r="WNR83" s="146"/>
      <c r="WNS83" s="147"/>
      <c r="WNT83" s="148"/>
      <c r="WNU83" s="149"/>
      <c r="WNV83" s="150"/>
      <c r="WNW83" s="151"/>
      <c r="WNX83" s="152"/>
      <c r="WNY83" s="153"/>
      <c r="WNZ83" s="154"/>
      <c r="WOA83" s="146"/>
      <c r="WOB83" s="147"/>
      <c r="WOC83" s="148"/>
      <c r="WOD83" s="149"/>
      <c r="WOE83" s="150"/>
      <c r="WOF83" s="151"/>
      <c r="WOG83" s="152"/>
      <c r="WOH83" s="153"/>
      <c r="WOI83" s="154"/>
      <c r="WOJ83" s="146"/>
      <c r="WOK83" s="147"/>
      <c r="WOL83" s="148"/>
      <c r="WOM83" s="149"/>
      <c r="WON83" s="150"/>
      <c r="WOO83" s="151"/>
      <c r="WOP83" s="152"/>
      <c r="WOQ83" s="153"/>
      <c r="WOR83" s="154"/>
      <c r="WOS83" s="146"/>
      <c r="WOT83" s="147"/>
      <c r="WOU83" s="148"/>
      <c r="WOV83" s="149"/>
      <c r="WOW83" s="150"/>
      <c r="WOX83" s="151"/>
      <c r="WOY83" s="152"/>
      <c r="WOZ83" s="153"/>
      <c r="WPA83" s="154"/>
      <c r="WPB83" s="146"/>
      <c r="WPC83" s="147"/>
      <c r="WPD83" s="148"/>
      <c r="WPE83" s="149"/>
      <c r="WPF83" s="150"/>
      <c r="WPG83" s="151"/>
      <c r="WPH83" s="152"/>
      <c r="WPI83" s="153"/>
      <c r="WPJ83" s="154"/>
      <c r="WPK83" s="146"/>
      <c r="WPL83" s="147"/>
      <c r="WPM83" s="148"/>
      <c r="WPN83" s="149"/>
      <c r="WPO83" s="150"/>
      <c r="WPP83" s="151"/>
      <c r="WPQ83" s="152"/>
      <c r="WPR83" s="153"/>
      <c r="WPS83" s="154"/>
      <c r="WPT83" s="146"/>
      <c r="WPU83" s="147"/>
      <c r="WPV83" s="148"/>
      <c r="WPW83" s="149"/>
      <c r="WPX83" s="150"/>
      <c r="WPY83" s="151"/>
      <c r="WPZ83" s="152"/>
      <c r="WQA83" s="153"/>
      <c r="WQB83" s="154"/>
      <c r="WQC83" s="146"/>
      <c r="WQD83" s="147"/>
      <c r="WQE83" s="148"/>
      <c r="WQF83" s="149"/>
      <c r="WQG83" s="150"/>
      <c r="WQH83" s="151"/>
      <c r="WQI83" s="152"/>
      <c r="WQJ83" s="153"/>
      <c r="WQK83" s="154"/>
      <c r="WQL83" s="146"/>
      <c r="WQM83" s="147"/>
      <c r="WQN83" s="148"/>
      <c r="WQO83" s="149"/>
      <c r="WQP83" s="150"/>
      <c r="WQQ83" s="151"/>
      <c r="WQR83" s="152"/>
      <c r="WQS83" s="153"/>
      <c r="WQT83" s="154"/>
      <c r="WQU83" s="146"/>
      <c r="WQV83" s="147"/>
      <c r="WQW83" s="148"/>
      <c r="WQX83" s="149"/>
      <c r="WQY83" s="150"/>
      <c r="WQZ83" s="151"/>
      <c r="WRA83" s="152"/>
      <c r="WRB83" s="153"/>
      <c r="WRC83" s="154"/>
      <c r="WRD83" s="146"/>
      <c r="WRE83" s="147"/>
      <c r="WRF83" s="148"/>
      <c r="WRG83" s="149"/>
      <c r="WRH83" s="150"/>
      <c r="WRI83" s="151"/>
      <c r="WRJ83" s="152"/>
      <c r="WRK83" s="153"/>
      <c r="WRL83" s="154"/>
      <c r="WRM83" s="146"/>
      <c r="WRN83" s="147"/>
      <c r="WRO83" s="148"/>
      <c r="WRP83" s="149"/>
      <c r="WRQ83" s="150"/>
      <c r="WRR83" s="151"/>
      <c r="WRS83" s="152"/>
      <c r="WRT83" s="153"/>
      <c r="WRU83" s="154"/>
      <c r="WRV83" s="146"/>
      <c r="WRW83" s="147"/>
      <c r="WRX83" s="148"/>
      <c r="WRY83" s="149"/>
      <c r="WRZ83" s="150"/>
      <c r="WSA83" s="151"/>
      <c r="WSB83" s="152"/>
      <c r="WSC83" s="153"/>
      <c r="WSD83" s="154"/>
      <c r="WSE83" s="146"/>
      <c r="WSF83" s="147"/>
      <c r="WSG83" s="148"/>
      <c r="WSH83" s="149"/>
      <c r="WSI83" s="150"/>
      <c r="WSJ83" s="151"/>
      <c r="WSK83" s="152"/>
      <c r="WSL83" s="153"/>
      <c r="WSM83" s="154"/>
      <c r="WSN83" s="146"/>
      <c r="WSO83" s="147"/>
      <c r="WSP83" s="148"/>
      <c r="WSQ83" s="149"/>
      <c r="WSR83" s="150"/>
      <c r="WSS83" s="151"/>
      <c r="WST83" s="152"/>
      <c r="WSU83" s="153"/>
      <c r="WSV83" s="154"/>
      <c r="WSW83" s="146"/>
      <c r="WSX83" s="147"/>
      <c r="WSY83" s="148"/>
      <c r="WSZ83" s="149"/>
      <c r="WTA83" s="150"/>
      <c r="WTB83" s="151"/>
      <c r="WTC83" s="152"/>
      <c r="WTD83" s="153"/>
      <c r="WTE83" s="154"/>
      <c r="WTF83" s="146"/>
      <c r="WTG83" s="147"/>
      <c r="WTH83" s="148"/>
      <c r="WTI83" s="149"/>
      <c r="WTJ83" s="150"/>
      <c r="WTK83" s="151"/>
      <c r="WTL83" s="152"/>
      <c r="WTM83" s="153"/>
      <c r="WTN83" s="154"/>
      <c r="WTO83" s="146"/>
      <c r="WTP83" s="147"/>
      <c r="WTQ83" s="148"/>
      <c r="WTR83" s="149"/>
      <c r="WTS83" s="150"/>
      <c r="WTT83" s="151"/>
      <c r="WTU83" s="152"/>
      <c r="WTV83" s="153"/>
      <c r="WTW83" s="154"/>
      <c r="WTX83" s="146"/>
      <c r="WTY83" s="147"/>
      <c r="WTZ83" s="148"/>
      <c r="WUA83" s="149"/>
      <c r="WUB83" s="150"/>
      <c r="WUC83" s="151"/>
      <c r="WUD83" s="152"/>
      <c r="WUE83" s="153"/>
      <c r="WUF83" s="154"/>
      <c r="WUG83" s="146"/>
      <c r="WUH83" s="147"/>
      <c r="WUI83" s="148"/>
      <c r="WUJ83" s="149"/>
      <c r="WUK83" s="150"/>
      <c r="WUL83" s="151"/>
      <c r="WUM83" s="152"/>
      <c r="WUN83" s="153"/>
      <c r="WUO83" s="154"/>
      <c r="WUP83" s="146"/>
      <c r="WUQ83" s="147"/>
      <c r="WUR83" s="148"/>
      <c r="WUS83" s="149"/>
      <c r="WUT83" s="150"/>
      <c r="WUU83" s="151"/>
      <c r="WUV83" s="152"/>
      <c r="WUW83" s="153"/>
      <c r="WUX83" s="154"/>
      <c r="WUY83" s="146"/>
      <c r="WUZ83" s="147"/>
      <c r="WVA83" s="148"/>
      <c r="WVB83" s="149"/>
      <c r="WVC83" s="150"/>
      <c r="WVD83" s="151"/>
      <c r="WVE83" s="152"/>
      <c r="WVF83" s="153"/>
      <c r="WVG83" s="154"/>
      <c r="WVH83" s="146"/>
      <c r="WVI83" s="147"/>
      <c r="WVJ83" s="148"/>
      <c r="WVK83" s="149"/>
      <c r="WVL83" s="150"/>
      <c r="WVM83" s="151"/>
      <c r="WVN83" s="152"/>
      <c r="WVO83" s="153"/>
      <c r="WVP83" s="154"/>
      <c r="WVQ83" s="146"/>
      <c r="WVR83" s="147"/>
      <c r="WVS83" s="148"/>
      <c r="WVT83" s="149"/>
      <c r="WVU83" s="150"/>
      <c r="WVV83" s="151"/>
      <c r="WVW83" s="152"/>
      <c r="WVX83" s="153"/>
      <c r="WVY83" s="154"/>
      <c r="WVZ83" s="146"/>
      <c r="WWA83" s="147"/>
      <c r="WWB83" s="148"/>
      <c r="WWC83" s="149"/>
      <c r="WWD83" s="150"/>
      <c r="WWE83" s="151"/>
      <c r="WWF83" s="152"/>
      <c r="WWG83" s="153"/>
      <c r="WWH83" s="154"/>
      <c r="WWI83" s="146"/>
      <c r="WWJ83" s="147"/>
      <c r="WWK83" s="148"/>
      <c r="WWL83" s="149"/>
      <c r="WWM83" s="150"/>
      <c r="WWN83" s="151"/>
      <c r="WWO83" s="152"/>
      <c r="WWP83" s="153"/>
      <c r="WWQ83" s="154"/>
      <c r="WWR83" s="146"/>
      <c r="WWS83" s="147"/>
      <c r="WWT83" s="148"/>
      <c r="WWU83" s="149"/>
      <c r="WWV83" s="150"/>
      <c r="WWW83" s="151"/>
      <c r="WWX83" s="152"/>
      <c r="WWY83" s="153"/>
      <c r="WWZ83" s="154"/>
      <c r="WXA83" s="146"/>
      <c r="WXB83" s="147"/>
      <c r="WXC83" s="148"/>
      <c r="WXD83" s="149"/>
      <c r="WXE83" s="150"/>
      <c r="WXF83" s="151"/>
      <c r="WXG83" s="152"/>
      <c r="WXH83" s="153"/>
      <c r="WXI83" s="154"/>
      <c r="WXJ83" s="146"/>
      <c r="WXK83" s="147"/>
      <c r="WXL83" s="148"/>
      <c r="WXM83" s="149"/>
      <c r="WXN83" s="150"/>
      <c r="WXO83" s="151"/>
      <c r="WXP83" s="152"/>
      <c r="WXQ83" s="153"/>
      <c r="WXR83" s="154"/>
      <c r="WXS83" s="146"/>
      <c r="WXT83" s="147"/>
      <c r="WXU83" s="148"/>
      <c r="WXV83" s="149"/>
      <c r="WXW83" s="150"/>
      <c r="WXX83" s="151"/>
      <c r="WXY83" s="152"/>
      <c r="WXZ83" s="153"/>
      <c r="WYA83" s="154"/>
      <c r="WYB83" s="146"/>
      <c r="WYC83" s="147"/>
      <c r="WYD83" s="148"/>
      <c r="WYE83" s="149"/>
      <c r="WYF83" s="150"/>
      <c r="WYG83" s="151"/>
      <c r="WYH83" s="152"/>
      <c r="WYI83" s="153"/>
      <c r="WYJ83" s="154"/>
      <c r="WYK83" s="146"/>
      <c r="WYL83" s="147"/>
      <c r="WYM83" s="148"/>
      <c r="WYN83" s="149"/>
      <c r="WYO83" s="150"/>
      <c r="WYP83" s="151"/>
      <c r="WYQ83" s="152"/>
      <c r="WYR83" s="153"/>
      <c r="WYS83" s="154"/>
      <c r="WYT83" s="146"/>
      <c r="WYU83" s="147"/>
      <c r="WYV83" s="148"/>
      <c r="WYW83" s="149"/>
      <c r="WYX83" s="150"/>
      <c r="WYY83" s="151"/>
      <c r="WYZ83" s="152"/>
      <c r="WZA83" s="153"/>
      <c r="WZB83" s="154"/>
      <c r="WZC83" s="146"/>
      <c r="WZD83" s="147"/>
      <c r="WZE83" s="148"/>
      <c r="WZF83" s="149"/>
      <c r="WZG83" s="150"/>
      <c r="WZH83" s="151"/>
      <c r="WZI83" s="152"/>
      <c r="WZJ83" s="153"/>
      <c r="WZK83" s="154"/>
      <c r="WZL83" s="146"/>
      <c r="WZM83" s="147"/>
      <c r="WZN83" s="148"/>
      <c r="WZO83" s="149"/>
      <c r="WZP83" s="150"/>
      <c r="WZQ83" s="151"/>
      <c r="WZR83" s="152"/>
      <c r="WZS83" s="153"/>
      <c r="WZT83" s="154"/>
      <c r="WZU83" s="146"/>
      <c r="WZV83" s="147"/>
      <c r="WZW83" s="148"/>
      <c r="WZX83" s="149"/>
      <c r="WZY83" s="150"/>
      <c r="WZZ83" s="151"/>
      <c r="XAA83" s="152"/>
      <c r="XAB83" s="153"/>
      <c r="XAC83" s="154"/>
      <c r="XAD83" s="146"/>
      <c r="XAE83" s="147"/>
      <c r="XAF83" s="148"/>
      <c r="XAG83" s="149"/>
      <c r="XAH83" s="150"/>
      <c r="XAI83" s="151"/>
      <c r="XAJ83" s="152"/>
      <c r="XAK83" s="153"/>
      <c r="XAL83" s="154"/>
      <c r="XAM83" s="146"/>
      <c r="XAN83" s="147"/>
      <c r="XAO83" s="148"/>
      <c r="XAP83" s="149"/>
      <c r="XAQ83" s="150"/>
      <c r="XAR83" s="151"/>
      <c r="XAS83" s="152"/>
      <c r="XAT83" s="153"/>
      <c r="XAU83" s="154"/>
      <c r="XAV83" s="146"/>
      <c r="XAW83" s="147"/>
      <c r="XAX83" s="148"/>
      <c r="XAY83" s="149"/>
      <c r="XAZ83" s="150"/>
      <c r="XBA83" s="151"/>
      <c r="XBB83" s="152"/>
      <c r="XBC83" s="153"/>
      <c r="XBD83" s="154"/>
      <c r="XBE83" s="146"/>
      <c r="XBF83" s="147"/>
      <c r="XBG83" s="148"/>
      <c r="XBH83" s="149"/>
      <c r="XBI83" s="150"/>
      <c r="XBJ83" s="151"/>
      <c r="XBK83" s="152"/>
      <c r="XBL83" s="153"/>
      <c r="XBM83" s="154"/>
      <c r="XBN83" s="146"/>
      <c r="XBO83" s="147"/>
      <c r="XBP83" s="148"/>
      <c r="XBQ83" s="149"/>
      <c r="XBR83" s="150"/>
      <c r="XBS83" s="151"/>
      <c r="XBT83" s="152"/>
      <c r="XBU83" s="153"/>
      <c r="XBV83" s="154"/>
      <c r="XBW83" s="146"/>
      <c r="XBX83" s="147"/>
      <c r="XBY83" s="148"/>
      <c r="XBZ83" s="149"/>
      <c r="XCA83" s="150"/>
      <c r="XCB83" s="151"/>
      <c r="XCC83" s="152"/>
      <c r="XCD83" s="153"/>
      <c r="XCE83" s="154"/>
      <c r="XCF83" s="146"/>
      <c r="XCG83" s="147"/>
      <c r="XCH83" s="148"/>
      <c r="XCI83" s="149"/>
      <c r="XCJ83" s="150"/>
      <c r="XCK83" s="151"/>
      <c r="XCL83" s="152"/>
      <c r="XCM83" s="153"/>
      <c r="XCN83" s="154"/>
      <c r="XCO83" s="146"/>
      <c r="XCP83" s="147"/>
      <c r="XCQ83" s="148"/>
      <c r="XCR83" s="149"/>
      <c r="XCS83" s="150"/>
      <c r="XCT83" s="151"/>
      <c r="XCU83" s="152"/>
      <c r="XCV83" s="153"/>
      <c r="XCW83" s="154"/>
      <c r="XCX83" s="146"/>
      <c r="XCY83" s="147"/>
      <c r="XCZ83" s="148"/>
      <c r="XDA83" s="149"/>
      <c r="XDB83" s="150"/>
      <c r="XDC83" s="151"/>
      <c r="XDD83" s="152"/>
      <c r="XDE83" s="153"/>
      <c r="XDF83" s="154"/>
      <c r="XDG83" s="146"/>
      <c r="XDH83" s="147"/>
      <c r="XDI83" s="148"/>
      <c r="XDJ83" s="149"/>
      <c r="XDK83" s="150"/>
      <c r="XDL83" s="151"/>
      <c r="XDM83" s="152"/>
      <c r="XDN83" s="153"/>
      <c r="XDO83" s="154"/>
      <c r="XDP83" s="146"/>
      <c r="XDQ83" s="147"/>
      <c r="XDR83" s="148"/>
      <c r="XDS83" s="149"/>
      <c r="XDT83" s="150"/>
      <c r="XDU83" s="151"/>
      <c r="XDV83" s="152"/>
      <c r="XDW83" s="153"/>
      <c r="XDX83" s="154"/>
      <c r="XDY83" s="146"/>
      <c r="XDZ83" s="147"/>
      <c r="XEA83" s="148"/>
      <c r="XEB83" s="149"/>
      <c r="XEC83" s="150"/>
      <c r="XED83" s="151"/>
      <c r="XEE83" s="152"/>
      <c r="XEF83" s="153"/>
      <c r="XEG83" s="154"/>
      <c r="XEH83" s="146"/>
      <c r="XEI83" s="147"/>
      <c r="XEJ83" s="148"/>
      <c r="XEK83" s="149"/>
      <c r="XEL83" s="150"/>
      <c r="XEM83" s="151"/>
      <c r="XEN83" s="152"/>
      <c r="XEO83" s="153"/>
      <c r="XEP83" s="154"/>
      <c r="XEQ83" s="146"/>
      <c r="XER83" s="147"/>
      <c r="XES83" s="148"/>
      <c r="XET83" s="149"/>
      <c r="XEU83" s="150"/>
      <c r="XEV83" s="151"/>
      <c r="XEW83" s="152"/>
      <c r="XEX83" s="153"/>
      <c r="XEY83" s="154"/>
      <c r="XEZ83" s="146"/>
      <c r="XFA83" s="147"/>
      <c r="XFB83" s="148"/>
      <c r="XFC83" s="149"/>
    </row>
    <row r="84" spans="1:16383" ht="26.25" customHeight="1" x14ac:dyDescent="0.2">
      <c r="A84" s="155" t="s">
        <v>48</v>
      </c>
      <c r="B84" s="156" t="s">
        <v>107</v>
      </c>
      <c r="C84" s="157" t="s">
        <v>56</v>
      </c>
      <c r="D84" s="158">
        <v>95</v>
      </c>
      <c r="E84" s="159"/>
      <c r="F84" s="160">
        <f t="shared" ref="F84:F89" si="21">ROUND(E84*D84,2)</f>
        <v>0</v>
      </c>
      <c r="G84" s="161">
        <f t="shared" ref="G84:G89" si="22">ROUND(F84*0.9,2)</f>
        <v>0</v>
      </c>
      <c r="H84" s="162">
        <f t="shared" ref="H84:H89" si="23">ROUND(F84-G84,2)</f>
        <v>0</v>
      </c>
      <c r="I84" s="132"/>
      <c r="J84" s="2"/>
    </row>
    <row r="85" spans="1:16383" ht="39" customHeight="1" x14ac:dyDescent="0.2">
      <c r="A85" s="155" t="s">
        <v>50</v>
      </c>
      <c r="B85" s="156" t="s">
        <v>83</v>
      </c>
      <c r="C85" s="157" t="s">
        <v>56</v>
      </c>
      <c r="D85" s="158">
        <v>312</v>
      </c>
      <c r="E85" s="159"/>
      <c r="F85" s="160">
        <f t="shared" si="21"/>
        <v>0</v>
      </c>
      <c r="G85" s="161">
        <f t="shared" si="22"/>
        <v>0</v>
      </c>
      <c r="H85" s="162">
        <f t="shared" si="23"/>
        <v>0</v>
      </c>
      <c r="I85" s="132"/>
      <c r="J85" s="2"/>
    </row>
    <row r="86" spans="1:16383" ht="57" x14ac:dyDescent="0.2">
      <c r="A86" s="155" t="s">
        <v>51</v>
      </c>
      <c r="B86" s="156" t="s">
        <v>84</v>
      </c>
      <c r="C86" s="157" t="s">
        <v>56</v>
      </c>
      <c r="D86" s="158">
        <v>30</v>
      </c>
      <c r="E86" s="159"/>
      <c r="F86" s="160">
        <f t="shared" si="21"/>
        <v>0</v>
      </c>
      <c r="G86" s="161">
        <f t="shared" si="22"/>
        <v>0</v>
      </c>
      <c r="H86" s="162">
        <f t="shared" si="23"/>
        <v>0</v>
      </c>
      <c r="I86" s="132"/>
      <c r="J86" s="2"/>
    </row>
    <row r="87" spans="1:16383" ht="57" x14ac:dyDescent="0.2">
      <c r="A87" s="155" t="s">
        <v>52</v>
      </c>
      <c r="B87" s="156" t="s">
        <v>85</v>
      </c>
      <c r="C87" s="157" t="s">
        <v>56</v>
      </c>
      <c r="D87" s="158">
        <v>4</v>
      </c>
      <c r="E87" s="159"/>
      <c r="F87" s="160">
        <f t="shared" si="21"/>
        <v>0</v>
      </c>
      <c r="G87" s="161">
        <f t="shared" si="22"/>
        <v>0</v>
      </c>
      <c r="H87" s="162">
        <f t="shared" si="23"/>
        <v>0</v>
      </c>
      <c r="I87" s="132"/>
      <c r="J87" s="2"/>
    </row>
    <row r="88" spans="1:16383" ht="57" x14ac:dyDescent="0.2">
      <c r="A88" s="155" t="s">
        <v>53</v>
      </c>
      <c r="B88" s="156" t="s">
        <v>86</v>
      </c>
      <c r="C88" s="157" t="s">
        <v>56</v>
      </c>
      <c r="D88" s="158">
        <v>25</v>
      </c>
      <c r="E88" s="159"/>
      <c r="F88" s="160">
        <f t="shared" si="21"/>
        <v>0</v>
      </c>
      <c r="G88" s="161">
        <f t="shared" si="22"/>
        <v>0</v>
      </c>
      <c r="H88" s="162">
        <f t="shared" si="23"/>
        <v>0</v>
      </c>
      <c r="I88" s="132"/>
      <c r="J88" s="2"/>
    </row>
    <row r="89" spans="1:16383" ht="57" x14ac:dyDescent="0.2">
      <c r="A89" s="155" t="s">
        <v>54</v>
      </c>
      <c r="B89" s="156" t="s">
        <v>87</v>
      </c>
      <c r="C89" s="157" t="s">
        <v>56</v>
      </c>
      <c r="D89" s="158">
        <v>4</v>
      </c>
      <c r="E89" s="159"/>
      <c r="F89" s="160">
        <f t="shared" si="21"/>
        <v>0</v>
      </c>
      <c r="G89" s="161">
        <f t="shared" si="22"/>
        <v>0</v>
      </c>
      <c r="H89" s="162">
        <f t="shared" si="23"/>
        <v>0</v>
      </c>
      <c r="I89" s="132"/>
      <c r="J89" s="2"/>
      <c r="L89" s="155"/>
      <c r="M89" s="156"/>
      <c r="N89" s="157"/>
      <c r="O89" s="158"/>
      <c r="P89" s="159"/>
      <c r="Q89" s="160"/>
      <c r="R89" s="161"/>
      <c r="S89" s="162"/>
    </row>
    <row r="90" spans="1:16383" ht="18" customHeight="1" x14ac:dyDescent="0.2">
      <c r="A90" s="128"/>
      <c r="B90" s="78"/>
      <c r="C90" s="177" t="s">
        <v>57</v>
      </c>
      <c r="D90" s="178"/>
      <c r="E90" s="180"/>
      <c r="F90" s="82">
        <f>ROUND(SUM(F84:F89),2)</f>
        <v>0</v>
      </c>
      <c r="G90" s="82">
        <f t="shared" ref="G90:H90" si="24">ROUND(SUM(G84:G89),2)</f>
        <v>0</v>
      </c>
      <c r="H90" s="82">
        <f t="shared" si="24"/>
        <v>0</v>
      </c>
      <c r="I90" s="132"/>
      <c r="J90" s="2"/>
    </row>
    <row r="91" spans="1:16383" ht="18" customHeight="1" x14ac:dyDescent="0.2">
      <c r="A91" s="146" t="s">
        <v>134</v>
      </c>
      <c r="B91" s="147" t="s">
        <v>263</v>
      </c>
      <c r="C91" s="148"/>
      <c r="D91" s="149"/>
      <c r="E91" s="150"/>
      <c r="F91" s="151"/>
      <c r="G91" s="152"/>
      <c r="H91" s="153"/>
      <c r="I91" s="154"/>
      <c r="J91" s="146"/>
      <c r="K91" s="148"/>
      <c r="L91" s="149"/>
      <c r="M91" s="150"/>
      <c r="N91" s="151"/>
      <c r="O91" s="152"/>
      <c r="P91" s="153"/>
      <c r="Q91" s="154"/>
      <c r="R91" s="146"/>
      <c r="S91" s="147"/>
      <c r="T91" s="148"/>
      <c r="U91" s="149"/>
      <c r="V91" s="150"/>
      <c r="W91" s="151"/>
      <c r="X91" s="152"/>
      <c r="Y91" s="153"/>
      <c r="Z91" s="154"/>
      <c r="AA91" s="146"/>
      <c r="AB91" s="147"/>
      <c r="AC91" s="148"/>
      <c r="AD91" s="149"/>
      <c r="AE91" s="150"/>
      <c r="AF91" s="151"/>
      <c r="AG91" s="152"/>
      <c r="AH91" s="153"/>
      <c r="AI91" s="154"/>
      <c r="AJ91" s="146"/>
      <c r="AK91" s="147"/>
      <c r="AL91" s="148"/>
      <c r="AM91" s="149"/>
      <c r="AN91" s="150"/>
      <c r="AO91" s="151"/>
      <c r="AP91" s="152"/>
      <c r="AQ91" s="153"/>
      <c r="AR91" s="154"/>
      <c r="AS91" s="146"/>
      <c r="AT91" s="147"/>
      <c r="AU91" s="148"/>
      <c r="AV91" s="149"/>
      <c r="AW91" s="150"/>
      <c r="AX91" s="151"/>
      <c r="AY91" s="152"/>
      <c r="AZ91" s="153"/>
      <c r="BA91" s="154"/>
      <c r="BB91" s="146"/>
      <c r="BC91" s="147"/>
      <c r="BD91" s="148"/>
      <c r="BE91" s="149"/>
      <c r="BF91" s="150"/>
      <c r="BG91" s="151"/>
      <c r="BH91" s="152"/>
      <c r="BI91" s="153"/>
      <c r="BJ91" s="154"/>
      <c r="BK91" s="146"/>
      <c r="BL91" s="147"/>
      <c r="BM91" s="148"/>
      <c r="BN91" s="149"/>
      <c r="BO91" s="150"/>
      <c r="BP91" s="151"/>
      <c r="BQ91" s="152"/>
      <c r="BR91" s="153"/>
      <c r="BS91" s="154"/>
      <c r="BT91" s="146"/>
      <c r="BU91" s="147"/>
      <c r="BV91" s="148"/>
      <c r="BW91" s="149"/>
      <c r="BX91" s="150"/>
      <c r="BY91" s="151"/>
      <c r="BZ91" s="152"/>
      <c r="CA91" s="153"/>
      <c r="CB91" s="154"/>
      <c r="CC91" s="146"/>
      <c r="CD91" s="147"/>
      <c r="CE91" s="148"/>
      <c r="CF91" s="149"/>
      <c r="CG91" s="150"/>
      <c r="CH91" s="151"/>
      <c r="CI91" s="152"/>
      <c r="CJ91" s="153"/>
      <c r="CK91" s="154"/>
      <c r="CL91" s="146"/>
      <c r="CM91" s="147"/>
      <c r="CN91" s="148"/>
      <c r="CO91" s="149"/>
      <c r="CP91" s="150"/>
      <c r="CQ91" s="151"/>
      <c r="CR91" s="152"/>
      <c r="CS91" s="153"/>
      <c r="CT91" s="154"/>
      <c r="CU91" s="146"/>
      <c r="CV91" s="147"/>
      <c r="CW91" s="148"/>
      <c r="CX91" s="149"/>
      <c r="CY91" s="150"/>
      <c r="CZ91" s="151"/>
      <c r="DA91" s="152"/>
      <c r="DB91" s="153"/>
      <c r="DC91" s="154"/>
      <c r="DD91" s="146"/>
      <c r="DE91" s="147"/>
      <c r="DF91" s="148"/>
      <c r="DG91" s="149"/>
      <c r="DH91" s="150"/>
      <c r="DI91" s="151"/>
      <c r="DJ91" s="152"/>
      <c r="DK91" s="153"/>
      <c r="DL91" s="154"/>
      <c r="DM91" s="146"/>
      <c r="DN91" s="147"/>
      <c r="DO91" s="148"/>
      <c r="DP91" s="149"/>
      <c r="DQ91" s="150"/>
      <c r="DR91" s="151"/>
      <c r="DS91" s="152"/>
      <c r="DT91" s="153"/>
      <c r="DU91" s="154"/>
      <c r="DV91" s="146"/>
      <c r="DW91" s="147"/>
      <c r="DX91" s="148"/>
      <c r="DY91" s="149"/>
      <c r="DZ91" s="150"/>
      <c r="EA91" s="151"/>
      <c r="EB91" s="152"/>
      <c r="EC91" s="153"/>
      <c r="ED91" s="154"/>
      <c r="EE91" s="146"/>
      <c r="EF91" s="147"/>
      <c r="EG91" s="148"/>
      <c r="EH91" s="149"/>
      <c r="EI91" s="150"/>
      <c r="EJ91" s="151"/>
      <c r="EK91" s="152"/>
      <c r="EL91" s="153"/>
      <c r="EM91" s="154"/>
      <c r="EN91" s="146"/>
      <c r="EO91" s="147"/>
      <c r="EP91" s="148"/>
      <c r="EQ91" s="149"/>
      <c r="ER91" s="150"/>
      <c r="ES91" s="151"/>
      <c r="ET91" s="152"/>
      <c r="EU91" s="153"/>
      <c r="EV91" s="154"/>
      <c r="EW91" s="146"/>
      <c r="EX91" s="147"/>
      <c r="EY91" s="148"/>
      <c r="EZ91" s="149"/>
      <c r="FA91" s="150"/>
      <c r="FB91" s="151"/>
      <c r="FC91" s="152"/>
      <c r="FD91" s="153"/>
      <c r="FE91" s="154"/>
      <c r="FF91" s="146"/>
      <c r="FG91" s="147"/>
      <c r="FH91" s="148"/>
      <c r="FI91" s="149"/>
      <c r="FJ91" s="150"/>
      <c r="FK91" s="151"/>
      <c r="FL91" s="152"/>
      <c r="FM91" s="153"/>
      <c r="FN91" s="154"/>
      <c r="FO91" s="146"/>
      <c r="FP91" s="147"/>
      <c r="FQ91" s="148"/>
      <c r="FR91" s="149"/>
      <c r="FS91" s="150"/>
      <c r="FT91" s="151"/>
      <c r="FU91" s="152"/>
      <c r="FV91" s="153"/>
      <c r="FW91" s="154"/>
      <c r="FX91" s="146"/>
      <c r="FY91" s="147"/>
      <c r="FZ91" s="148"/>
      <c r="GA91" s="149"/>
      <c r="GB91" s="150"/>
      <c r="GC91" s="151"/>
      <c r="GD91" s="152"/>
      <c r="GE91" s="153"/>
      <c r="GF91" s="154"/>
      <c r="GG91" s="146"/>
      <c r="GH91" s="147"/>
      <c r="GI91" s="148"/>
      <c r="GJ91" s="149"/>
      <c r="GK91" s="150"/>
      <c r="GL91" s="151"/>
      <c r="GM91" s="152"/>
      <c r="GN91" s="153"/>
      <c r="GO91" s="154"/>
      <c r="GP91" s="146"/>
      <c r="GQ91" s="147"/>
      <c r="GR91" s="148"/>
      <c r="GS91" s="149"/>
      <c r="GT91" s="150"/>
      <c r="GU91" s="151"/>
      <c r="GV91" s="152"/>
      <c r="GW91" s="153"/>
      <c r="GX91" s="154"/>
      <c r="GY91" s="146"/>
      <c r="GZ91" s="147"/>
      <c r="HA91" s="148"/>
      <c r="HB91" s="149"/>
      <c r="HC91" s="150"/>
      <c r="HD91" s="151"/>
      <c r="HE91" s="152"/>
      <c r="HF91" s="153"/>
      <c r="HG91" s="154"/>
      <c r="HH91" s="146"/>
      <c r="HI91" s="147"/>
      <c r="HJ91" s="148"/>
      <c r="HK91" s="149"/>
      <c r="HL91" s="150"/>
      <c r="HM91" s="151"/>
      <c r="HN91" s="152"/>
      <c r="HO91" s="153"/>
      <c r="HP91" s="154"/>
      <c r="HQ91" s="146"/>
      <c r="HR91" s="147"/>
      <c r="HS91" s="148"/>
      <c r="HT91" s="149"/>
      <c r="HU91" s="150"/>
      <c r="HV91" s="151"/>
      <c r="HW91" s="152"/>
      <c r="HX91" s="153"/>
      <c r="HY91" s="154"/>
      <c r="HZ91" s="146"/>
      <c r="IA91" s="147"/>
      <c r="IB91" s="148"/>
      <c r="IC91" s="149"/>
      <c r="ID91" s="150"/>
      <c r="IE91" s="151"/>
      <c r="IF91" s="152"/>
      <c r="IG91" s="153"/>
      <c r="IH91" s="154"/>
      <c r="II91" s="146"/>
      <c r="IJ91" s="147"/>
      <c r="IK91" s="148"/>
      <c r="IL91" s="149"/>
      <c r="IM91" s="150"/>
      <c r="IN91" s="151"/>
      <c r="IO91" s="152"/>
      <c r="IP91" s="153"/>
      <c r="IQ91" s="154"/>
      <c r="IR91" s="146"/>
      <c r="IS91" s="147"/>
      <c r="IT91" s="148"/>
      <c r="IU91" s="149"/>
      <c r="IV91" s="150"/>
      <c r="IW91" s="151"/>
      <c r="IX91" s="152"/>
      <c r="IY91" s="153"/>
      <c r="IZ91" s="154"/>
      <c r="JA91" s="146"/>
      <c r="JB91" s="147"/>
      <c r="JC91" s="148"/>
      <c r="JD91" s="149"/>
      <c r="JE91" s="150"/>
      <c r="JF91" s="151"/>
      <c r="JG91" s="152"/>
      <c r="JH91" s="153"/>
      <c r="JI91" s="154"/>
      <c r="JJ91" s="146"/>
      <c r="JK91" s="147"/>
      <c r="JL91" s="148"/>
      <c r="JM91" s="149"/>
      <c r="JN91" s="150"/>
      <c r="JO91" s="151"/>
      <c r="JP91" s="152"/>
      <c r="JQ91" s="153"/>
      <c r="JR91" s="154"/>
      <c r="JS91" s="146"/>
      <c r="JT91" s="147"/>
      <c r="JU91" s="148"/>
      <c r="JV91" s="149"/>
      <c r="JW91" s="150"/>
      <c r="JX91" s="151"/>
      <c r="JY91" s="152"/>
      <c r="JZ91" s="153"/>
      <c r="KA91" s="154"/>
      <c r="KB91" s="146"/>
      <c r="KC91" s="147"/>
      <c r="KD91" s="148"/>
      <c r="KE91" s="149"/>
      <c r="KF91" s="150"/>
      <c r="KG91" s="151"/>
      <c r="KH91" s="152"/>
      <c r="KI91" s="153"/>
      <c r="KJ91" s="154"/>
      <c r="KK91" s="146"/>
      <c r="KL91" s="147"/>
      <c r="KM91" s="148"/>
      <c r="KN91" s="149"/>
      <c r="KO91" s="150"/>
      <c r="KP91" s="151"/>
      <c r="KQ91" s="152"/>
      <c r="KR91" s="153"/>
      <c r="KS91" s="154"/>
      <c r="KT91" s="146"/>
      <c r="KU91" s="147"/>
      <c r="KV91" s="148"/>
      <c r="KW91" s="149"/>
      <c r="KX91" s="150"/>
      <c r="KY91" s="151"/>
      <c r="KZ91" s="152"/>
      <c r="LA91" s="153"/>
      <c r="LB91" s="154"/>
      <c r="LC91" s="146"/>
      <c r="LD91" s="147"/>
      <c r="LE91" s="148"/>
      <c r="LF91" s="149"/>
      <c r="LG91" s="150"/>
      <c r="LH91" s="151"/>
      <c r="LI91" s="152"/>
      <c r="LJ91" s="153"/>
      <c r="LK91" s="154"/>
      <c r="LL91" s="146"/>
      <c r="LM91" s="147"/>
      <c r="LN91" s="148"/>
      <c r="LO91" s="149"/>
      <c r="LP91" s="150"/>
      <c r="LQ91" s="151"/>
      <c r="LR91" s="152"/>
      <c r="LS91" s="153"/>
      <c r="LT91" s="154"/>
      <c r="LU91" s="146"/>
      <c r="LV91" s="147"/>
      <c r="LW91" s="148"/>
      <c r="LX91" s="149"/>
      <c r="LY91" s="150"/>
      <c r="LZ91" s="151"/>
      <c r="MA91" s="152"/>
      <c r="MB91" s="153"/>
      <c r="MC91" s="154"/>
      <c r="MD91" s="146"/>
      <c r="ME91" s="147"/>
      <c r="MF91" s="148"/>
      <c r="MG91" s="149"/>
      <c r="MH91" s="150"/>
      <c r="MI91" s="151"/>
      <c r="MJ91" s="152"/>
      <c r="MK91" s="153"/>
      <c r="ML91" s="154"/>
      <c r="MM91" s="146"/>
      <c r="MN91" s="147"/>
      <c r="MO91" s="148"/>
      <c r="MP91" s="149"/>
      <c r="MQ91" s="150"/>
      <c r="MR91" s="151"/>
      <c r="MS91" s="152"/>
      <c r="MT91" s="153"/>
      <c r="MU91" s="154"/>
      <c r="MV91" s="146"/>
      <c r="MW91" s="147"/>
      <c r="MX91" s="148"/>
      <c r="MY91" s="149"/>
      <c r="MZ91" s="150"/>
      <c r="NA91" s="151"/>
      <c r="NB91" s="152"/>
      <c r="NC91" s="153"/>
      <c r="ND91" s="154"/>
      <c r="NE91" s="146"/>
      <c r="NF91" s="147"/>
      <c r="NG91" s="148"/>
      <c r="NH91" s="149"/>
      <c r="NI91" s="150"/>
      <c r="NJ91" s="151"/>
      <c r="NK91" s="152"/>
      <c r="NL91" s="153"/>
      <c r="NM91" s="154"/>
      <c r="NN91" s="146"/>
      <c r="NO91" s="147"/>
      <c r="NP91" s="148"/>
      <c r="NQ91" s="149"/>
      <c r="NR91" s="150"/>
      <c r="NS91" s="151"/>
      <c r="NT91" s="152"/>
      <c r="NU91" s="153"/>
      <c r="NV91" s="154"/>
      <c r="NW91" s="146"/>
      <c r="NX91" s="147"/>
      <c r="NY91" s="148"/>
      <c r="NZ91" s="149"/>
      <c r="OA91" s="150"/>
      <c r="OB91" s="151"/>
      <c r="OC91" s="152"/>
      <c r="OD91" s="153"/>
      <c r="OE91" s="154"/>
      <c r="OF91" s="146"/>
      <c r="OG91" s="147"/>
      <c r="OH91" s="148"/>
      <c r="OI91" s="149"/>
      <c r="OJ91" s="150"/>
      <c r="OK91" s="151"/>
      <c r="OL91" s="152"/>
      <c r="OM91" s="153"/>
      <c r="ON91" s="154"/>
      <c r="OO91" s="146"/>
      <c r="OP91" s="147"/>
      <c r="OQ91" s="148"/>
      <c r="OR91" s="149"/>
      <c r="OS91" s="150"/>
      <c r="OT91" s="151"/>
      <c r="OU91" s="152"/>
      <c r="OV91" s="153"/>
      <c r="OW91" s="154"/>
      <c r="OX91" s="146"/>
      <c r="OY91" s="147"/>
      <c r="OZ91" s="148"/>
      <c r="PA91" s="149"/>
      <c r="PB91" s="150"/>
      <c r="PC91" s="151"/>
      <c r="PD91" s="152"/>
      <c r="PE91" s="153"/>
      <c r="PF91" s="154"/>
      <c r="PG91" s="146"/>
      <c r="PH91" s="147"/>
      <c r="PI91" s="148"/>
      <c r="PJ91" s="149"/>
      <c r="PK91" s="150"/>
      <c r="PL91" s="151"/>
      <c r="PM91" s="152"/>
      <c r="PN91" s="153"/>
      <c r="PO91" s="154"/>
      <c r="PP91" s="146"/>
      <c r="PQ91" s="147"/>
      <c r="PR91" s="148"/>
      <c r="PS91" s="149"/>
      <c r="PT91" s="150"/>
      <c r="PU91" s="151"/>
      <c r="PV91" s="152"/>
      <c r="PW91" s="153"/>
      <c r="PX91" s="154"/>
      <c r="PY91" s="146"/>
      <c r="PZ91" s="147"/>
      <c r="QA91" s="148"/>
      <c r="QB91" s="149"/>
      <c r="QC91" s="150"/>
      <c r="QD91" s="151"/>
      <c r="QE91" s="152"/>
      <c r="QF91" s="153"/>
      <c r="QG91" s="154"/>
      <c r="QH91" s="146"/>
      <c r="QI91" s="147"/>
      <c r="QJ91" s="148"/>
      <c r="QK91" s="149"/>
      <c r="QL91" s="150"/>
      <c r="QM91" s="151"/>
      <c r="QN91" s="152"/>
      <c r="QO91" s="153"/>
      <c r="QP91" s="154"/>
      <c r="QQ91" s="146"/>
      <c r="QR91" s="147"/>
      <c r="QS91" s="148"/>
      <c r="QT91" s="149"/>
      <c r="QU91" s="150"/>
      <c r="QV91" s="151"/>
      <c r="QW91" s="152"/>
      <c r="QX91" s="153"/>
      <c r="QY91" s="154"/>
      <c r="QZ91" s="146"/>
      <c r="RA91" s="147"/>
      <c r="RB91" s="148"/>
      <c r="RC91" s="149"/>
      <c r="RD91" s="150"/>
      <c r="RE91" s="151"/>
      <c r="RF91" s="152"/>
      <c r="RG91" s="153"/>
      <c r="RH91" s="154"/>
      <c r="RI91" s="146"/>
      <c r="RJ91" s="147"/>
      <c r="RK91" s="148"/>
      <c r="RL91" s="149"/>
      <c r="RM91" s="150"/>
      <c r="RN91" s="151"/>
      <c r="RO91" s="152"/>
      <c r="RP91" s="153"/>
      <c r="RQ91" s="154"/>
      <c r="RR91" s="146"/>
      <c r="RS91" s="147"/>
      <c r="RT91" s="148"/>
      <c r="RU91" s="149"/>
      <c r="RV91" s="150"/>
      <c r="RW91" s="151"/>
      <c r="RX91" s="152"/>
      <c r="RY91" s="153"/>
      <c r="RZ91" s="154"/>
      <c r="SA91" s="146"/>
      <c r="SB91" s="147"/>
      <c r="SC91" s="148"/>
      <c r="SD91" s="149"/>
      <c r="SE91" s="150"/>
      <c r="SF91" s="151"/>
      <c r="SG91" s="152"/>
      <c r="SH91" s="153"/>
      <c r="SI91" s="154"/>
      <c r="SJ91" s="146"/>
      <c r="SK91" s="147"/>
      <c r="SL91" s="148"/>
      <c r="SM91" s="149"/>
      <c r="SN91" s="150"/>
      <c r="SO91" s="151"/>
      <c r="SP91" s="152"/>
      <c r="SQ91" s="153"/>
      <c r="SR91" s="154"/>
      <c r="SS91" s="146"/>
      <c r="ST91" s="147"/>
      <c r="SU91" s="148"/>
      <c r="SV91" s="149"/>
      <c r="SW91" s="150"/>
      <c r="SX91" s="151"/>
      <c r="SY91" s="152"/>
      <c r="SZ91" s="153"/>
      <c r="TA91" s="154"/>
      <c r="TB91" s="146"/>
      <c r="TC91" s="147"/>
      <c r="TD91" s="148"/>
      <c r="TE91" s="149"/>
      <c r="TF91" s="150"/>
      <c r="TG91" s="151"/>
      <c r="TH91" s="152"/>
      <c r="TI91" s="153"/>
      <c r="TJ91" s="154"/>
      <c r="TK91" s="146"/>
      <c r="TL91" s="147"/>
      <c r="TM91" s="148"/>
      <c r="TN91" s="149"/>
      <c r="TO91" s="150"/>
      <c r="TP91" s="151"/>
      <c r="TQ91" s="152"/>
      <c r="TR91" s="153"/>
      <c r="TS91" s="154"/>
      <c r="TT91" s="146"/>
      <c r="TU91" s="147"/>
      <c r="TV91" s="148"/>
      <c r="TW91" s="149"/>
      <c r="TX91" s="150"/>
      <c r="TY91" s="151"/>
      <c r="TZ91" s="152"/>
      <c r="UA91" s="153"/>
      <c r="UB91" s="154"/>
      <c r="UC91" s="146"/>
      <c r="UD91" s="147"/>
      <c r="UE91" s="148"/>
      <c r="UF91" s="149"/>
      <c r="UG91" s="150"/>
      <c r="UH91" s="151"/>
      <c r="UI91" s="152"/>
      <c r="UJ91" s="153"/>
      <c r="UK91" s="154"/>
      <c r="UL91" s="146"/>
      <c r="UM91" s="147"/>
      <c r="UN91" s="148"/>
      <c r="UO91" s="149"/>
      <c r="UP91" s="150"/>
      <c r="UQ91" s="151"/>
      <c r="UR91" s="152"/>
      <c r="US91" s="153"/>
      <c r="UT91" s="154"/>
      <c r="UU91" s="146"/>
      <c r="UV91" s="147"/>
      <c r="UW91" s="148"/>
      <c r="UX91" s="149"/>
      <c r="UY91" s="150"/>
      <c r="UZ91" s="151"/>
      <c r="VA91" s="152"/>
      <c r="VB91" s="153"/>
      <c r="VC91" s="154"/>
      <c r="VD91" s="146"/>
      <c r="VE91" s="147"/>
      <c r="VF91" s="148"/>
      <c r="VG91" s="149"/>
      <c r="VH91" s="150"/>
      <c r="VI91" s="151"/>
      <c r="VJ91" s="152"/>
      <c r="VK91" s="153"/>
      <c r="VL91" s="154"/>
      <c r="VM91" s="146"/>
      <c r="VN91" s="147"/>
      <c r="VO91" s="148"/>
      <c r="VP91" s="149"/>
      <c r="VQ91" s="150"/>
      <c r="VR91" s="151"/>
      <c r="VS91" s="152"/>
      <c r="VT91" s="153"/>
      <c r="VU91" s="154"/>
      <c r="VV91" s="146"/>
      <c r="VW91" s="147"/>
      <c r="VX91" s="148"/>
      <c r="VY91" s="149"/>
      <c r="VZ91" s="150"/>
      <c r="WA91" s="151"/>
      <c r="WB91" s="152"/>
      <c r="WC91" s="153"/>
      <c r="WD91" s="154"/>
      <c r="WE91" s="146"/>
      <c r="WF91" s="147"/>
      <c r="WG91" s="148"/>
      <c r="WH91" s="149"/>
      <c r="WI91" s="150"/>
      <c r="WJ91" s="151"/>
      <c r="WK91" s="152"/>
      <c r="WL91" s="153"/>
      <c r="WM91" s="154"/>
      <c r="WN91" s="146"/>
      <c r="WO91" s="147"/>
      <c r="WP91" s="148"/>
      <c r="WQ91" s="149"/>
      <c r="WR91" s="150"/>
      <c r="WS91" s="151"/>
      <c r="WT91" s="152"/>
      <c r="WU91" s="153"/>
      <c r="WV91" s="154"/>
      <c r="WW91" s="146"/>
      <c r="WX91" s="147"/>
      <c r="WY91" s="148"/>
      <c r="WZ91" s="149"/>
      <c r="XA91" s="150"/>
      <c r="XB91" s="151"/>
      <c r="XC91" s="152"/>
      <c r="XD91" s="153"/>
      <c r="XE91" s="154"/>
      <c r="XF91" s="146"/>
      <c r="XG91" s="147"/>
      <c r="XH91" s="148"/>
      <c r="XI91" s="149"/>
      <c r="XJ91" s="150"/>
      <c r="XK91" s="151"/>
      <c r="XL91" s="152"/>
      <c r="XM91" s="153"/>
      <c r="XN91" s="154"/>
      <c r="XO91" s="146"/>
      <c r="XP91" s="147"/>
      <c r="XQ91" s="148"/>
      <c r="XR91" s="149"/>
      <c r="XS91" s="150"/>
      <c r="XT91" s="151"/>
      <c r="XU91" s="152"/>
      <c r="XV91" s="153"/>
      <c r="XW91" s="154"/>
      <c r="XX91" s="146"/>
      <c r="XY91" s="147"/>
      <c r="XZ91" s="148"/>
      <c r="YA91" s="149"/>
      <c r="YB91" s="150"/>
      <c r="YC91" s="151"/>
      <c r="YD91" s="152"/>
      <c r="YE91" s="153"/>
      <c r="YF91" s="154"/>
      <c r="YG91" s="146"/>
      <c r="YH91" s="147"/>
      <c r="YI91" s="148"/>
      <c r="YJ91" s="149"/>
      <c r="YK91" s="150"/>
      <c r="YL91" s="151"/>
      <c r="YM91" s="152"/>
      <c r="YN91" s="153"/>
      <c r="YO91" s="154"/>
      <c r="YP91" s="146"/>
      <c r="YQ91" s="147"/>
      <c r="YR91" s="148"/>
      <c r="YS91" s="149"/>
      <c r="YT91" s="150"/>
      <c r="YU91" s="151"/>
      <c r="YV91" s="152"/>
      <c r="YW91" s="153"/>
      <c r="YX91" s="154"/>
      <c r="YY91" s="146"/>
      <c r="YZ91" s="147"/>
      <c r="ZA91" s="148"/>
      <c r="ZB91" s="149"/>
      <c r="ZC91" s="150"/>
      <c r="ZD91" s="151"/>
      <c r="ZE91" s="152"/>
      <c r="ZF91" s="153"/>
      <c r="ZG91" s="154"/>
      <c r="ZH91" s="146"/>
      <c r="ZI91" s="147"/>
      <c r="ZJ91" s="148"/>
      <c r="ZK91" s="149"/>
      <c r="ZL91" s="150"/>
      <c r="ZM91" s="151"/>
      <c r="ZN91" s="152"/>
      <c r="ZO91" s="153"/>
      <c r="ZP91" s="154"/>
      <c r="ZQ91" s="146"/>
      <c r="ZR91" s="147"/>
      <c r="ZS91" s="148"/>
      <c r="ZT91" s="149"/>
      <c r="ZU91" s="150"/>
      <c r="ZV91" s="151"/>
      <c r="ZW91" s="152"/>
      <c r="ZX91" s="153"/>
      <c r="ZY91" s="154"/>
      <c r="ZZ91" s="146"/>
      <c r="AAA91" s="147"/>
      <c r="AAB91" s="148"/>
      <c r="AAC91" s="149"/>
      <c r="AAD91" s="150"/>
      <c r="AAE91" s="151"/>
      <c r="AAF91" s="152"/>
      <c r="AAG91" s="153"/>
      <c r="AAH91" s="154"/>
      <c r="AAI91" s="146"/>
      <c r="AAJ91" s="147"/>
      <c r="AAK91" s="148"/>
      <c r="AAL91" s="149"/>
      <c r="AAM91" s="150"/>
      <c r="AAN91" s="151"/>
      <c r="AAO91" s="152"/>
      <c r="AAP91" s="153"/>
      <c r="AAQ91" s="154"/>
      <c r="AAR91" s="146"/>
      <c r="AAS91" s="147"/>
      <c r="AAT91" s="148"/>
      <c r="AAU91" s="149"/>
      <c r="AAV91" s="150"/>
      <c r="AAW91" s="151"/>
      <c r="AAX91" s="152"/>
      <c r="AAY91" s="153"/>
      <c r="AAZ91" s="154"/>
      <c r="ABA91" s="146"/>
      <c r="ABB91" s="147"/>
      <c r="ABC91" s="148"/>
      <c r="ABD91" s="149"/>
      <c r="ABE91" s="150"/>
      <c r="ABF91" s="151"/>
      <c r="ABG91" s="152"/>
      <c r="ABH91" s="153"/>
      <c r="ABI91" s="154"/>
      <c r="ABJ91" s="146"/>
      <c r="ABK91" s="147"/>
      <c r="ABL91" s="148"/>
      <c r="ABM91" s="149"/>
      <c r="ABN91" s="150"/>
      <c r="ABO91" s="151"/>
      <c r="ABP91" s="152"/>
      <c r="ABQ91" s="153"/>
      <c r="ABR91" s="154"/>
      <c r="ABS91" s="146"/>
      <c r="ABT91" s="147"/>
      <c r="ABU91" s="148"/>
      <c r="ABV91" s="149"/>
      <c r="ABW91" s="150"/>
      <c r="ABX91" s="151"/>
      <c r="ABY91" s="152"/>
      <c r="ABZ91" s="153"/>
      <c r="ACA91" s="154"/>
      <c r="ACB91" s="146"/>
      <c r="ACC91" s="147"/>
      <c r="ACD91" s="148"/>
      <c r="ACE91" s="149"/>
      <c r="ACF91" s="150"/>
      <c r="ACG91" s="151"/>
      <c r="ACH91" s="152"/>
      <c r="ACI91" s="153"/>
      <c r="ACJ91" s="154"/>
      <c r="ACK91" s="146"/>
      <c r="ACL91" s="147"/>
      <c r="ACM91" s="148"/>
      <c r="ACN91" s="149"/>
      <c r="ACO91" s="150"/>
      <c r="ACP91" s="151"/>
      <c r="ACQ91" s="152"/>
      <c r="ACR91" s="153"/>
      <c r="ACS91" s="154"/>
      <c r="ACT91" s="146"/>
      <c r="ACU91" s="147"/>
      <c r="ACV91" s="148"/>
      <c r="ACW91" s="149"/>
      <c r="ACX91" s="150"/>
      <c r="ACY91" s="151"/>
      <c r="ACZ91" s="152"/>
      <c r="ADA91" s="153"/>
      <c r="ADB91" s="154"/>
      <c r="ADC91" s="146"/>
      <c r="ADD91" s="147"/>
      <c r="ADE91" s="148"/>
      <c r="ADF91" s="149"/>
      <c r="ADG91" s="150"/>
      <c r="ADH91" s="151"/>
      <c r="ADI91" s="152"/>
      <c r="ADJ91" s="153"/>
      <c r="ADK91" s="154"/>
      <c r="ADL91" s="146"/>
      <c r="ADM91" s="147"/>
      <c r="ADN91" s="148"/>
      <c r="ADO91" s="149"/>
      <c r="ADP91" s="150"/>
      <c r="ADQ91" s="151"/>
      <c r="ADR91" s="152"/>
      <c r="ADS91" s="153"/>
      <c r="ADT91" s="154"/>
      <c r="ADU91" s="146"/>
      <c r="ADV91" s="147"/>
      <c r="ADW91" s="148"/>
      <c r="ADX91" s="149"/>
      <c r="ADY91" s="150"/>
      <c r="ADZ91" s="151"/>
      <c r="AEA91" s="152"/>
      <c r="AEB91" s="153"/>
      <c r="AEC91" s="154"/>
      <c r="AED91" s="146"/>
      <c r="AEE91" s="147"/>
      <c r="AEF91" s="148"/>
      <c r="AEG91" s="149"/>
      <c r="AEH91" s="150"/>
      <c r="AEI91" s="151"/>
      <c r="AEJ91" s="152"/>
      <c r="AEK91" s="153"/>
      <c r="AEL91" s="154"/>
      <c r="AEM91" s="146"/>
      <c r="AEN91" s="147"/>
      <c r="AEO91" s="148"/>
      <c r="AEP91" s="149"/>
      <c r="AEQ91" s="150"/>
      <c r="AER91" s="151"/>
      <c r="AES91" s="152"/>
      <c r="AET91" s="153"/>
      <c r="AEU91" s="154"/>
      <c r="AEV91" s="146"/>
      <c r="AEW91" s="147"/>
      <c r="AEX91" s="148"/>
      <c r="AEY91" s="149"/>
      <c r="AEZ91" s="150"/>
      <c r="AFA91" s="151"/>
      <c r="AFB91" s="152"/>
      <c r="AFC91" s="153"/>
      <c r="AFD91" s="154"/>
      <c r="AFE91" s="146"/>
      <c r="AFF91" s="147"/>
      <c r="AFG91" s="148"/>
      <c r="AFH91" s="149"/>
      <c r="AFI91" s="150"/>
      <c r="AFJ91" s="151"/>
      <c r="AFK91" s="152"/>
      <c r="AFL91" s="153"/>
      <c r="AFM91" s="154"/>
      <c r="AFN91" s="146"/>
      <c r="AFO91" s="147"/>
      <c r="AFP91" s="148"/>
      <c r="AFQ91" s="149"/>
      <c r="AFR91" s="150"/>
      <c r="AFS91" s="151"/>
      <c r="AFT91" s="152"/>
      <c r="AFU91" s="153"/>
      <c r="AFV91" s="154"/>
      <c r="AFW91" s="146"/>
      <c r="AFX91" s="147"/>
      <c r="AFY91" s="148"/>
      <c r="AFZ91" s="149"/>
      <c r="AGA91" s="150"/>
      <c r="AGB91" s="151"/>
      <c r="AGC91" s="152"/>
      <c r="AGD91" s="153"/>
      <c r="AGE91" s="154"/>
      <c r="AGF91" s="146"/>
      <c r="AGG91" s="147"/>
      <c r="AGH91" s="148"/>
      <c r="AGI91" s="149"/>
      <c r="AGJ91" s="150"/>
      <c r="AGK91" s="151"/>
      <c r="AGL91" s="152"/>
      <c r="AGM91" s="153"/>
      <c r="AGN91" s="154"/>
      <c r="AGO91" s="146"/>
      <c r="AGP91" s="147"/>
      <c r="AGQ91" s="148"/>
      <c r="AGR91" s="149"/>
      <c r="AGS91" s="150"/>
      <c r="AGT91" s="151"/>
      <c r="AGU91" s="152"/>
      <c r="AGV91" s="153"/>
      <c r="AGW91" s="154"/>
      <c r="AGX91" s="146"/>
      <c r="AGY91" s="147"/>
      <c r="AGZ91" s="148"/>
      <c r="AHA91" s="149"/>
      <c r="AHB91" s="150"/>
      <c r="AHC91" s="151"/>
      <c r="AHD91" s="152"/>
      <c r="AHE91" s="153"/>
      <c r="AHF91" s="154"/>
      <c r="AHG91" s="146"/>
      <c r="AHH91" s="147"/>
      <c r="AHI91" s="148"/>
      <c r="AHJ91" s="149"/>
      <c r="AHK91" s="150"/>
      <c r="AHL91" s="151"/>
      <c r="AHM91" s="152"/>
      <c r="AHN91" s="153"/>
      <c r="AHO91" s="154"/>
      <c r="AHP91" s="146"/>
      <c r="AHQ91" s="147"/>
      <c r="AHR91" s="148"/>
      <c r="AHS91" s="149"/>
      <c r="AHT91" s="150"/>
      <c r="AHU91" s="151"/>
      <c r="AHV91" s="152"/>
      <c r="AHW91" s="153"/>
      <c r="AHX91" s="154"/>
      <c r="AHY91" s="146"/>
      <c r="AHZ91" s="147"/>
      <c r="AIA91" s="148"/>
      <c r="AIB91" s="149"/>
      <c r="AIC91" s="150"/>
      <c r="AID91" s="151"/>
      <c r="AIE91" s="152"/>
      <c r="AIF91" s="153"/>
      <c r="AIG91" s="154"/>
      <c r="AIH91" s="146"/>
      <c r="AII91" s="147"/>
      <c r="AIJ91" s="148"/>
      <c r="AIK91" s="149"/>
      <c r="AIL91" s="150"/>
      <c r="AIM91" s="151"/>
      <c r="AIN91" s="152"/>
      <c r="AIO91" s="153"/>
      <c r="AIP91" s="154"/>
      <c r="AIQ91" s="146"/>
      <c r="AIR91" s="147"/>
      <c r="AIS91" s="148"/>
      <c r="AIT91" s="149"/>
      <c r="AIU91" s="150"/>
      <c r="AIV91" s="151"/>
      <c r="AIW91" s="152"/>
      <c r="AIX91" s="153"/>
      <c r="AIY91" s="154"/>
      <c r="AIZ91" s="146"/>
      <c r="AJA91" s="147"/>
      <c r="AJB91" s="148"/>
      <c r="AJC91" s="149"/>
      <c r="AJD91" s="150"/>
      <c r="AJE91" s="151"/>
      <c r="AJF91" s="152"/>
      <c r="AJG91" s="153"/>
      <c r="AJH91" s="154"/>
      <c r="AJI91" s="146"/>
      <c r="AJJ91" s="147"/>
      <c r="AJK91" s="148"/>
      <c r="AJL91" s="149"/>
      <c r="AJM91" s="150"/>
      <c r="AJN91" s="151"/>
      <c r="AJO91" s="152"/>
      <c r="AJP91" s="153"/>
      <c r="AJQ91" s="154"/>
      <c r="AJR91" s="146"/>
      <c r="AJS91" s="147"/>
      <c r="AJT91" s="148"/>
      <c r="AJU91" s="149"/>
      <c r="AJV91" s="150"/>
      <c r="AJW91" s="151"/>
      <c r="AJX91" s="152"/>
      <c r="AJY91" s="153"/>
      <c r="AJZ91" s="154"/>
      <c r="AKA91" s="146"/>
      <c r="AKB91" s="147"/>
      <c r="AKC91" s="148"/>
      <c r="AKD91" s="149"/>
      <c r="AKE91" s="150"/>
      <c r="AKF91" s="151"/>
      <c r="AKG91" s="152"/>
      <c r="AKH91" s="153"/>
      <c r="AKI91" s="154"/>
      <c r="AKJ91" s="146"/>
      <c r="AKK91" s="147"/>
      <c r="AKL91" s="148"/>
      <c r="AKM91" s="149"/>
      <c r="AKN91" s="150"/>
      <c r="AKO91" s="151"/>
      <c r="AKP91" s="152"/>
      <c r="AKQ91" s="153"/>
      <c r="AKR91" s="154"/>
      <c r="AKS91" s="146"/>
      <c r="AKT91" s="147"/>
      <c r="AKU91" s="148"/>
      <c r="AKV91" s="149"/>
      <c r="AKW91" s="150"/>
      <c r="AKX91" s="151"/>
      <c r="AKY91" s="152"/>
      <c r="AKZ91" s="153"/>
      <c r="ALA91" s="154"/>
      <c r="ALB91" s="146"/>
      <c r="ALC91" s="147"/>
      <c r="ALD91" s="148"/>
      <c r="ALE91" s="149"/>
      <c r="ALF91" s="150"/>
      <c r="ALG91" s="151"/>
      <c r="ALH91" s="152"/>
      <c r="ALI91" s="153"/>
      <c r="ALJ91" s="154"/>
      <c r="ALK91" s="146"/>
      <c r="ALL91" s="147"/>
      <c r="ALM91" s="148"/>
      <c r="ALN91" s="149"/>
      <c r="ALO91" s="150"/>
      <c r="ALP91" s="151"/>
      <c r="ALQ91" s="152"/>
      <c r="ALR91" s="153"/>
      <c r="ALS91" s="154"/>
      <c r="ALT91" s="146"/>
      <c r="ALU91" s="147"/>
      <c r="ALV91" s="148"/>
      <c r="ALW91" s="149"/>
      <c r="ALX91" s="150"/>
      <c r="ALY91" s="151"/>
      <c r="ALZ91" s="152"/>
      <c r="AMA91" s="153"/>
      <c r="AMB91" s="154"/>
      <c r="AMC91" s="146"/>
      <c r="AMD91" s="147"/>
      <c r="AME91" s="148"/>
      <c r="AMF91" s="149"/>
      <c r="AMG91" s="150"/>
      <c r="AMH91" s="151"/>
      <c r="AMI91" s="152"/>
      <c r="AMJ91" s="153"/>
      <c r="AMK91" s="154"/>
      <c r="AML91" s="146"/>
      <c r="AMM91" s="147"/>
      <c r="AMN91" s="148"/>
      <c r="AMO91" s="149"/>
      <c r="AMP91" s="150"/>
      <c r="AMQ91" s="151"/>
      <c r="AMR91" s="152"/>
      <c r="AMS91" s="153"/>
      <c r="AMT91" s="154"/>
      <c r="AMU91" s="146"/>
      <c r="AMV91" s="147"/>
      <c r="AMW91" s="148"/>
      <c r="AMX91" s="149"/>
      <c r="AMY91" s="150"/>
      <c r="AMZ91" s="151"/>
      <c r="ANA91" s="152"/>
      <c r="ANB91" s="153"/>
      <c r="ANC91" s="154"/>
      <c r="AND91" s="146"/>
      <c r="ANE91" s="147"/>
      <c r="ANF91" s="148"/>
      <c r="ANG91" s="149"/>
      <c r="ANH91" s="150"/>
      <c r="ANI91" s="151"/>
      <c r="ANJ91" s="152"/>
      <c r="ANK91" s="153"/>
      <c r="ANL91" s="154"/>
      <c r="ANM91" s="146"/>
      <c r="ANN91" s="147"/>
      <c r="ANO91" s="148"/>
      <c r="ANP91" s="149"/>
      <c r="ANQ91" s="150"/>
      <c r="ANR91" s="151"/>
      <c r="ANS91" s="152"/>
      <c r="ANT91" s="153"/>
      <c r="ANU91" s="154"/>
      <c r="ANV91" s="146"/>
      <c r="ANW91" s="147"/>
      <c r="ANX91" s="148"/>
      <c r="ANY91" s="149"/>
      <c r="ANZ91" s="150"/>
      <c r="AOA91" s="151"/>
      <c r="AOB91" s="152"/>
      <c r="AOC91" s="153"/>
      <c r="AOD91" s="154"/>
      <c r="AOE91" s="146"/>
      <c r="AOF91" s="147"/>
      <c r="AOG91" s="148"/>
      <c r="AOH91" s="149"/>
      <c r="AOI91" s="150"/>
      <c r="AOJ91" s="151"/>
      <c r="AOK91" s="152"/>
      <c r="AOL91" s="153"/>
      <c r="AOM91" s="154"/>
      <c r="AON91" s="146"/>
      <c r="AOO91" s="147"/>
      <c r="AOP91" s="148"/>
      <c r="AOQ91" s="149"/>
      <c r="AOR91" s="150"/>
      <c r="AOS91" s="151"/>
      <c r="AOT91" s="152"/>
      <c r="AOU91" s="153"/>
      <c r="AOV91" s="154"/>
      <c r="AOW91" s="146"/>
      <c r="AOX91" s="147"/>
      <c r="AOY91" s="148"/>
      <c r="AOZ91" s="149"/>
      <c r="APA91" s="150"/>
      <c r="APB91" s="151"/>
      <c r="APC91" s="152"/>
      <c r="APD91" s="153"/>
      <c r="APE91" s="154"/>
      <c r="APF91" s="146"/>
      <c r="APG91" s="147"/>
      <c r="APH91" s="148"/>
      <c r="API91" s="149"/>
      <c r="APJ91" s="150"/>
      <c r="APK91" s="151"/>
      <c r="APL91" s="152"/>
      <c r="APM91" s="153"/>
      <c r="APN91" s="154"/>
      <c r="APO91" s="146"/>
      <c r="APP91" s="147"/>
      <c r="APQ91" s="148"/>
      <c r="APR91" s="149"/>
      <c r="APS91" s="150"/>
      <c r="APT91" s="151"/>
      <c r="APU91" s="152"/>
      <c r="APV91" s="153"/>
      <c r="APW91" s="154"/>
      <c r="APX91" s="146"/>
      <c r="APY91" s="147"/>
      <c r="APZ91" s="148"/>
      <c r="AQA91" s="149"/>
      <c r="AQB91" s="150"/>
      <c r="AQC91" s="151"/>
      <c r="AQD91" s="152"/>
      <c r="AQE91" s="153"/>
      <c r="AQF91" s="154"/>
      <c r="AQG91" s="146"/>
      <c r="AQH91" s="147"/>
      <c r="AQI91" s="148"/>
      <c r="AQJ91" s="149"/>
      <c r="AQK91" s="150"/>
      <c r="AQL91" s="151"/>
      <c r="AQM91" s="152"/>
      <c r="AQN91" s="153"/>
      <c r="AQO91" s="154"/>
      <c r="AQP91" s="146"/>
      <c r="AQQ91" s="147"/>
      <c r="AQR91" s="148"/>
      <c r="AQS91" s="149"/>
      <c r="AQT91" s="150"/>
      <c r="AQU91" s="151"/>
      <c r="AQV91" s="152"/>
      <c r="AQW91" s="153"/>
      <c r="AQX91" s="154"/>
      <c r="AQY91" s="146"/>
      <c r="AQZ91" s="147"/>
      <c r="ARA91" s="148"/>
      <c r="ARB91" s="149"/>
      <c r="ARC91" s="150"/>
      <c r="ARD91" s="151"/>
      <c r="ARE91" s="152"/>
      <c r="ARF91" s="153"/>
      <c r="ARG91" s="154"/>
      <c r="ARH91" s="146"/>
      <c r="ARI91" s="147"/>
      <c r="ARJ91" s="148"/>
      <c r="ARK91" s="149"/>
      <c r="ARL91" s="150"/>
      <c r="ARM91" s="151"/>
      <c r="ARN91" s="152"/>
      <c r="ARO91" s="153"/>
      <c r="ARP91" s="154"/>
      <c r="ARQ91" s="146"/>
      <c r="ARR91" s="147"/>
      <c r="ARS91" s="148"/>
      <c r="ART91" s="149"/>
      <c r="ARU91" s="150"/>
      <c r="ARV91" s="151"/>
      <c r="ARW91" s="152"/>
      <c r="ARX91" s="153"/>
      <c r="ARY91" s="154"/>
      <c r="ARZ91" s="146"/>
      <c r="ASA91" s="147"/>
      <c r="ASB91" s="148"/>
      <c r="ASC91" s="149"/>
      <c r="ASD91" s="150"/>
      <c r="ASE91" s="151"/>
      <c r="ASF91" s="152"/>
      <c r="ASG91" s="153"/>
      <c r="ASH91" s="154"/>
      <c r="ASI91" s="146"/>
      <c r="ASJ91" s="147"/>
      <c r="ASK91" s="148"/>
      <c r="ASL91" s="149"/>
      <c r="ASM91" s="150"/>
      <c r="ASN91" s="151"/>
      <c r="ASO91" s="152"/>
      <c r="ASP91" s="153"/>
      <c r="ASQ91" s="154"/>
      <c r="ASR91" s="146"/>
      <c r="ASS91" s="147"/>
      <c r="AST91" s="148"/>
      <c r="ASU91" s="149"/>
      <c r="ASV91" s="150"/>
      <c r="ASW91" s="151"/>
      <c r="ASX91" s="152"/>
      <c r="ASY91" s="153"/>
      <c r="ASZ91" s="154"/>
      <c r="ATA91" s="146"/>
      <c r="ATB91" s="147"/>
      <c r="ATC91" s="148"/>
      <c r="ATD91" s="149"/>
      <c r="ATE91" s="150"/>
      <c r="ATF91" s="151"/>
      <c r="ATG91" s="152"/>
      <c r="ATH91" s="153"/>
      <c r="ATI91" s="154"/>
      <c r="ATJ91" s="146"/>
      <c r="ATK91" s="147"/>
      <c r="ATL91" s="148"/>
      <c r="ATM91" s="149"/>
      <c r="ATN91" s="150"/>
      <c r="ATO91" s="151"/>
      <c r="ATP91" s="152"/>
      <c r="ATQ91" s="153"/>
      <c r="ATR91" s="154"/>
      <c r="ATS91" s="146"/>
      <c r="ATT91" s="147"/>
      <c r="ATU91" s="148"/>
      <c r="ATV91" s="149"/>
      <c r="ATW91" s="150"/>
      <c r="ATX91" s="151"/>
      <c r="ATY91" s="152"/>
      <c r="ATZ91" s="153"/>
      <c r="AUA91" s="154"/>
      <c r="AUB91" s="146"/>
      <c r="AUC91" s="147"/>
      <c r="AUD91" s="148"/>
      <c r="AUE91" s="149"/>
      <c r="AUF91" s="150"/>
      <c r="AUG91" s="151"/>
      <c r="AUH91" s="152"/>
      <c r="AUI91" s="153"/>
      <c r="AUJ91" s="154"/>
      <c r="AUK91" s="146"/>
      <c r="AUL91" s="147"/>
      <c r="AUM91" s="148"/>
      <c r="AUN91" s="149"/>
      <c r="AUO91" s="150"/>
      <c r="AUP91" s="151"/>
      <c r="AUQ91" s="152"/>
      <c r="AUR91" s="153"/>
      <c r="AUS91" s="154"/>
      <c r="AUT91" s="146"/>
      <c r="AUU91" s="147"/>
      <c r="AUV91" s="148"/>
      <c r="AUW91" s="149"/>
      <c r="AUX91" s="150"/>
      <c r="AUY91" s="151"/>
      <c r="AUZ91" s="152"/>
      <c r="AVA91" s="153"/>
      <c r="AVB91" s="154"/>
      <c r="AVC91" s="146"/>
      <c r="AVD91" s="147"/>
      <c r="AVE91" s="148"/>
      <c r="AVF91" s="149"/>
      <c r="AVG91" s="150"/>
      <c r="AVH91" s="151"/>
      <c r="AVI91" s="152"/>
      <c r="AVJ91" s="153"/>
      <c r="AVK91" s="154"/>
      <c r="AVL91" s="146"/>
      <c r="AVM91" s="147"/>
      <c r="AVN91" s="148"/>
      <c r="AVO91" s="149"/>
      <c r="AVP91" s="150"/>
      <c r="AVQ91" s="151"/>
      <c r="AVR91" s="152"/>
      <c r="AVS91" s="153"/>
      <c r="AVT91" s="154"/>
      <c r="AVU91" s="146"/>
      <c r="AVV91" s="147"/>
      <c r="AVW91" s="148"/>
      <c r="AVX91" s="149"/>
      <c r="AVY91" s="150"/>
      <c r="AVZ91" s="151"/>
      <c r="AWA91" s="152"/>
      <c r="AWB91" s="153"/>
      <c r="AWC91" s="154"/>
      <c r="AWD91" s="146"/>
      <c r="AWE91" s="147"/>
      <c r="AWF91" s="148"/>
      <c r="AWG91" s="149"/>
      <c r="AWH91" s="150"/>
      <c r="AWI91" s="151"/>
      <c r="AWJ91" s="152"/>
      <c r="AWK91" s="153"/>
      <c r="AWL91" s="154"/>
      <c r="AWM91" s="146"/>
      <c r="AWN91" s="147"/>
      <c r="AWO91" s="148"/>
      <c r="AWP91" s="149"/>
      <c r="AWQ91" s="150"/>
      <c r="AWR91" s="151"/>
      <c r="AWS91" s="152"/>
      <c r="AWT91" s="153"/>
      <c r="AWU91" s="154"/>
      <c r="AWV91" s="146"/>
      <c r="AWW91" s="147"/>
      <c r="AWX91" s="148"/>
      <c r="AWY91" s="149"/>
      <c r="AWZ91" s="150"/>
      <c r="AXA91" s="151"/>
      <c r="AXB91" s="152"/>
      <c r="AXC91" s="153"/>
      <c r="AXD91" s="154"/>
      <c r="AXE91" s="146"/>
      <c r="AXF91" s="147"/>
      <c r="AXG91" s="148"/>
      <c r="AXH91" s="149"/>
      <c r="AXI91" s="150"/>
      <c r="AXJ91" s="151"/>
      <c r="AXK91" s="152"/>
      <c r="AXL91" s="153"/>
      <c r="AXM91" s="154"/>
      <c r="AXN91" s="146"/>
      <c r="AXO91" s="147"/>
      <c r="AXP91" s="148"/>
      <c r="AXQ91" s="149"/>
      <c r="AXR91" s="150"/>
      <c r="AXS91" s="151"/>
      <c r="AXT91" s="152"/>
      <c r="AXU91" s="153"/>
      <c r="AXV91" s="154"/>
      <c r="AXW91" s="146"/>
      <c r="AXX91" s="147"/>
      <c r="AXY91" s="148"/>
      <c r="AXZ91" s="149"/>
      <c r="AYA91" s="150"/>
      <c r="AYB91" s="151"/>
      <c r="AYC91" s="152"/>
      <c r="AYD91" s="153"/>
      <c r="AYE91" s="154"/>
      <c r="AYF91" s="146"/>
      <c r="AYG91" s="147"/>
      <c r="AYH91" s="148"/>
      <c r="AYI91" s="149"/>
      <c r="AYJ91" s="150"/>
      <c r="AYK91" s="151"/>
      <c r="AYL91" s="152"/>
      <c r="AYM91" s="153"/>
      <c r="AYN91" s="154"/>
      <c r="AYO91" s="146"/>
      <c r="AYP91" s="147"/>
      <c r="AYQ91" s="148"/>
      <c r="AYR91" s="149"/>
      <c r="AYS91" s="150"/>
      <c r="AYT91" s="151"/>
      <c r="AYU91" s="152"/>
      <c r="AYV91" s="153"/>
      <c r="AYW91" s="154"/>
      <c r="AYX91" s="146"/>
      <c r="AYY91" s="147"/>
      <c r="AYZ91" s="148"/>
      <c r="AZA91" s="149"/>
      <c r="AZB91" s="150"/>
      <c r="AZC91" s="151"/>
      <c r="AZD91" s="152"/>
      <c r="AZE91" s="153"/>
      <c r="AZF91" s="154"/>
      <c r="AZG91" s="146"/>
      <c r="AZH91" s="147"/>
      <c r="AZI91" s="148"/>
      <c r="AZJ91" s="149"/>
      <c r="AZK91" s="150"/>
      <c r="AZL91" s="151"/>
      <c r="AZM91" s="152"/>
      <c r="AZN91" s="153"/>
      <c r="AZO91" s="154"/>
      <c r="AZP91" s="146"/>
      <c r="AZQ91" s="147"/>
      <c r="AZR91" s="148"/>
      <c r="AZS91" s="149"/>
      <c r="AZT91" s="150"/>
      <c r="AZU91" s="151"/>
      <c r="AZV91" s="152"/>
      <c r="AZW91" s="153"/>
      <c r="AZX91" s="154"/>
      <c r="AZY91" s="146"/>
      <c r="AZZ91" s="147"/>
      <c r="BAA91" s="148"/>
      <c r="BAB91" s="149"/>
      <c r="BAC91" s="150"/>
      <c r="BAD91" s="151"/>
      <c r="BAE91" s="152"/>
      <c r="BAF91" s="153"/>
      <c r="BAG91" s="154"/>
      <c r="BAH91" s="146"/>
      <c r="BAI91" s="147"/>
      <c r="BAJ91" s="148"/>
      <c r="BAK91" s="149"/>
      <c r="BAL91" s="150"/>
      <c r="BAM91" s="151"/>
      <c r="BAN91" s="152"/>
      <c r="BAO91" s="153"/>
      <c r="BAP91" s="154"/>
      <c r="BAQ91" s="146"/>
      <c r="BAR91" s="147"/>
      <c r="BAS91" s="148"/>
      <c r="BAT91" s="149"/>
      <c r="BAU91" s="150"/>
      <c r="BAV91" s="151"/>
      <c r="BAW91" s="152"/>
      <c r="BAX91" s="153"/>
      <c r="BAY91" s="154"/>
      <c r="BAZ91" s="146"/>
      <c r="BBA91" s="147"/>
      <c r="BBB91" s="148"/>
      <c r="BBC91" s="149"/>
      <c r="BBD91" s="150"/>
      <c r="BBE91" s="151"/>
      <c r="BBF91" s="152"/>
      <c r="BBG91" s="153"/>
      <c r="BBH91" s="154"/>
      <c r="BBI91" s="146"/>
      <c r="BBJ91" s="147"/>
      <c r="BBK91" s="148"/>
      <c r="BBL91" s="149"/>
      <c r="BBM91" s="150"/>
      <c r="BBN91" s="151"/>
      <c r="BBO91" s="152"/>
      <c r="BBP91" s="153"/>
      <c r="BBQ91" s="154"/>
      <c r="BBR91" s="146"/>
      <c r="BBS91" s="147"/>
      <c r="BBT91" s="148"/>
      <c r="BBU91" s="149"/>
      <c r="BBV91" s="150"/>
      <c r="BBW91" s="151"/>
      <c r="BBX91" s="152"/>
      <c r="BBY91" s="153"/>
      <c r="BBZ91" s="154"/>
      <c r="BCA91" s="146"/>
      <c r="BCB91" s="147"/>
      <c r="BCC91" s="148"/>
      <c r="BCD91" s="149"/>
      <c r="BCE91" s="150"/>
      <c r="BCF91" s="151"/>
      <c r="BCG91" s="152"/>
      <c r="BCH91" s="153"/>
      <c r="BCI91" s="154"/>
      <c r="BCJ91" s="146"/>
      <c r="BCK91" s="147"/>
      <c r="BCL91" s="148"/>
      <c r="BCM91" s="149"/>
      <c r="BCN91" s="150"/>
      <c r="BCO91" s="151"/>
      <c r="BCP91" s="152"/>
      <c r="BCQ91" s="153"/>
      <c r="BCR91" s="154"/>
      <c r="BCS91" s="146"/>
      <c r="BCT91" s="147"/>
      <c r="BCU91" s="148"/>
      <c r="BCV91" s="149"/>
      <c r="BCW91" s="150"/>
      <c r="BCX91" s="151"/>
      <c r="BCY91" s="152"/>
      <c r="BCZ91" s="153"/>
      <c r="BDA91" s="154"/>
      <c r="BDB91" s="146"/>
      <c r="BDC91" s="147"/>
      <c r="BDD91" s="148"/>
      <c r="BDE91" s="149"/>
      <c r="BDF91" s="150"/>
      <c r="BDG91" s="151"/>
      <c r="BDH91" s="152"/>
      <c r="BDI91" s="153"/>
      <c r="BDJ91" s="154"/>
      <c r="BDK91" s="146"/>
      <c r="BDL91" s="147"/>
      <c r="BDM91" s="148"/>
      <c r="BDN91" s="149"/>
      <c r="BDO91" s="150"/>
      <c r="BDP91" s="151"/>
      <c r="BDQ91" s="152"/>
      <c r="BDR91" s="153"/>
      <c r="BDS91" s="154"/>
      <c r="BDT91" s="146"/>
      <c r="BDU91" s="147"/>
      <c r="BDV91" s="148"/>
      <c r="BDW91" s="149"/>
      <c r="BDX91" s="150"/>
      <c r="BDY91" s="151"/>
      <c r="BDZ91" s="152"/>
      <c r="BEA91" s="153"/>
      <c r="BEB91" s="154"/>
      <c r="BEC91" s="146"/>
      <c r="BED91" s="147"/>
      <c r="BEE91" s="148"/>
      <c r="BEF91" s="149"/>
      <c r="BEG91" s="150"/>
      <c r="BEH91" s="151"/>
      <c r="BEI91" s="152"/>
      <c r="BEJ91" s="153"/>
      <c r="BEK91" s="154"/>
      <c r="BEL91" s="146"/>
      <c r="BEM91" s="147"/>
      <c r="BEN91" s="148"/>
      <c r="BEO91" s="149"/>
      <c r="BEP91" s="150"/>
      <c r="BEQ91" s="151"/>
      <c r="BER91" s="152"/>
      <c r="BES91" s="153"/>
      <c r="BET91" s="154"/>
      <c r="BEU91" s="146"/>
      <c r="BEV91" s="147"/>
      <c r="BEW91" s="148"/>
      <c r="BEX91" s="149"/>
      <c r="BEY91" s="150"/>
      <c r="BEZ91" s="151"/>
      <c r="BFA91" s="152"/>
      <c r="BFB91" s="153"/>
      <c r="BFC91" s="154"/>
      <c r="BFD91" s="146"/>
      <c r="BFE91" s="147"/>
      <c r="BFF91" s="148"/>
      <c r="BFG91" s="149"/>
      <c r="BFH91" s="150"/>
      <c r="BFI91" s="151"/>
      <c r="BFJ91" s="152"/>
      <c r="BFK91" s="153"/>
      <c r="BFL91" s="154"/>
      <c r="BFM91" s="146"/>
      <c r="BFN91" s="147"/>
      <c r="BFO91" s="148"/>
      <c r="BFP91" s="149"/>
      <c r="BFQ91" s="150"/>
      <c r="BFR91" s="151"/>
      <c r="BFS91" s="152"/>
      <c r="BFT91" s="153"/>
      <c r="BFU91" s="154"/>
      <c r="BFV91" s="146"/>
      <c r="BFW91" s="147"/>
      <c r="BFX91" s="148"/>
      <c r="BFY91" s="149"/>
      <c r="BFZ91" s="150"/>
      <c r="BGA91" s="151"/>
      <c r="BGB91" s="152"/>
      <c r="BGC91" s="153"/>
      <c r="BGD91" s="154"/>
      <c r="BGE91" s="146"/>
      <c r="BGF91" s="147"/>
      <c r="BGG91" s="148"/>
      <c r="BGH91" s="149"/>
      <c r="BGI91" s="150"/>
      <c r="BGJ91" s="151"/>
      <c r="BGK91" s="152"/>
      <c r="BGL91" s="153"/>
      <c r="BGM91" s="154"/>
      <c r="BGN91" s="146"/>
      <c r="BGO91" s="147"/>
      <c r="BGP91" s="148"/>
      <c r="BGQ91" s="149"/>
      <c r="BGR91" s="150"/>
      <c r="BGS91" s="151"/>
      <c r="BGT91" s="152"/>
      <c r="BGU91" s="153"/>
      <c r="BGV91" s="154"/>
      <c r="BGW91" s="146"/>
      <c r="BGX91" s="147"/>
      <c r="BGY91" s="148"/>
      <c r="BGZ91" s="149"/>
      <c r="BHA91" s="150"/>
      <c r="BHB91" s="151"/>
      <c r="BHC91" s="152"/>
      <c r="BHD91" s="153"/>
      <c r="BHE91" s="154"/>
      <c r="BHF91" s="146"/>
      <c r="BHG91" s="147"/>
      <c r="BHH91" s="148"/>
      <c r="BHI91" s="149"/>
      <c r="BHJ91" s="150"/>
      <c r="BHK91" s="151"/>
      <c r="BHL91" s="152"/>
      <c r="BHM91" s="153"/>
      <c r="BHN91" s="154"/>
      <c r="BHO91" s="146"/>
      <c r="BHP91" s="147"/>
      <c r="BHQ91" s="148"/>
      <c r="BHR91" s="149"/>
      <c r="BHS91" s="150"/>
      <c r="BHT91" s="151"/>
      <c r="BHU91" s="152"/>
      <c r="BHV91" s="153"/>
      <c r="BHW91" s="154"/>
      <c r="BHX91" s="146"/>
      <c r="BHY91" s="147"/>
      <c r="BHZ91" s="148"/>
      <c r="BIA91" s="149"/>
      <c r="BIB91" s="150"/>
      <c r="BIC91" s="151"/>
      <c r="BID91" s="152"/>
      <c r="BIE91" s="153"/>
      <c r="BIF91" s="154"/>
      <c r="BIG91" s="146"/>
      <c r="BIH91" s="147"/>
      <c r="BII91" s="148"/>
      <c r="BIJ91" s="149"/>
      <c r="BIK91" s="150"/>
      <c r="BIL91" s="151"/>
      <c r="BIM91" s="152"/>
      <c r="BIN91" s="153"/>
      <c r="BIO91" s="154"/>
      <c r="BIP91" s="146"/>
      <c r="BIQ91" s="147"/>
      <c r="BIR91" s="148"/>
      <c r="BIS91" s="149"/>
      <c r="BIT91" s="150"/>
      <c r="BIU91" s="151"/>
      <c r="BIV91" s="152"/>
      <c r="BIW91" s="153"/>
      <c r="BIX91" s="154"/>
      <c r="BIY91" s="146"/>
      <c r="BIZ91" s="147"/>
      <c r="BJA91" s="148"/>
      <c r="BJB91" s="149"/>
      <c r="BJC91" s="150"/>
      <c r="BJD91" s="151"/>
      <c r="BJE91" s="152"/>
      <c r="BJF91" s="153"/>
      <c r="BJG91" s="154"/>
      <c r="BJH91" s="146"/>
      <c r="BJI91" s="147"/>
      <c r="BJJ91" s="148"/>
      <c r="BJK91" s="149"/>
      <c r="BJL91" s="150"/>
      <c r="BJM91" s="151"/>
      <c r="BJN91" s="152"/>
      <c r="BJO91" s="153"/>
      <c r="BJP91" s="154"/>
      <c r="BJQ91" s="146"/>
      <c r="BJR91" s="147"/>
      <c r="BJS91" s="148"/>
      <c r="BJT91" s="149"/>
      <c r="BJU91" s="150"/>
      <c r="BJV91" s="151"/>
      <c r="BJW91" s="152"/>
      <c r="BJX91" s="153"/>
      <c r="BJY91" s="154"/>
      <c r="BJZ91" s="146"/>
      <c r="BKA91" s="147"/>
      <c r="BKB91" s="148"/>
      <c r="BKC91" s="149"/>
      <c r="BKD91" s="150"/>
      <c r="BKE91" s="151"/>
      <c r="BKF91" s="152"/>
      <c r="BKG91" s="153"/>
      <c r="BKH91" s="154"/>
      <c r="BKI91" s="146"/>
      <c r="BKJ91" s="147"/>
      <c r="BKK91" s="148"/>
      <c r="BKL91" s="149"/>
      <c r="BKM91" s="150"/>
      <c r="BKN91" s="151"/>
      <c r="BKO91" s="152"/>
      <c r="BKP91" s="153"/>
      <c r="BKQ91" s="154"/>
      <c r="BKR91" s="146"/>
      <c r="BKS91" s="147"/>
      <c r="BKT91" s="148"/>
      <c r="BKU91" s="149"/>
      <c r="BKV91" s="150"/>
      <c r="BKW91" s="151"/>
      <c r="BKX91" s="152"/>
      <c r="BKY91" s="153"/>
      <c r="BKZ91" s="154"/>
      <c r="BLA91" s="146"/>
      <c r="BLB91" s="147"/>
      <c r="BLC91" s="148"/>
      <c r="BLD91" s="149"/>
      <c r="BLE91" s="150"/>
      <c r="BLF91" s="151"/>
      <c r="BLG91" s="152"/>
      <c r="BLH91" s="153"/>
      <c r="BLI91" s="154"/>
      <c r="BLJ91" s="146"/>
      <c r="BLK91" s="147"/>
      <c r="BLL91" s="148"/>
      <c r="BLM91" s="149"/>
      <c r="BLN91" s="150"/>
      <c r="BLO91" s="151"/>
      <c r="BLP91" s="152"/>
      <c r="BLQ91" s="153"/>
      <c r="BLR91" s="154"/>
      <c r="BLS91" s="146"/>
      <c r="BLT91" s="147"/>
      <c r="BLU91" s="148"/>
      <c r="BLV91" s="149"/>
      <c r="BLW91" s="150"/>
      <c r="BLX91" s="151"/>
      <c r="BLY91" s="152"/>
      <c r="BLZ91" s="153"/>
      <c r="BMA91" s="154"/>
      <c r="BMB91" s="146"/>
      <c r="BMC91" s="147"/>
      <c r="BMD91" s="148"/>
      <c r="BME91" s="149"/>
      <c r="BMF91" s="150"/>
      <c r="BMG91" s="151"/>
      <c r="BMH91" s="152"/>
      <c r="BMI91" s="153"/>
      <c r="BMJ91" s="154"/>
      <c r="BMK91" s="146"/>
      <c r="BML91" s="147"/>
      <c r="BMM91" s="148"/>
      <c r="BMN91" s="149"/>
      <c r="BMO91" s="150"/>
      <c r="BMP91" s="151"/>
      <c r="BMQ91" s="152"/>
      <c r="BMR91" s="153"/>
      <c r="BMS91" s="154"/>
      <c r="BMT91" s="146"/>
      <c r="BMU91" s="147"/>
      <c r="BMV91" s="148"/>
      <c r="BMW91" s="149"/>
      <c r="BMX91" s="150"/>
      <c r="BMY91" s="151"/>
      <c r="BMZ91" s="152"/>
      <c r="BNA91" s="153"/>
      <c r="BNB91" s="154"/>
      <c r="BNC91" s="146"/>
      <c r="BND91" s="147"/>
      <c r="BNE91" s="148"/>
      <c r="BNF91" s="149"/>
      <c r="BNG91" s="150"/>
      <c r="BNH91" s="151"/>
      <c r="BNI91" s="152"/>
      <c r="BNJ91" s="153"/>
      <c r="BNK91" s="154"/>
      <c r="BNL91" s="146"/>
      <c r="BNM91" s="147"/>
      <c r="BNN91" s="148"/>
      <c r="BNO91" s="149"/>
      <c r="BNP91" s="150"/>
      <c r="BNQ91" s="151"/>
      <c r="BNR91" s="152"/>
      <c r="BNS91" s="153"/>
      <c r="BNT91" s="154"/>
      <c r="BNU91" s="146"/>
      <c r="BNV91" s="147"/>
      <c r="BNW91" s="148"/>
      <c r="BNX91" s="149"/>
      <c r="BNY91" s="150"/>
      <c r="BNZ91" s="151"/>
      <c r="BOA91" s="152"/>
      <c r="BOB91" s="153"/>
      <c r="BOC91" s="154"/>
      <c r="BOD91" s="146"/>
      <c r="BOE91" s="147"/>
      <c r="BOF91" s="148"/>
      <c r="BOG91" s="149"/>
      <c r="BOH91" s="150"/>
      <c r="BOI91" s="151"/>
      <c r="BOJ91" s="152"/>
      <c r="BOK91" s="153"/>
      <c r="BOL91" s="154"/>
      <c r="BOM91" s="146"/>
      <c r="BON91" s="147"/>
      <c r="BOO91" s="148"/>
      <c r="BOP91" s="149"/>
      <c r="BOQ91" s="150"/>
      <c r="BOR91" s="151"/>
      <c r="BOS91" s="152"/>
      <c r="BOT91" s="153"/>
      <c r="BOU91" s="154"/>
      <c r="BOV91" s="146"/>
      <c r="BOW91" s="147"/>
      <c r="BOX91" s="148"/>
      <c r="BOY91" s="149"/>
      <c r="BOZ91" s="150"/>
      <c r="BPA91" s="151"/>
      <c r="BPB91" s="152"/>
      <c r="BPC91" s="153"/>
      <c r="BPD91" s="154"/>
      <c r="BPE91" s="146"/>
      <c r="BPF91" s="147"/>
      <c r="BPG91" s="148"/>
      <c r="BPH91" s="149"/>
      <c r="BPI91" s="150"/>
      <c r="BPJ91" s="151"/>
      <c r="BPK91" s="152"/>
      <c r="BPL91" s="153"/>
      <c r="BPM91" s="154"/>
      <c r="BPN91" s="146"/>
      <c r="BPO91" s="147"/>
      <c r="BPP91" s="148"/>
      <c r="BPQ91" s="149"/>
      <c r="BPR91" s="150"/>
      <c r="BPS91" s="151"/>
      <c r="BPT91" s="152"/>
      <c r="BPU91" s="153"/>
      <c r="BPV91" s="154"/>
      <c r="BPW91" s="146"/>
      <c r="BPX91" s="147"/>
      <c r="BPY91" s="148"/>
      <c r="BPZ91" s="149"/>
      <c r="BQA91" s="150"/>
      <c r="BQB91" s="151"/>
      <c r="BQC91" s="152"/>
      <c r="BQD91" s="153"/>
      <c r="BQE91" s="154"/>
      <c r="BQF91" s="146"/>
      <c r="BQG91" s="147"/>
      <c r="BQH91" s="148"/>
      <c r="BQI91" s="149"/>
      <c r="BQJ91" s="150"/>
      <c r="BQK91" s="151"/>
      <c r="BQL91" s="152"/>
      <c r="BQM91" s="153"/>
      <c r="BQN91" s="154"/>
      <c r="BQO91" s="146"/>
      <c r="BQP91" s="147"/>
      <c r="BQQ91" s="148"/>
      <c r="BQR91" s="149"/>
      <c r="BQS91" s="150"/>
      <c r="BQT91" s="151"/>
      <c r="BQU91" s="152"/>
      <c r="BQV91" s="153"/>
      <c r="BQW91" s="154"/>
      <c r="BQX91" s="146"/>
      <c r="BQY91" s="147"/>
      <c r="BQZ91" s="148"/>
      <c r="BRA91" s="149"/>
      <c r="BRB91" s="150"/>
      <c r="BRC91" s="151"/>
      <c r="BRD91" s="152"/>
      <c r="BRE91" s="153"/>
      <c r="BRF91" s="154"/>
      <c r="BRG91" s="146"/>
      <c r="BRH91" s="147"/>
      <c r="BRI91" s="148"/>
      <c r="BRJ91" s="149"/>
      <c r="BRK91" s="150"/>
      <c r="BRL91" s="151"/>
      <c r="BRM91" s="152"/>
      <c r="BRN91" s="153"/>
      <c r="BRO91" s="154"/>
      <c r="BRP91" s="146"/>
      <c r="BRQ91" s="147"/>
      <c r="BRR91" s="148"/>
      <c r="BRS91" s="149"/>
      <c r="BRT91" s="150"/>
      <c r="BRU91" s="151"/>
      <c r="BRV91" s="152"/>
      <c r="BRW91" s="153"/>
      <c r="BRX91" s="154"/>
      <c r="BRY91" s="146"/>
      <c r="BRZ91" s="147"/>
      <c r="BSA91" s="148"/>
      <c r="BSB91" s="149"/>
      <c r="BSC91" s="150"/>
      <c r="BSD91" s="151"/>
      <c r="BSE91" s="152"/>
      <c r="BSF91" s="153"/>
      <c r="BSG91" s="154"/>
      <c r="BSH91" s="146"/>
      <c r="BSI91" s="147"/>
      <c r="BSJ91" s="148"/>
      <c r="BSK91" s="149"/>
      <c r="BSL91" s="150"/>
      <c r="BSM91" s="151"/>
      <c r="BSN91" s="152"/>
      <c r="BSO91" s="153"/>
      <c r="BSP91" s="154"/>
      <c r="BSQ91" s="146"/>
      <c r="BSR91" s="147"/>
      <c r="BSS91" s="148"/>
      <c r="BST91" s="149"/>
      <c r="BSU91" s="150"/>
      <c r="BSV91" s="151"/>
      <c r="BSW91" s="152"/>
      <c r="BSX91" s="153"/>
      <c r="BSY91" s="154"/>
      <c r="BSZ91" s="146"/>
      <c r="BTA91" s="147"/>
      <c r="BTB91" s="148"/>
      <c r="BTC91" s="149"/>
      <c r="BTD91" s="150"/>
      <c r="BTE91" s="151"/>
      <c r="BTF91" s="152"/>
      <c r="BTG91" s="153"/>
      <c r="BTH91" s="154"/>
      <c r="BTI91" s="146"/>
      <c r="BTJ91" s="147"/>
      <c r="BTK91" s="148"/>
      <c r="BTL91" s="149"/>
      <c r="BTM91" s="150"/>
      <c r="BTN91" s="151"/>
      <c r="BTO91" s="152"/>
      <c r="BTP91" s="153"/>
      <c r="BTQ91" s="154"/>
      <c r="BTR91" s="146"/>
      <c r="BTS91" s="147"/>
      <c r="BTT91" s="148"/>
      <c r="BTU91" s="149"/>
      <c r="BTV91" s="150"/>
      <c r="BTW91" s="151"/>
      <c r="BTX91" s="152"/>
      <c r="BTY91" s="153"/>
      <c r="BTZ91" s="154"/>
      <c r="BUA91" s="146"/>
      <c r="BUB91" s="147"/>
      <c r="BUC91" s="148"/>
      <c r="BUD91" s="149"/>
      <c r="BUE91" s="150"/>
      <c r="BUF91" s="151"/>
      <c r="BUG91" s="152"/>
      <c r="BUH91" s="153"/>
      <c r="BUI91" s="154"/>
      <c r="BUJ91" s="146"/>
      <c r="BUK91" s="147"/>
      <c r="BUL91" s="148"/>
      <c r="BUM91" s="149"/>
      <c r="BUN91" s="150"/>
      <c r="BUO91" s="151"/>
      <c r="BUP91" s="152"/>
      <c r="BUQ91" s="153"/>
      <c r="BUR91" s="154"/>
      <c r="BUS91" s="146"/>
      <c r="BUT91" s="147"/>
      <c r="BUU91" s="148"/>
      <c r="BUV91" s="149"/>
      <c r="BUW91" s="150"/>
      <c r="BUX91" s="151"/>
      <c r="BUY91" s="152"/>
      <c r="BUZ91" s="153"/>
      <c r="BVA91" s="154"/>
      <c r="BVB91" s="146"/>
      <c r="BVC91" s="147"/>
      <c r="BVD91" s="148"/>
      <c r="BVE91" s="149"/>
      <c r="BVF91" s="150"/>
      <c r="BVG91" s="151"/>
      <c r="BVH91" s="152"/>
      <c r="BVI91" s="153"/>
      <c r="BVJ91" s="154"/>
      <c r="BVK91" s="146"/>
      <c r="BVL91" s="147"/>
      <c r="BVM91" s="148"/>
      <c r="BVN91" s="149"/>
      <c r="BVO91" s="150"/>
      <c r="BVP91" s="151"/>
      <c r="BVQ91" s="152"/>
      <c r="BVR91" s="153"/>
      <c r="BVS91" s="154"/>
      <c r="BVT91" s="146"/>
      <c r="BVU91" s="147"/>
      <c r="BVV91" s="148"/>
      <c r="BVW91" s="149"/>
      <c r="BVX91" s="150"/>
      <c r="BVY91" s="151"/>
      <c r="BVZ91" s="152"/>
      <c r="BWA91" s="153"/>
      <c r="BWB91" s="154"/>
      <c r="BWC91" s="146"/>
      <c r="BWD91" s="147"/>
      <c r="BWE91" s="148"/>
      <c r="BWF91" s="149"/>
      <c r="BWG91" s="150"/>
      <c r="BWH91" s="151"/>
      <c r="BWI91" s="152"/>
      <c r="BWJ91" s="153"/>
      <c r="BWK91" s="154"/>
      <c r="BWL91" s="146"/>
      <c r="BWM91" s="147"/>
      <c r="BWN91" s="148"/>
      <c r="BWO91" s="149"/>
      <c r="BWP91" s="150"/>
      <c r="BWQ91" s="151"/>
      <c r="BWR91" s="152"/>
      <c r="BWS91" s="153"/>
      <c r="BWT91" s="154"/>
      <c r="BWU91" s="146"/>
      <c r="BWV91" s="147"/>
      <c r="BWW91" s="148"/>
      <c r="BWX91" s="149"/>
      <c r="BWY91" s="150"/>
      <c r="BWZ91" s="151"/>
      <c r="BXA91" s="152"/>
      <c r="BXB91" s="153"/>
      <c r="BXC91" s="154"/>
      <c r="BXD91" s="146"/>
      <c r="BXE91" s="147"/>
      <c r="BXF91" s="148"/>
      <c r="BXG91" s="149"/>
      <c r="BXH91" s="150"/>
      <c r="BXI91" s="151"/>
      <c r="BXJ91" s="152"/>
      <c r="BXK91" s="153"/>
      <c r="BXL91" s="154"/>
      <c r="BXM91" s="146"/>
      <c r="BXN91" s="147"/>
      <c r="BXO91" s="148"/>
      <c r="BXP91" s="149"/>
      <c r="BXQ91" s="150"/>
      <c r="BXR91" s="151"/>
      <c r="BXS91" s="152"/>
      <c r="BXT91" s="153"/>
      <c r="BXU91" s="154"/>
      <c r="BXV91" s="146"/>
      <c r="BXW91" s="147"/>
      <c r="BXX91" s="148"/>
      <c r="BXY91" s="149"/>
      <c r="BXZ91" s="150"/>
      <c r="BYA91" s="151"/>
      <c r="BYB91" s="152"/>
      <c r="BYC91" s="153"/>
      <c r="BYD91" s="154"/>
      <c r="BYE91" s="146"/>
      <c r="BYF91" s="147"/>
      <c r="BYG91" s="148"/>
      <c r="BYH91" s="149"/>
      <c r="BYI91" s="150"/>
      <c r="BYJ91" s="151"/>
      <c r="BYK91" s="152"/>
      <c r="BYL91" s="153"/>
      <c r="BYM91" s="154"/>
      <c r="BYN91" s="146"/>
      <c r="BYO91" s="147"/>
      <c r="BYP91" s="148"/>
      <c r="BYQ91" s="149"/>
      <c r="BYR91" s="150"/>
      <c r="BYS91" s="151"/>
      <c r="BYT91" s="152"/>
      <c r="BYU91" s="153"/>
      <c r="BYV91" s="154"/>
      <c r="BYW91" s="146"/>
      <c r="BYX91" s="147"/>
      <c r="BYY91" s="148"/>
      <c r="BYZ91" s="149"/>
      <c r="BZA91" s="150"/>
      <c r="BZB91" s="151"/>
      <c r="BZC91" s="152"/>
      <c r="BZD91" s="153"/>
      <c r="BZE91" s="154"/>
      <c r="BZF91" s="146"/>
      <c r="BZG91" s="147"/>
      <c r="BZH91" s="148"/>
      <c r="BZI91" s="149"/>
      <c r="BZJ91" s="150"/>
      <c r="BZK91" s="151"/>
      <c r="BZL91" s="152"/>
      <c r="BZM91" s="153"/>
      <c r="BZN91" s="154"/>
      <c r="BZO91" s="146"/>
      <c r="BZP91" s="147"/>
      <c r="BZQ91" s="148"/>
      <c r="BZR91" s="149"/>
      <c r="BZS91" s="150"/>
      <c r="BZT91" s="151"/>
      <c r="BZU91" s="152"/>
      <c r="BZV91" s="153"/>
      <c r="BZW91" s="154"/>
      <c r="BZX91" s="146"/>
      <c r="BZY91" s="147"/>
      <c r="BZZ91" s="148"/>
      <c r="CAA91" s="149"/>
      <c r="CAB91" s="150"/>
      <c r="CAC91" s="151"/>
      <c r="CAD91" s="152"/>
      <c r="CAE91" s="153"/>
      <c r="CAF91" s="154"/>
      <c r="CAG91" s="146"/>
      <c r="CAH91" s="147"/>
      <c r="CAI91" s="148"/>
      <c r="CAJ91" s="149"/>
      <c r="CAK91" s="150"/>
      <c r="CAL91" s="151"/>
      <c r="CAM91" s="152"/>
      <c r="CAN91" s="153"/>
      <c r="CAO91" s="154"/>
      <c r="CAP91" s="146"/>
      <c r="CAQ91" s="147"/>
      <c r="CAR91" s="148"/>
      <c r="CAS91" s="149"/>
      <c r="CAT91" s="150"/>
      <c r="CAU91" s="151"/>
      <c r="CAV91" s="152"/>
      <c r="CAW91" s="153"/>
      <c r="CAX91" s="154"/>
      <c r="CAY91" s="146"/>
      <c r="CAZ91" s="147"/>
      <c r="CBA91" s="148"/>
      <c r="CBB91" s="149"/>
      <c r="CBC91" s="150"/>
      <c r="CBD91" s="151"/>
      <c r="CBE91" s="152"/>
      <c r="CBF91" s="153"/>
      <c r="CBG91" s="154"/>
      <c r="CBH91" s="146"/>
      <c r="CBI91" s="147"/>
      <c r="CBJ91" s="148"/>
      <c r="CBK91" s="149"/>
      <c r="CBL91" s="150"/>
      <c r="CBM91" s="151"/>
      <c r="CBN91" s="152"/>
      <c r="CBO91" s="153"/>
      <c r="CBP91" s="154"/>
      <c r="CBQ91" s="146"/>
      <c r="CBR91" s="147"/>
      <c r="CBS91" s="148"/>
      <c r="CBT91" s="149"/>
      <c r="CBU91" s="150"/>
      <c r="CBV91" s="151"/>
      <c r="CBW91" s="152"/>
      <c r="CBX91" s="153"/>
      <c r="CBY91" s="154"/>
      <c r="CBZ91" s="146"/>
      <c r="CCA91" s="147"/>
      <c r="CCB91" s="148"/>
      <c r="CCC91" s="149"/>
      <c r="CCD91" s="150"/>
      <c r="CCE91" s="151"/>
      <c r="CCF91" s="152"/>
      <c r="CCG91" s="153"/>
      <c r="CCH91" s="154"/>
      <c r="CCI91" s="146"/>
      <c r="CCJ91" s="147"/>
      <c r="CCK91" s="148"/>
      <c r="CCL91" s="149"/>
      <c r="CCM91" s="150"/>
      <c r="CCN91" s="151"/>
      <c r="CCO91" s="152"/>
      <c r="CCP91" s="153"/>
      <c r="CCQ91" s="154"/>
      <c r="CCR91" s="146"/>
      <c r="CCS91" s="147"/>
      <c r="CCT91" s="148"/>
      <c r="CCU91" s="149"/>
      <c r="CCV91" s="150"/>
      <c r="CCW91" s="151"/>
      <c r="CCX91" s="152"/>
      <c r="CCY91" s="153"/>
      <c r="CCZ91" s="154"/>
      <c r="CDA91" s="146"/>
      <c r="CDB91" s="147"/>
      <c r="CDC91" s="148"/>
      <c r="CDD91" s="149"/>
      <c r="CDE91" s="150"/>
      <c r="CDF91" s="151"/>
      <c r="CDG91" s="152"/>
      <c r="CDH91" s="153"/>
      <c r="CDI91" s="154"/>
      <c r="CDJ91" s="146"/>
      <c r="CDK91" s="147"/>
      <c r="CDL91" s="148"/>
      <c r="CDM91" s="149"/>
      <c r="CDN91" s="150"/>
      <c r="CDO91" s="151"/>
      <c r="CDP91" s="152"/>
      <c r="CDQ91" s="153"/>
      <c r="CDR91" s="154"/>
      <c r="CDS91" s="146"/>
      <c r="CDT91" s="147"/>
      <c r="CDU91" s="148"/>
      <c r="CDV91" s="149"/>
      <c r="CDW91" s="150"/>
      <c r="CDX91" s="151"/>
      <c r="CDY91" s="152"/>
      <c r="CDZ91" s="153"/>
      <c r="CEA91" s="154"/>
      <c r="CEB91" s="146"/>
      <c r="CEC91" s="147"/>
      <c r="CED91" s="148"/>
      <c r="CEE91" s="149"/>
      <c r="CEF91" s="150"/>
      <c r="CEG91" s="151"/>
      <c r="CEH91" s="152"/>
      <c r="CEI91" s="153"/>
      <c r="CEJ91" s="154"/>
      <c r="CEK91" s="146"/>
      <c r="CEL91" s="147"/>
      <c r="CEM91" s="148"/>
      <c r="CEN91" s="149"/>
      <c r="CEO91" s="150"/>
      <c r="CEP91" s="151"/>
      <c r="CEQ91" s="152"/>
      <c r="CER91" s="153"/>
      <c r="CES91" s="154"/>
      <c r="CET91" s="146"/>
      <c r="CEU91" s="147"/>
      <c r="CEV91" s="148"/>
      <c r="CEW91" s="149"/>
      <c r="CEX91" s="150"/>
      <c r="CEY91" s="151"/>
      <c r="CEZ91" s="152"/>
      <c r="CFA91" s="153"/>
      <c r="CFB91" s="154"/>
      <c r="CFC91" s="146"/>
      <c r="CFD91" s="147"/>
      <c r="CFE91" s="148"/>
      <c r="CFF91" s="149"/>
      <c r="CFG91" s="150"/>
      <c r="CFH91" s="151"/>
      <c r="CFI91" s="152"/>
      <c r="CFJ91" s="153"/>
      <c r="CFK91" s="154"/>
      <c r="CFL91" s="146"/>
      <c r="CFM91" s="147"/>
      <c r="CFN91" s="148"/>
      <c r="CFO91" s="149"/>
      <c r="CFP91" s="150"/>
      <c r="CFQ91" s="151"/>
      <c r="CFR91" s="152"/>
      <c r="CFS91" s="153"/>
      <c r="CFT91" s="154"/>
      <c r="CFU91" s="146"/>
      <c r="CFV91" s="147"/>
      <c r="CFW91" s="148"/>
      <c r="CFX91" s="149"/>
      <c r="CFY91" s="150"/>
      <c r="CFZ91" s="151"/>
      <c r="CGA91" s="152"/>
      <c r="CGB91" s="153"/>
      <c r="CGC91" s="154"/>
      <c r="CGD91" s="146"/>
      <c r="CGE91" s="147"/>
      <c r="CGF91" s="148"/>
      <c r="CGG91" s="149"/>
      <c r="CGH91" s="150"/>
      <c r="CGI91" s="151"/>
      <c r="CGJ91" s="152"/>
      <c r="CGK91" s="153"/>
      <c r="CGL91" s="154"/>
      <c r="CGM91" s="146"/>
      <c r="CGN91" s="147"/>
      <c r="CGO91" s="148"/>
      <c r="CGP91" s="149"/>
      <c r="CGQ91" s="150"/>
      <c r="CGR91" s="151"/>
      <c r="CGS91" s="152"/>
      <c r="CGT91" s="153"/>
      <c r="CGU91" s="154"/>
      <c r="CGV91" s="146"/>
      <c r="CGW91" s="147"/>
      <c r="CGX91" s="148"/>
      <c r="CGY91" s="149"/>
      <c r="CGZ91" s="150"/>
      <c r="CHA91" s="151"/>
      <c r="CHB91" s="152"/>
      <c r="CHC91" s="153"/>
      <c r="CHD91" s="154"/>
      <c r="CHE91" s="146"/>
      <c r="CHF91" s="147"/>
      <c r="CHG91" s="148"/>
      <c r="CHH91" s="149"/>
      <c r="CHI91" s="150"/>
      <c r="CHJ91" s="151"/>
      <c r="CHK91" s="152"/>
      <c r="CHL91" s="153"/>
      <c r="CHM91" s="154"/>
      <c r="CHN91" s="146"/>
      <c r="CHO91" s="147"/>
      <c r="CHP91" s="148"/>
      <c r="CHQ91" s="149"/>
      <c r="CHR91" s="150"/>
      <c r="CHS91" s="151"/>
      <c r="CHT91" s="152"/>
      <c r="CHU91" s="153"/>
      <c r="CHV91" s="154"/>
      <c r="CHW91" s="146"/>
      <c r="CHX91" s="147"/>
      <c r="CHY91" s="148"/>
      <c r="CHZ91" s="149"/>
      <c r="CIA91" s="150"/>
      <c r="CIB91" s="151"/>
      <c r="CIC91" s="152"/>
      <c r="CID91" s="153"/>
      <c r="CIE91" s="154"/>
      <c r="CIF91" s="146"/>
      <c r="CIG91" s="147"/>
      <c r="CIH91" s="148"/>
      <c r="CII91" s="149"/>
      <c r="CIJ91" s="150"/>
      <c r="CIK91" s="151"/>
      <c r="CIL91" s="152"/>
      <c r="CIM91" s="153"/>
      <c r="CIN91" s="154"/>
      <c r="CIO91" s="146"/>
      <c r="CIP91" s="147"/>
      <c r="CIQ91" s="148"/>
      <c r="CIR91" s="149"/>
      <c r="CIS91" s="150"/>
      <c r="CIT91" s="151"/>
      <c r="CIU91" s="152"/>
      <c r="CIV91" s="153"/>
      <c r="CIW91" s="154"/>
      <c r="CIX91" s="146"/>
      <c r="CIY91" s="147"/>
      <c r="CIZ91" s="148"/>
      <c r="CJA91" s="149"/>
      <c r="CJB91" s="150"/>
      <c r="CJC91" s="151"/>
      <c r="CJD91" s="152"/>
      <c r="CJE91" s="153"/>
      <c r="CJF91" s="154"/>
      <c r="CJG91" s="146"/>
      <c r="CJH91" s="147"/>
      <c r="CJI91" s="148"/>
      <c r="CJJ91" s="149"/>
      <c r="CJK91" s="150"/>
      <c r="CJL91" s="151"/>
      <c r="CJM91" s="152"/>
      <c r="CJN91" s="153"/>
      <c r="CJO91" s="154"/>
      <c r="CJP91" s="146"/>
      <c r="CJQ91" s="147"/>
      <c r="CJR91" s="148"/>
      <c r="CJS91" s="149"/>
      <c r="CJT91" s="150"/>
      <c r="CJU91" s="151"/>
      <c r="CJV91" s="152"/>
      <c r="CJW91" s="153"/>
      <c r="CJX91" s="154"/>
      <c r="CJY91" s="146"/>
      <c r="CJZ91" s="147"/>
      <c r="CKA91" s="148"/>
      <c r="CKB91" s="149"/>
      <c r="CKC91" s="150"/>
      <c r="CKD91" s="151"/>
      <c r="CKE91" s="152"/>
      <c r="CKF91" s="153"/>
      <c r="CKG91" s="154"/>
      <c r="CKH91" s="146"/>
      <c r="CKI91" s="147"/>
      <c r="CKJ91" s="148"/>
      <c r="CKK91" s="149"/>
      <c r="CKL91" s="150"/>
      <c r="CKM91" s="151"/>
      <c r="CKN91" s="152"/>
      <c r="CKO91" s="153"/>
      <c r="CKP91" s="154"/>
      <c r="CKQ91" s="146"/>
      <c r="CKR91" s="147"/>
      <c r="CKS91" s="148"/>
      <c r="CKT91" s="149"/>
      <c r="CKU91" s="150"/>
      <c r="CKV91" s="151"/>
      <c r="CKW91" s="152"/>
      <c r="CKX91" s="153"/>
      <c r="CKY91" s="154"/>
      <c r="CKZ91" s="146"/>
      <c r="CLA91" s="147"/>
      <c r="CLB91" s="148"/>
      <c r="CLC91" s="149"/>
      <c r="CLD91" s="150"/>
      <c r="CLE91" s="151"/>
      <c r="CLF91" s="152"/>
      <c r="CLG91" s="153"/>
      <c r="CLH91" s="154"/>
      <c r="CLI91" s="146"/>
      <c r="CLJ91" s="147"/>
      <c r="CLK91" s="148"/>
      <c r="CLL91" s="149"/>
      <c r="CLM91" s="150"/>
      <c r="CLN91" s="151"/>
      <c r="CLO91" s="152"/>
      <c r="CLP91" s="153"/>
      <c r="CLQ91" s="154"/>
      <c r="CLR91" s="146"/>
      <c r="CLS91" s="147"/>
      <c r="CLT91" s="148"/>
      <c r="CLU91" s="149"/>
      <c r="CLV91" s="150"/>
      <c r="CLW91" s="151"/>
      <c r="CLX91" s="152"/>
      <c r="CLY91" s="153"/>
      <c r="CLZ91" s="154"/>
      <c r="CMA91" s="146"/>
      <c r="CMB91" s="147"/>
      <c r="CMC91" s="148"/>
      <c r="CMD91" s="149"/>
      <c r="CME91" s="150"/>
      <c r="CMF91" s="151"/>
      <c r="CMG91" s="152"/>
      <c r="CMH91" s="153"/>
      <c r="CMI91" s="154"/>
      <c r="CMJ91" s="146"/>
      <c r="CMK91" s="147"/>
      <c r="CML91" s="148"/>
      <c r="CMM91" s="149"/>
      <c r="CMN91" s="150"/>
      <c r="CMO91" s="151"/>
      <c r="CMP91" s="152"/>
      <c r="CMQ91" s="153"/>
      <c r="CMR91" s="154"/>
      <c r="CMS91" s="146"/>
      <c r="CMT91" s="147"/>
      <c r="CMU91" s="148"/>
      <c r="CMV91" s="149"/>
      <c r="CMW91" s="150"/>
      <c r="CMX91" s="151"/>
      <c r="CMY91" s="152"/>
      <c r="CMZ91" s="153"/>
      <c r="CNA91" s="154"/>
      <c r="CNB91" s="146"/>
      <c r="CNC91" s="147"/>
      <c r="CND91" s="148"/>
      <c r="CNE91" s="149"/>
      <c r="CNF91" s="150"/>
      <c r="CNG91" s="151"/>
      <c r="CNH91" s="152"/>
      <c r="CNI91" s="153"/>
      <c r="CNJ91" s="154"/>
      <c r="CNK91" s="146"/>
      <c r="CNL91" s="147"/>
      <c r="CNM91" s="148"/>
      <c r="CNN91" s="149"/>
      <c r="CNO91" s="150"/>
      <c r="CNP91" s="151"/>
      <c r="CNQ91" s="152"/>
      <c r="CNR91" s="153"/>
      <c r="CNS91" s="154"/>
      <c r="CNT91" s="146"/>
      <c r="CNU91" s="147"/>
      <c r="CNV91" s="148"/>
      <c r="CNW91" s="149"/>
      <c r="CNX91" s="150"/>
      <c r="CNY91" s="151"/>
      <c r="CNZ91" s="152"/>
      <c r="COA91" s="153"/>
      <c r="COB91" s="154"/>
      <c r="COC91" s="146"/>
      <c r="COD91" s="147"/>
      <c r="COE91" s="148"/>
      <c r="COF91" s="149"/>
      <c r="COG91" s="150"/>
      <c r="COH91" s="151"/>
      <c r="COI91" s="152"/>
      <c r="COJ91" s="153"/>
      <c r="COK91" s="154"/>
      <c r="COL91" s="146"/>
      <c r="COM91" s="147"/>
      <c r="CON91" s="148"/>
      <c r="COO91" s="149"/>
      <c r="COP91" s="150"/>
      <c r="COQ91" s="151"/>
      <c r="COR91" s="152"/>
      <c r="COS91" s="153"/>
      <c r="COT91" s="154"/>
      <c r="COU91" s="146"/>
      <c r="COV91" s="147"/>
      <c r="COW91" s="148"/>
      <c r="COX91" s="149"/>
      <c r="COY91" s="150"/>
      <c r="COZ91" s="151"/>
      <c r="CPA91" s="152"/>
      <c r="CPB91" s="153"/>
      <c r="CPC91" s="154"/>
      <c r="CPD91" s="146"/>
      <c r="CPE91" s="147"/>
      <c r="CPF91" s="148"/>
      <c r="CPG91" s="149"/>
      <c r="CPH91" s="150"/>
      <c r="CPI91" s="151"/>
      <c r="CPJ91" s="152"/>
      <c r="CPK91" s="153"/>
      <c r="CPL91" s="154"/>
      <c r="CPM91" s="146"/>
      <c r="CPN91" s="147"/>
      <c r="CPO91" s="148"/>
      <c r="CPP91" s="149"/>
      <c r="CPQ91" s="150"/>
      <c r="CPR91" s="151"/>
      <c r="CPS91" s="152"/>
      <c r="CPT91" s="153"/>
      <c r="CPU91" s="154"/>
      <c r="CPV91" s="146"/>
      <c r="CPW91" s="147"/>
      <c r="CPX91" s="148"/>
      <c r="CPY91" s="149"/>
      <c r="CPZ91" s="150"/>
      <c r="CQA91" s="151"/>
      <c r="CQB91" s="152"/>
      <c r="CQC91" s="153"/>
      <c r="CQD91" s="154"/>
      <c r="CQE91" s="146"/>
      <c r="CQF91" s="147"/>
      <c r="CQG91" s="148"/>
      <c r="CQH91" s="149"/>
      <c r="CQI91" s="150"/>
      <c r="CQJ91" s="151"/>
      <c r="CQK91" s="152"/>
      <c r="CQL91" s="153"/>
      <c r="CQM91" s="154"/>
      <c r="CQN91" s="146"/>
      <c r="CQO91" s="147"/>
      <c r="CQP91" s="148"/>
      <c r="CQQ91" s="149"/>
      <c r="CQR91" s="150"/>
      <c r="CQS91" s="151"/>
      <c r="CQT91" s="152"/>
      <c r="CQU91" s="153"/>
      <c r="CQV91" s="154"/>
      <c r="CQW91" s="146"/>
      <c r="CQX91" s="147"/>
      <c r="CQY91" s="148"/>
      <c r="CQZ91" s="149"/>
      <c r="CRA91" s="150"/>
      <c r="CRB91" s="151"/>
      <c r="CRC91" s="152"/>
      <c r="CRD91" s="153"/>
      <c r="CRE91" s="154"/>
      <c r="CRF91" s="146"/>
      <c r="CRG91" s="147"/>
      <c r="CRH91" s="148"/>
      <c r="CRI91" s="149"/>
      <c r="CRJ91" s="150"/>
      <c r="CRK91" s="151"/>
      <c r="CRL91" s="152"/>
      <c r="CRM91" s="153"/>
      <c r="CRN91" s="154"/>
      <c r="CRO91" s="146"/>
      <c r="CRP91" s="147"/>
      <c r="CRQ91" s="148"/>
      <c r="CRR91" s="149"/>
      <c r="CRS91" s="150"/>
      <c r="CRT91" s="151"/>
      <c r="CRU91" s="152"/>
      <c r="CRV91" s="153"/>
      <c r="CRW91" s="154"/>
      <c r="CRX91" s="146"/>
      <c r="CRY91" s="147"/>
      <c r="CRZ91" s="148"/>
      <c r="CSA91" s="149"/>
      <c r="CSB91" s="150"/>
      <c r="CSC91" s="151"/>
      <c r="CSD91" s="152"/>
      <c r="CSE91" s="153"/>
      <c r="CSF91" s="154"/>
      <c r="CSG91" s="146"/>
      <c r="CSH91" s="147"/>
      <c r="CSI91" s="148"/>
      <c r="CSJ91" s="149"/>
      <c r="CSK91" s="150"/>
      <c r="CSL91" s="151"/>
      <c r="CSM91" s="152"/>
      <c r="CSN91" s="153"/>
      <c r="CSO91" s="154"/>
      <c r="CSP91" s="146"/>
      <c r="CSQ91" s="147"/>
      <c r="CSR91" s="148"/>
      <c r="CSS91" s="149"/>
      <c r="CST91" s="150"/>
      <c r="CSU91" s="151"/>
      <c r="CSV91" s="152"/>
      <c r="CSW91" s="153"/>
      <c r="CSX91" s="154"/>
      <c r="CSY91" s="146"/>
      <c r="CSZ91" s="147"/>
      <c r="CTA91" s="148"/>
      <c r="CTB91" s="149"/>
      <c r="CTC91" s="150"/>
      <c r="CTD91" s="151"/>
      <c r="CTE91" s="152"/>
      <c r="CTF91" s="153"/>
      <c r="CTG91" s="154"/>
      <c r="CTH91" s="146"/>
      <c r="CTI91" s="147"/>
      <c r="CTJ91" s="148"/>
      <c r="CTK91" s="149"/>
      <c r="CTL91" s="150"/>
      <c r="CTM91" s="151"/>
      <c r="CTN91" s="152"/>
      <c r="CTO91" s="153"/>
      <c r="CTP91" s="154"/>
      <c r="CTQ91" s="146"/>
      <c r="CTR91" s="147"/>
      <c r="CTS91" s="148"/>
      <c r="CTT91" s="149"/>
      <c r="CTU91" s="150"/>
      <c r="CTV91" s="151"/>
      <c r="CTW91" s="152"/>
      <c r="CTX91" s="153"/>
      <c r="CTY91" s="154"/>
      <c r="CTZ91" s="146"/>
      <c r="CUA91" s="147"/>
      <c r="CUB91" s="148"/>
      <c r="CUC91" s="149"/>
      <c r="CUD91" s="150"/>
      <c r="CUE91" s="151"/>
      <c r="CUF91" s="152"/>
      <c r="CUG91" s="153"/>
      <c r="CUH91" s="154"/>
      <c r="CUI91" s="146"/>
      <c r="CUJ91" s="147"/>
      <c r="CUK91" s="148"/>
      <c r="CUL91" s="149"/>
      <c r="CUM91" s="150"/>
      <c r="CUN91" s="151"/>
      <c r="CUO91" s="152"/>
      <c r="CUP91" s="153"/>
      <c r="CUQ91" s="154"/>
      <c r="CUR91" s="146"/>
      <c r="CUS91" s="147"/>
      <c r="CUT91" s="148"/>
      <c r="CUU91" s="149"/>
      <c r="CUV91" s="150"/>
      <c r="CUW91" s="151"/>
      <c r="CUX91" s="152"/>
      <c r="CUY91" s="153"/>
      <c r="CUZ91" s="154"/>
      <c r="CVA91" s="146"/>
      <c r="CVB91" s="147"/>
      <c r="CVC91" s="148"/>
      <c r="CVD91" s="149"/>
      <c r="CVE91" s="150"/>
      <c r="CVF91" s="151"/>
      <c r="CVG91" s="152"/>
      <c r="CVH91" s="153"/>
      <c r="CVI91" s="154"/>
      <c r="CVJ91" s="146"/>
      <c r="CVK91" s="147"/>
      <c r="CVL91" s="148"/>
      <c r="CVM91" s="149"/>
      <c r="CVN91" s="150"/>
      <c r="CVO91" s="151"/>
      <c r="CVP91" s="152"/>
      <c r="CVQ91" s="153"/>
      <c r="CVR91" s="154"/>
      <c r="CVS91" s="146"/>
      <c r="CVT91" s="147"/>
      <c r="CVU91" s="148"/>
      <c r="CVV91" s="149"/>
      <c r="CVW91" s="150"/>
      <c r="CVX91" s="151"/>
      <c r="CVY91" s="152"/>
      <c r="CVZ91" s="153"/>
      <c r="CWA91" s="154"/>
      <c r="CWB91" s="146"/>
      <c r="CWC91" s="147"/>
      <c r="CWD91" s="148"/>
      <c r="CWE91" s="149"/>
      <c r="CWF91" s="150"/>
      <c r="CWG91" s="151"/>
      <c r="CWH91" s="152"/>
      <c r="CWI91" s="153"/>
      <c r="CWJ91" s="154"/>
      <c r="CWK91" s="146"/>
      <c r="CWL91" s="147"/>
      <c r="CWM91" s="148"/>
      <c r="CWN91" s="149"/>
      <c r="CWO91" s="150"/>
      <c r="CWP91" s="151"/>
      <c r="CWQ91" s="152"/>
      <c r="CWR91" s="153"/>
      <c r="CWS91" s="154"/>
      <c r="CWT91" s="146"/>
      <c r="CWU91" s="147"/>
      <c r="CWV91" s="148"/>
      <c r="CWW91" s="149"/>
      <c r="CWX91" s="150"/>
      <c r="CWY91" s="151"/>
      <c r="CWZ91" s="152"/>
      <c r="CXA91" s="153"/>
      <c r="CXB91" s="154"/>
      <c r="CXC91" s="146"/>
      <c r="CXD91" s="147"/>
      <c r="CXE91" s="148"/>
      <c r="CXF91" s="149"/>
      <c r="CXG91" s="150"/>
      <c r="CXH91" s="151"/>
      <c r="CXI91" s="152"/>
      <c r="CXJ91" s="153"/>
      <c r="CXK91" s="154"/>
      <c r="CXL91" s="146"/>
      <c r="CXM91" s="147"/>
      <c r="CXN91" s="148"/>
      <c r="CXO91" s="149"/>
      <c r="CXP91" s="150"/>
      <c r="CXQ91" s="151"/>
      <c r="CXR91" s="152"/>
      <c r="CXS91" s="153"/>
      <c r="CXT91" s="154"/>
      <c r="CXU91" s="146"/>
      <c r="CXV91" s="147"/>
      <c r="CXW91" s="148"/>
      <c r="CXX91" s="149"/>
      <c r="CXY91" s="150"/>
      <c r="CXZ91" s="151"/>
      <c r="CYA91" s="152"/>
      <c r="CYB91" s="153"/>
      <c r="CYC91" s="154"/>
      <c r="CYD91" s="146"/>
      <c r="CYE91" s="147"/>
      <c r="CYF91" s="148"/>
      <c r="CYG91" s="149"/>
      <c r="CYH91" s="150"/>
      <c r="CYI91" s="151"/>
      <c r="CYJ91" s="152"/>
      <c r="CYK91" s="153"/>
      <c r="CYL91" s="154"/>
      <c r="CYM91" s="146"/>
      <c r="CYN91" s="147"/>
      <c r="CYO91" s="148"/>
      <c r="CYP91" s="149"/>
      <c r="CYQ91" s="150"/>
      <c r="CYR91" s="151"/>
      <c r="CYS91" s="152"/>
      <c r="CYT91" s="153"/>
      <c r="CYU91" s="154"/>
      <c r="CYV91" s="146"/>
      <c r="CYW91" s="147"/>
      <c r="CYX91" s="148"/>
      <c r="CYY91" s="149"/>
      <c r="CYZ91" s="150"/>
      <c r="CZA91" s="151"/>
      <c r="CZB91" s="152"/>
      <c r="CZC91" s="153"/>
      <c r="CZD91" s="154"/>
      <c r="CZE91" s="146"/>
      <c r="CZF91" s="147"/>
      <c r="CZG91" s="148"/>
      <c r="CZH91" s="149"/>
      <c r="CZI91" s="150"/>
      <c r="CZJ91" s="151"/>
      <c r="CZK91" s="152"/>
      <c r="CZL91" s="153"/>
      <c r="CZM91" s="154"/>
      <c r="CZN91" s="146"/>
      <c r="CZO91" s="147"/>
      <c r="CZP91" s="148"/>
      <c r="CZQ91" s="149"/>
      <c r="CZR91" s="150"/>
      <c r="CZS91" s="151"/>
      <c r="CZT91" s="152"/>
      <c r="CZU91" s="153"/>
      <c r="CZV91" s="154"/>
      <c r="CZW91" s="146"/>
      <c r="CZX91" s="147"/>
      <c r="CZY91" s="148"/>
      <c r="CZZ91" s="149"/>
      <c r="DAA91" s="150"/>
      <c r="DAB91" s="151"/>
      <c r="DAC91" s="152"/>
      <c r="DAD91" s="153"/>
      <c r="DAE91" s="154"/>
      <c r="DAF91" s="146"/>
      <c r="DAG91" s="147"/>
      <c r="DAH91" s="148"/>
      <c r="DAI91" s="149"/>
      <c r="DAJ91" s="150"/>
      <c r="DAK91" s="151"/>
      <c r="DAL91" s="152"/>
      <c r="DAM91" s="153"/>
      <c r="DAN91" s="154"/>
      <c r="DAO91" s="146"/>
      <c r="DAP91" s="147"/>
      <c r="DAQ91" s="148"/>
      <c r="DAR91" s="149"/>
      <c r="DAS91" s="150"/>
      <c r="DAT91" s="151"/>
      <c r="DAU91" s="152"/>
      <c r="DAV91" s="153"/>
      <c r="DAW91" s="154"/>
      <c r="DAX91" s="146"/>
      <c r="DAY91" s="147"/>
      <c r="DAZ91" s="148"/>
      <c r="DBA91" s="149"/>
      <c r="DBB91" s="150"/>
      <c r="DBC91" s="151"/>
      <c r="DBD91" s="152"/>
      <c r="DBE91" s="153"/>
      <c r="DBF91" s="154"/>
      <c r="DBG91" s="146"/>
      <c r="DBH91" s="147"/>
      <c r="DBI91" s="148"/>
      <c r="DBJ91" s="149"/>
      <c r="DBK91" s="150"/>
      <c r="DBL91" s="151"/>
      <c r="DBM91" s="152"/>
      <c r="DBN91" s="153"/>
      <c r="DBO91" s="154"/>
      <c r="DBP91" s="146"/>
      <c r="DBQ91" s="147"/>
      <c r="DBR91" s="148"/>
      <c r="DBS91" s="149"/>
      <c r="DBT91" s="150"/>
      <c r="DBU91" s="151"/>
      <c r="DBV91" s="152"/>
      <c r="DBW91" s="153"/>
      <c r="DBX91" s="154"/>
      <c r="DBY91" s="146"/>
      <c r="DBZ91" s="147"/>
      <c r="DCA91" s="148"/>
      <c r="DCB91" s="149"/>
      <c r="DCC91" s="150"/>
      <c r="DCD91" s="151"/>
      <c r="DCE91" s="152"/>
      <c r="DCF91" s="153"/>
      <c r="DCG91" s="154"/>
      <c r="DCH91" s="146"/>
      <c r="DCI91" s="147"/>
      <c r="DCJ91" s="148"/>
      <c r="DCK91" s="149"/>
      <c r="DCL91" s="150"/>
      <c r="DCM91" s="151"/>
      <c r="DCN91" s="152"/>
      <c r="DCO91" s="153"/>
      <c r="DCP91" s="154"/>
      <c r="DCQ91" s="146"/>
      <c r="DCR91" s="147"/>
      <c r="DCS91" s="148"/>
      <c r="DCT91" s="149"/>
      <c r="DCU91" s="150"/>
      <c r="DCV91" s="151"/>
      <c r="DCW91" s="152"/>
      <c r="DCX91" s="153"/>
      <c r="DCY91" s="154"/>
      <c r="DCZ91" s="146"/>
      <c r="DDA91" s="147"/>
      <c r="DDB91" s="148"/>
      <c r="DDC91" s="149"/>
      <c r="DDD91" s="150"/>
      <c r="DDE91" s="151"/>
      <c r="DDF91" s="152"/>
      <c r="DDG91" s="153"/>
      <c r="DDH91" s="154"/>
      <c r="DDI91" s="146"/>
      <c r="DDJ91" s="147"/>
      <c r="DDK91" s="148"/>
      <c r="DDL91" s="149"/>
      <c r="DDM91" s="150"/>
      <c r="DDN91" s="151"/>
      <c r="DDO91" s="152"/>
      <c r="DDP91" s="153"/>
      <c r="DDQ91" s="154"/>
      <c r="DDR91" s="146"/>
      <c r="DDS91" s="147"/>
      <c r="DDT91" s="148"/>
      <c r="DDU91" s="149"/>
      <c r="DDV91" s="150"/>
      <c r="DDW91" s="151"/>
      <c r="DDX91" s="152"/>
      <c r="DDY91" s="153"/>
      <c r="DDZ91" s="154"/>
      <c r="DEA91" s="146"/>
      <c r="DEB91" s="147"/>
      <c r="DEC91" s="148"/>
      <c r="DED91" s="149"/>
      <c r="DEE91" s="150"/>
      <c r="DEF91" s="151"/>
      <c r="DEG91" s="152"/>
      <c r="DEH91" s="153"/>
      <c r="DEI91" s="154"/>
      <c r="DEJ91" s="146"/>
      <c r="DEK91" s="147"/>
      <c r="DEL91" s="148"/>
      <c r="DEM91" s="149"/>
      <c r="DEN91" s="150"/>
      <c r="DEO91" s="151"/>
      <c r="DEP91" s="152"/>
      <c r="DEQ91" s="153"/>
      <c r="DER91" s="154"/>
      <c r="DES91" s="146"/>
      <c r="DET91" s="147"/>
      <c r="DEU91" s="148"/>
      <c r="DEV91" s="149"/>
      <c r="DEW91" s="150"/>
      <c r="DEX91" s="151"/>
      <c r="DEY91" s="152"/>
      <c r="DEZ91" s="153"/>
      <c r="DFA91" s="154"/>
      <c r="DFB91" s="146"/>
      <c r="DFC91" s="147"/>
      <c r="DFD91" s="148"/>
      <c r="DFE91" s="149"/>
      <c r="DFF91" s="150"/>
      <c r="DFG91" s="151"/>
      <c r="DFH91" s="152"/>
      <c r="DFI91" s="153"/>
      <c r="DFJ91" s="154"/>
      <c r="DFK91" s="146"/>
      <c r="DFL91" s="147"/>
      <c r="DFM91" s="148"/>
      <c r="DFN91" s="149"/>
      <c r="DFO91" s="150"/>
      <c r="DFP91" s="151"/>
      <c r="DFQ91" s="152"/>
      <c r="DFR91" s="153"/>
      <c r="DFS91" s="154"/>
      <c r="DFT91" s="146"/>
      <c r="DFU91" s="147"/>
      <c r="DFV91" s="148"/>
      <c r="DFW91" s="149"/>
      <c r="DFX91" s="150"/>
      <c r="DFY91" s="151"/>
      <c r="DFZ91" s="152"/>
      <c r="DGA91" s="153"/>
      <c r="DGB91" s="154"/>
      <c r="DGC91" s="146"/>
      <c r="DGD91" s="147"/>
      <c r="DGE91" s="148"/>
      <c r="DGF91" s="149"/>
      <c r="DGG91" s="150"/>
      <c r="DGH91" s="151"/>
      <c r="DGI91" s="152"/>
      <c r="DGJ91" s="153"/>
      <c r="DGK91" s="154"/>
      <c r="DGL91" s="146"/>
      <c r="DGM91" s="147"/>
      <c r="DGN91" s="148"/>
      <c r="DGO91" s="149"/>
      <c r="DGP91" s="150"/>
      <c r="DGQ91" s="151"/>
      <c r="DGR91" s="152"/>
      <c r="DGS91" s="153"/>
      <c r="DGT91" s="154"/>
      <c r="DGU91" s="146"/>
      <c r="DGV91" s="147"/>
      <c r="DGW91" s="148"/>
      <c r="DGX91" s="149"/>
      <c r="DGY91" s="150"/>
      <c r="DGZ91" s="151"/>
      <c r="DHA91" s="152"/>
      <c r="DHB91" s="153"/>
      <c r="DHC91" s="154"/>
      <c r="DHD91" s="146"/>
      <c r="DHE91" s="147"/>
      <c r="DHF91" s="148"/>
      <c r="DHG91" s="149"/>
      <c r="DHH91" s="150"/>
      <c r="DHI91" s="151"/>
      <c r="DHJ91" s="152"/>
      <c r="DHK91" s="153"/>
      <c r="DHL91" s="154"/>
      <c r="DHM91" s="146"/>
      <c r="DHN91" s="147"/>
      <c r="DHO91" s="148"/>
      <c r="DHP91" s="149"/>
      <c r="DHQ91" s="150"/>
      <c r="DHR91" s="151"/>
      <c r="DHS91" s="152"/>
      <c r="DHT91" s="153"/>
      <c r="DHU91" s="154"/>
      <c r="DHV91" s="146"/>
      <c r="DHW91" s="147"/>
      <c r="DHX91" s="148"/>
      <c r="DHY91" s="149"/>
      <c r="DHZ91" s="150"/>
      <c r="DIA91" s="151"/>
      <c r="DIB91" s="152"/>
      <c r="DIC91" s="153"/>
      <c r="DID91" s="154"/>
      <c r="DIE91" s="146"/>
      <c r="DIF91" s="147"/>
      <c r="DIG91" s="148"/>
      <c r="DIH91" s="149"/>
      <c r="DII91" s="150"/>
      <c r="DIJ91" s="151"/>
      <c r="DIK91" s="152"/>
      <c r="DIL91" s="153"/>
      <c r="DIM91" s="154"/>
      <c r="DIN91" s="146"/>
      <c r="DIO91" s="147"/>
      <c r="DIP91" s="148"/>
      <c r="DIQ91" s="149"/>
      <c r="DIR91" s="150"/>
      <c r="DIS91" s="151"/>
      <c r="DIT91" s="152"/>
      <c r="DIU91" s="153"/>
      <c r="DIV91" s="154"/>
      <c r="DIW91" s="146"/>
      <c r="DIX91" s="147"/>
      <c r="DIY91" s="148"/>
      <c r="DIZ91" s="149"/>
      <c r="DJA91" s="150"/>
      <c r="DJB91" s="151"/>
      <c r="DJC91" s="152"/>
      <c r="DJD91" s="153"/>
      <c r="DJE91" s="154"/>
      <c r="DJF91" s="146"/>
      <c r="DJG91" s="147"/>
      <c r="DJH91" s="148"/>
      <c r="DJI91" s="149"/>
      <c r="DJJ91" s="150"/>
      <c r="DJK91" s="151"/>
      <c r="DJL91" s="152"/>
      <c r="DJM91" s="153"/>
      <c r="DJN91" s="154"/>
      <c r="DJO91" s="146"/>
      <c r="DJP91" s="147"/>
      <c r="DJQ91" s="148"/>
      <c r="DJR91" s="149"/>
      <c r="DJS91" s="150"/>
      <c r="DJT91" s="151"/>
      <c r="DJU91" s="152"/>
      <c r="DJV91" s="153"/>
      <c r="DJW91" s="154"/>
      <c r="DJX91" s="146"/>
      <c r="DJY91" s="147"/>
      <c r="DJZ91" s="148"/>
      <c r="DKA91" s="149"/>
      <c r="DKB91" s="150"/>
      <c r="DKC91" s="151"/>
      <c r="DKD91" s="152"/>
      <c r="DKE91" s="153"/>
      <c r="DKF91" s="154"/>
      <c r="DKG91" s="146"/>
      <c r="DKH91" s="147"/>
      <c r="DKI91" s="148"/>
      <c r="DKJ91" s="149"/>
      <c r="DKK91" s="150"/>
      <c r="DKL91" s="151"/>
      <c r="DKM91" s="152"/>
      <c r="DKN91" s="153"/>
      <c r="DKO91" s="154"/>
      <c r="DKP91" s="146"/>
      <c r="DKQ91" s="147"/>
      <c r="DKR91" s="148"/>
      <c r="DKS91" s="149"/>
      <c r="DKT91" s="150"/>
      <c r="DKU91" s="151"/>
      <c r="DKV91" s="152"/>
      <c r="DKW91" s="153"/>
      <c r="DKX91" s="154"/>
      <c r="DKY91" s="146"/>
      <c r="DKZ91" s="147"/>
      <c r="DLA91" s="148"/>
      <c r="DLB91" s="149"/>
      <c r="DLC91" s="150"/>
      <c r="DLD91" s="151"/>
      <c r="DLE91" s="152"/>
      <c r="DLF91" s="153"/>
      <c r="DLG91" s="154"/>
      <c r="DLH91" s="146"/>
      <c r="DLI91" s="147"/>
      <c r="DLJ91" s="148"/>
      <c r="DLK91" s="149"/>
      <c r="DLL91" s="150"/>
      <c r="DLM91" s="151"/>
      <c r="DLN91" s="152"/>
      <c r="DLO91" s="153"/>
      <c r="DLP91" s="154"/>
      <c r="DLQ91" s="146"/>
      <c r="DLR91" s="147"/>
      <c r="DLS91" s="148"/>
      <c r="DLT91" s="149"/>
      <c r="DLU91" s="150"/>
      <c r="DLV91" s="151"/>
      <c r="DLW91" s="152"/>
      <c r="DLX91" s="153"/>
      <c r="DLY91" s="154"/>
      <c r="DLZ91" s="146"/>
      <c r="DMA91" s="147"/>
      <c r="DMB91" s="148"/>
      <c r="DMC91" s="149"/>
      <c r="DMD91" s="150"/>
      <c r="DME91" s="151"/>
      <c r="DMF91" s="152"/>
      <c r="DMG91" s="153"/>
      <c r="DMH91" s="154"/>
      <c r="DMI91" s="146"/>
      <c r="DMJ91" s="147"/>
      <c r="DMK91" s="148"/>
      <c r="DML91" s="149"/>
      <c r="DMM91" s="150"/>
      <c r="DMN91" s="151"/>
      <c r="DMO91" s="152"/>
      <c r="DMP91" s="153"/>
      <c r="DMQ91" s="154"/>
      <c r="DMR91" s="146"/>
      <c r="DMS91" s="147"/>
      <c r="DMT91" s="148"/>
      <c r="DMU91" s="149"/>
      <c r="DMV91" s="150"/>
      <c r="DMW91" s="151"/>
      <c r="DMX91" s="152"/>
      <c r="DMY91" s="153"/>
      <c r="DMZ91" s="154"/>
      <c r="DNA91" s="146"/>
      <c r="DNB91" s="147"/>
      <c r="DNC91" s="148"/>
      <c r="DND91" s="149"/>
      <c r="DNE91" s="150"/>
      <c r="DNF91" s="151"/>
      <c r="DNG91" s="152"/>
      <c r="DNH91" s="153"/>
      <c r="DNI91" s="154"/>
      <c r="DNJ91" s="146"/>
      <c r="DNK91" s="147"/>
      <c r="DNL91" s="148"/>
      <c r="DNM91" s="149"/>
      <c r="DNN91" s="150"/>
      <c r="DNO91" s="151"/>
      <c r="DNP91" s="152"/>
      <c r="DNQ91" s="153"/>
      <c r="DNR91" s="154"/>
      <c r="DNS91" s="146"/>
      <c r="DNT91" s="147"/>
      <c r="DNU91" s="148"/>
      <c r="DNV91" s="149"/>
      <c r="DNW91" s="150"/>
      <c r="DNX91" s="151"/>
      <c r="DNY91" s="152"/>
      <c r="DNZ91" s="153"/>
      <c r="DOA91" s="154"/>
      <c r="DOB91" s="146"/>
      <c r="DOC91" s="147"/>
      <c r="DOD91" s="148"/>
      <c r="DOE91" s="149"/>
      <c r="DOF91" s="150"/>
      <c r="DOG91" s="151"/>
      <c r="DOH91" s="152"/>
      <c r="DOI91" s="153"/>
      <c r="DOJ91" s="154"/>
      <c r="DOK91" s="146"/>
      <c r="DOL91" s="147"/>
      <c r="DOM91" s="148"/>
      <c r="DON91" s="149"/>
      <c r="DOO91" s="150"/>
      <c r="DOP91" s="151"/>
      <c r="DOQ91" s="152"/>
      <c r="DOR91" s="153"/>
      <c r="DOS91" s="154"/>
      <c r="DOT91" s="146"/>
      <c r="DOU91" s="147"/>
      <c r="DOV91" s="148"/>
      <c r="DOW91" s="149"/>
      <c r="DOX91" s="150"/>
      <c r="DOY91" s="151"/>
      <c r="DOZ91" s="152"/>
      <c r="DPA91" s="153"/>
      <c r="DPB91" s="154"/>
      <c r="DPC91" s="146"/>
      <c r="DPD91" s="147"/>
      <c r="DPE91" s="148"/>
      <c r="DPF91" s="149"/>
      <c r="DPG91" s="150"/>
      <c r="DPH91" s="151"/>
      <c r="DPI91" s="152"/>
      <c r="DPJ91" s="153"/>
      <c r="DPK91" s="154"/>
      <c r="DPL91" s="146"/>
      <c r="DPM91" s="147"/>
      <c r="DPN91" s="148"/>
      <c r="DPO91" s="149"/>
      <c r="DPP91" s="150"/>
      <c r="DPQ91" s="151"/>
      <c r="DPR91" s="152"/>
      <c r="DPS91" s="153"/>
      <c r="DPT91" s="154"/>
      <c r="DPU91" s="146"/>
      <c r="DPV91" s="147"/>
      <c r="DPW91" s="148"/>
      <c r="DPX91" s="149"/>
      <c r="DPY91" s="150"/>
      <c r="DPZ91" s="151"/>
      <c r="DQA91" s="152"/>
      <c r="DQB91" s="153"/>
      <c r="DQC91" s="154"/>
      <c r="DQD91" s="146"/>
      <c r="DQE91" s="147"/>
      <c r="DQF91" s="148"/>
      <c r="DQG91" s="149"/>
      <c r="DQH91" s="150"/>
      <c r="DQI91" s="151"/>
      <c r="DQJ91" s="152"/>
      <c r="DQK91" s="153"/>
      <c r="DQL91" s="154"/>
      <c r="DQM91" s="146"/>
      <c r="DQN91" s="147"/>
      <c r="DQO91" s="148"/>
      <c r="DQP91" s="149"/>
      <c r="DQQ91" s="150"/>
      <c r="DQR91" s="151"/>
      <c r="DQS91" s="152"/>
      <c r="DQT91" s="153"/>
      <c r="DQU91" s="154"/>
      <c r="DQV91" s="146"/>
      <c r="DQW91" s="147"/>
      <c r="DQX91" s="148"/>
      <c r="DQY91" s="149"/>
      <c r="DQZ91" s="150"/>
      <c r="DRA91" s="151"/>
      <c r="DRB91" s="152"/>
      <c r="DRC91" s="153"/>
      <c r="DRD91" s="154"/>
      <c r="DRE91" s="146"/>
      <c r="DRF91" s="147"/>
      <c r="DRG91" s="148"/>
      <c r="DRH91" s="149"/>
      <c r="DRI91" s="150"/>
      <c r="DRJ91" s="151"/>
      <c r="DRK91" s="152"/>
      <c r="DRL91" s="153"/>
      <c r="DRM91" s="154"/>
      <c r="DRN91" s="146"/>
      <c r="DRO91" s="147"/>
      <c r="DRP91" s="148"/>
      <c r="DRQ91" s="149"/>
      <c r="DRR91" s="150"/>
      <c r="DRS91" s="151"/>
      <c r="DRT91" s="152"/>
      <c r="DRU91" s="153"/>
      <c r="DRV91" s="154"/>
      <c r="DRW91" s="146"/>
      <c r="DRX91" s="147"/>
      <c r="DRY91" s="148"/>
      <c r="DRZ91" s="149"/>
      <c r="DSA91" s="150"/>
      <c r="DSB91" s="151"/>
      <c r="DSC91" s="152"/>
      <c r="DSD91" s="153"/>
      <c r="DSE91" s="154"/>
      <c r="DSF91" s="146"/>
      <c r="DSG91" s="147"/>
      <c r="DSH91" s="148"/>
      <c r="DSI91" s="149"/>
      <c r="DSJ91" s="150"/>
      <c r="DSK91" s="151"/>
      <c r="DSL91" s="152"/>
      <c r="DSM91" s="153"/>
      <c r="DSN91" s="154"/>
      <c r="DSO91" s="146"/>
      <c r="DSP91" s="147"/>
      <c r="DSQ91" s="148"/>
      <c r="DSR91" s="149"/>
      <c r="DSS91" s="150"/>
      <c r="DST91" s="151"/>
      <c r="DSU91" s="152"/>
      <c r="DSV91" s="153"/>
      <c r="DSW91" s="154"/>
      <c r="DSX91" s="146"/>
      <c r="DSY91" s="147"/>
      <c r="DSZ91" s="148"/>
      <c r="DTA91" s="149"/>
      <c r="DTB91" s="150"/>
      <c r="DTC91" s="151"/>
      <c r="DTD91" s="152"/>
      <c r="DTE91" s="153"/>
      <c r="DTF91" s="154"/>
      <c r="DTG91" s="146"/>
      <c r="DTH91" s="147"/>
      <c r="DTI91" s="148"/>
      <c r="DTJ91" s="149"/>
      <c r="DTK91" s="150"/>
      <c r="DTL91" s="151"/>
      <c r="DTM91" s="152"/>
      <c r="DTN91" s="153"/>
      <c r="DTO91" s="154"/>
      <c r="DTP91" s="146"/>
      <c r="DTQ91" s="147"/>
      <c r="DTR91" s="148"/>
      <c r="DTS91" s="149"/>
      <c r="DTT91" s="150"/>
      <c r="DTU91" s="151"/>
      <c r="DTV91" s="152"/>
      <c r="DTW91" s="153"/>
      <c r="DTX91" s="154"/>
      <c r="DTY91" s="146"/>
      <c r="DTZ91" s="147"/>
      <c r="DUA91" s="148"/>
      <c r="DUB91" s="149"/>
      <c r="DUC91" s="150"/>
      <c r="DUD91" s="151"/>
      <c r="DUE91" s="152"/>
      <c r="DUF91" s="153"/>
      <c r="DUG91" s="154"/>
      <c r="DUH91" s="146"/>
      <c r="DUI91" s="147"/>
      <c r="DUJ91" s="148"/>
      <c r="DUK91" s="149"/>
      <c r="DUL91" s="150"/>
      <c r="DUM91" s="151"/>
      <c r="DUN91" s="152"/>
      <c r="DUO91" s="153"/>
      <c r="DUP91" s="154"/>
      <c r="DUQ91" s="146"/>
      <c r="DUR91" s="147"/>
      <c r="DUS91" s="148"/>
      <c r="DUT91" s="149"/>
      <c r="DUU91" s="150"/>
      <c r="DUV91" s="151"/>
      <c r="DUW91" s="152"/>
      <c r="DUX91" s="153"/>
      <c r="DUY91" s="154"/>
      <c r="DUZ91" s="146"/>
      <c r="DVA91" s="147"/>
      <c r="DVB91" s="148"/>
      <c r="DVC91" s="149"/>
      <c r="DVD91" s="150"/>
      <c r="DVE91" s="151"/>
      <c r="DVF91" s="152"/>
      <c r="DVG91" s="153"/>
      <c r="DVH91" s="154"/>
      <c r="DVI91" s="146"/>
      <c r="DVJ91" s="147"/>
      <c r="DVK91" s="148"/>
      <c r="DVL91" s="149"/>
      <c r="DVM91" s="150"/>
      <c r="DVN91" s="151"/>
      <c r="DVO91" s="152"/>
      <c r="DVP91" s="153"/>
      <c r="DVQ91" s="154"/>
      <c r="DVR91" s="146"/>
      <c r="DVS91" s="147"/>
      <c r="DVT91" s="148"/>
      <c r="DVU91" s="149"/>
      <c r="DVV91" s="150"/>
      <c r="DVW91" s="151"/>
      <c r="DVX91" s="152"/>
      <c r="DVY91" s="153"/>
      <c r="DVZ91" s="154"/>
      <c r="DWA91" s="146"/>
      <c r="DWB91" s="147"/>
      <c r="DWC91" s="148"/>
      <c r="DWD91" s="149"/>
      <c r="DWE91" s="150"/>
      <c r="DWF91" s="151"/>
      <c r="DWG91" s="152"/>
      <c r="DWH91" s="153"/>
      <c r="DWI91" s="154"/>
      <c r="DWJ91" s="146"/>
      <c r="DWK91" s="147"/>
      <c r="DWL91" s="148"/>
      <c r="DWM91" s="149"/>
      <c r="DWN91" s="150"/>
      <c r="DWO91" s="151"/>
      <c r="DWP91" s="152"/>
      <c r="DWQ91" s="153"/>
      <c r="DWR91" s="154"/>
      <c r="DWS91" s="146"/>
      <c r="DWT91" s="147"/>
      <c r="DWU91" s="148"/>
      <c r="DWV91" s="149"/>
      <c r="DWW91" s="150"/>
      <c r="DWX91" s="151"/>
      <c r="DWY91" s="152"/>
      <c r="DWZ91" s="153"/>
      <c r="DXA91" s="154"/>
      <c r="DXB91" s="146"/>
      <c r="DXC91" s="147"/>
      <c r="DXD91" s="148"/>
      <c r="DXE91" s="149"/>
      <c r="DXF91" s="150"/>
      <c r="DXG91" s="151"/>
      <c r="DXH91" s="152"/>
      <c r="DXI91" s="153"/>
      <c r="DXJ91" s="154"/>
      <c r="DXK91" s="146"/>
      <c r="DXL91" s="147"/>
      <c r="DXM91" s="148"/>
      <c r="DXN91" s="149"/>
      <c r="DXO91" s="150"/>
      <c r="DXP91" s="151"/>
      <c r="DXQ91" s="152"/>
      <c r="DXR91" s="153"/>
      <c r="DXS91" s="154"/>
      <c r="DXT91" s="146"/>
      <c r="DXU91" s="147"/>
      <c r="DXV91" s="148"/>
      <c r="DXW91" s="149"/>
      <c r="DXX91" s="150"/>
      <c r="DXY91" s="151"/>
      <c r="DXZ91" s="152"/>
      <c r="DYA91" s="153"/>
      <c r="DYB91" s="154"/>
      <c r="DYC91" s="146"/>
      <c r="DYD91" s="147"/>
      <c r="DYE91" s="148"/>
      <c r="DYF91" s="149"/>
      <c r="DYG91" s="150"/>
      <c r="DYH91" s="151"/>
      <c r="DYI91" s="152"/>
      <c r="DYJ91" s="153"/>
      <c r="DYK91" s="154"/>
      <c r="DYL91" s="146"/>
      <c r="DYM91" s="147"/>
      <c r="DYN91" s="148"/>
      <c r="DYO91" s="149"/>
      <c r="DYP91" s="150"/>
      <c r="DYQ91" s="151"/>
      <c r="DYR91" s="152"/>
      <c r="DYS91" s="153"/>
      <c r="DYT91" s="154"/>
      <c r="DYU91" s="146"/>
      <c r="DYV91" s="147"/>
      <c r="DYW91" s="148"/>
      <c r="DYX91" s="149"/>
      <c r="DYY91" s="150"/>
      <c r="DYZ91" s="151"/>
      <c r="DZA91" s="152"/>
      <c r="DZB91" s="153"/>
      <c r="DZC91" s="154"/>
      <c r="DZD91" s="146"/>
      <c r="DZE91" s="147"/>
      <c r="DZF91" s="148"/>
      <c r="DZG91" s="149"/>
      <c r="DZH91" s="150"/>
      <c r="DZI91" s="151"/>
      <c r="DZJ91" s="152"/>
      <c r="DZK91" s="153"/>
      <c r="DZL91" s="154"/>
      <c r="DZM91" s="146"/>
      <c r="DZN91" s="147"/>
      <c r="DZO91" s="148"/>
      <c r="DZP91" s="149"/>
      <c r="DZQ91" s="150"/>
      <c r="DZR91" s="151"/>
      <c r="DZS91" s="152"/>
      <c r="DZT91" s="153"/>
      <c r="DZU91" s="154"/>
      <c r="DZV91" s="146"/>
      <c r="DZW91" s="147"/>
      <c r="DZX91" s="148"/>
      <c r="DZY91" s="149"/>
      <c r="DZZ91" s="150"/>
      <c r="EAA91" s="151"/>
      <c r="EAB91" s="152"/>
      <c r="EAC91" s="153"/>
      <c r="EAD91" s="154"/>
      <c r="EAE91" s="146"/>
      <c r="EAF91" s="147"/>
      <c r="EAG91" s="148"/>
      <c r="EAH91" s="149"/>
      <c r="EAI91" s="150"/>
      <c r="EAJ91" s="151"/>
      <c r="EAK91" s="152"/>
      <c r="EAL91" s="153"/>
      <c r="EAM91" s="154"/>
      <c r="EAN91" s="146"/>
      <c r="EAO91" s="147"/>
      <c r="EAP91" s="148"/>
      <c r="EAQ91" s="149"/>
      <c r="EAR91" s="150"/>
      <c r="EAS91" s="151"/>
      <c r="EAT91" s="152"/>
      <c r="EAU91" s="153"/>
      <c r="EAV91" s="154"/>
      <c r="EAW91" s="146"/>
      <c r="EAX91" s="147"/>
      <c r="EAY91" s="148"/>
      <c r="EAZ91" s="149"/>
      <c r="EBA91" s="150"/>
      <c r="EBB91" s="151"/>
      <c r="EBC91" s="152"/>
      <c r="EBD91" s="153"/>
      <c r="EBE91" s="154"/>
      <c r="EBF91" s="146"/>
      <c r="EBG91" s="147"/>
      <c r="EBH91" s="148"/>
      <c r="EBI91" s="149"/>
      <c r="EBJ91" s="150"/>
      <c r="EBK91" s="151"/>
      <c r="EBL91" s="152"/>
      <c r="EBM91" s="153"/>
      <c r="EBN91" s="154"/>
      <c r="EBO91" s="146"/>
      <c r="EBP91" s="147"/>
      <c r="EBQ91" s="148"/>
      <c r="EBR91" s="149"/>
      <c r="EBS91" s="150"/>
      <c r="EBT91" s="151"/>
      <c r="EBU91" s="152"/>
      <c r="EBV91" s="153"/>
      <c r="EBW91" s="154"/>
      <c r="EBX91" s="146"/>
      <c r="EBY91" s="147"/>
      <c r="EBZ91" s="148"/>
      <c r="ECA91" s="149"/>
      <c r="ECB91" s="150"/>
      <c r="ECC91" s="151"/>
      <c r="ECD91" s="152"/>
      <c r="ECE91" s="153"/>
      <c r="ECF91" s="154"/>
      <c r="ECG91" s="146"/>
      <c r="ECH91" s="147"/>
      <c r="ECI91" s="148"/>
      <c r="ECJ91" s="149"/>
      <c r="ECK91" s="150"/>
      <c r="ECL91" s="151"/>
      <c r="ECM91" s="152"/>
      <c r="ECN91" s="153"/>
      <c r="ECO91" s="154"/>
      <c r="ECP91" s="146"/>
      <c r="ECQ91" s="147"/>
      <c r="ECR91" s="148"/>
      <c r="ECS91" s="149"/>
      <c r="ECT91" s="150"/>
      <c r="ECU91" s="151"/>
      <c r="ECV91" s="152"/>
      <c r="ECW91" s="153"/>
      <c r="ECX91" s="154"/>
      <c r="ECY91" s="146"/>
      <c r="ECZ91" s="147"/>
      <c r="EDA91" s="148"/>
      <c r="EDB91" s="149"/>
      <c r="EDC91" s="150"/>
      <c r="EDD91" s="151"/>
      <c r="EDE91" s="152"/>
      <c r="EDF91" s="153"/>
      <c r="EDG91" s="154"/>
      <c r="EDH91" s="146"/>
      <c r="EDI91" s="147"/>
      <c r="EDJ91" s="148"/>
      <c r="EDK91" s="149"/>
      <c r="EDL91" s="150"/>
      <c r="EDM91" s="151"/>
      <c r="EDN91" s="152"/>
      <c r="EDO91" s="153"/>
      <c r="EDP91" s="154"/>
      <c r="EDQ91" s="146"/>
      <c r="EDR91" s="147"/>
      <c r="EDS91" s="148"/>
      <c r="EDT91" s="149"/>
      <c r="EDU91" s="150"/>
      <c r="EDV91" s="151"/>
      <c r="EDW91" s="152"/>
      <c r="EDX91" s="153"/>
      <c r="EDY91" s="154"/>
      <c r="EDZ91" s="146"/>
      <c r="EEA91" s="147"/>
      <c r="EEB91" s="148"/>
      <c r="EEC91" s="149"/>
      <c r="EED91" s="150"/>
      <c r="EEE91" s="151"/>
      <c r="EEF91" s="152"/>
      <c r="EEG91" s="153"/>
      <c r="EEH91" s="154"/>
      <c r="EEI91" s="146"/>
      <c r="EEJ91" s="147"/>
      <c r="EEK91" s="148"/>
      <c r="EEL91" s="149"/>
      <c r="EEM91" s="150"/>
      <c r="EEN91" s="151"/>
      <c r="EEO91" s="152"/>
      <c r="EEP91" s="153"/>
      <c r="EEQ91" s="154"/>
      <c r="EER91" s="146"/>
      <c r="EES91" s="147"/>
      <c r="EET91" s="148"/>
      <c r="EEU91" s="149"/>
      <c r="EEV91" s="150"/>
      <c r="EEW91" s="151"/>
      <c r="EEX91" s="152"/>
      <c r="EEY91" s="153"/>
      <c r="EEZ91" s="154"/>
      <c r="EFA91" s="146"/>
      <c r="EFB91" s="147"/>
      <c r="EFC91" s="148"/>
      <c r="EFD91" s="149"/>
      <c r="EFE91" s="150"/>
      <c r="EFF91" s="151"/>
      <c r="EFG91" s="152"/>
      <c r="EFH91" s="153"/>
      <c r="EFI91" s="154"/>
      <c r="EFJ91" s="146"/>
      <c r="EFK91" s="147"/>
      <c r="EFL91" s="148"/>
      <c r="EFM91" s="149"/>
      <c r="EFN91" s="150"/>
      <c r="EFO91" s="151"/>
      <c r="EFP91" s="152"/>
      <c r="EFQ91" s="153"/>
      <c r="EFR91" s="154"/>
      <c r="EFS91" s="146"/>
      <c r="EFT91" s="147"/>
      <c r="EFU91" s="148"/>
      <c r="EFV91" s="149"/>
      <c r="EFW91" s="150"/>
      <c r="EFX91" s="151"/>
      <c r="EFY91" s="152"/>
      <c r="EFZ91" s="153"/>
      <c r="EGA91" s="154"/>
      <c r="EGB91" s="146"/>
      <c r="EGC91" s="147"/>
      <c r="EGD91" s="148"/>
      <c r="EGE91" s="149"/>
      <c r="EGF91" s="150"/>
      <c r="EGG91" s="151"/>
      <c r="EGH91" s="152"/>
      <c r="EGI91" s="153"/>
      <c r="EGJ91" s="154"/>
      <c r="EGK91" s="146"/>
      <c r="EGL91" s="147"/>
      <c r="EGM91" s="148"/>
      <c r="EGN91" s="149"/>
      <c r="EGO91" s="150"/>
      <c r="EGP91" s="151"/>
      <c r="EGQ91" s="152"/>
      <c r="EGR91" s="153"/>
      <c r="EGS91" s="154"/>
      <c r="EGT91" s="146"/>
      <c r="EGU91" s="147"/>
      <c r="EGV91" s="148"/>
      <c r="EGW91" s="149"/>
      <c r="EGX91" s="150"/>
      <c r="EGY91" s="151"/>
      <c r="EGZ91" s="152"/>
      <c r="EHA91" s="153"/>
      <c r="EHB91" s="154"/>
      <c r="EHC91" s="146"/>
      <c r="EHD91" s="147"/>
      <c r="EHE91" s="148"/>
      <c r="EHF91" s="149"/>
      <c r="EHG91" s="150"/>
      <c r="EHH91" s="151"/>
      <c r="EHI91" s="152"/>
      <c r="EHJ91" s="153"/>
      <c r="EHK91" s="154"/>
      <c r="EHL91" s="146"/>
      <c r="EHM91" s="147"/>
      <c r="EHN91" s="148"/>
      <c r="EHO91" s="149"/>
      <c r="EHP91" s="150"/>
      <c r="EHQ91" s="151"/>
      <c r="EHR91" s="152"/>
      <c r="EHS91" s="153"/>
      <c r="EHT91" s="154"/>
      <c r="EHU91" s="146"/>
      <c r="EHV91" s="147"/>
      <c r="EHW91" s="148"/>
      <c r="EHX91" s="149"/>
      <c r="EHY91" s="150"/>
      <c r="EHZ91" s="151"/>
      <c r="EIA91" s="152"/>
      <c r="EIB91" s="153"/>
      <c r="EIC91" s="154"/>
      <c r="EID91" s="146"/>
      <c r="EIE91" s="147"/>
      <c r="EIF91" s="148"/>
      <c r="EIG91" s="149"/>
      <c r="EIH91" s="150"/>
      <c r="EII91" s="151"/>
      <c r="EIJ91" s="152"/>
      <c r="EIK91" s="153"/>
      <c r="EIL91" s="154"/>
      <c r="EIM91" s="146"/>
      <c r="EIN91" s="147"/>
      <c r="EIO91" s="148"/>
      <c r="EIP91" s="149"/>
      <c r="EIQ91" s="150"/>
      <c r="EIR91" s="151"/>
      <c r="EIS91" s="152"/>
      <c r="EIT91" s="153"/>
      <c r="EIU91" s="154"/>
      <c r="EIV91" s="146"/>
      <c r="EIW91" s="147"/>
      <c r="EIX91" s="148"/>
      <c r="EIY91" s="149"/>
      <c r="EIZ91" s="150"/>
      <c r="EJA91" s="151"/>
      <c r="EJB91" s="152"/>
      <c r="EJC91" s="153"/>
      <c r="EJD91" s="154"/>
      <c r="EJE91" s="146"/>
      <c r="EJF91" s="147"/>
      <c r="EJG91" s="148"/>
      <c r="EJH91" s="149"/>
      <c r="EJI91" s="150"/>
      <c r="EJJ91" s="151"/>
      <c r="EJK91" s="152"/>
      <c r="EJL91" s="153"/>
      <c r="EJM91" s="154"/>
      <c r="EJN91" s="146"/>
      <c r="EJO91" s="147"/>
      <c r="EJP91" s="148"/>
      <c r="EJQ91" s="149"/>
      <c r="EJR91" s="150"/>
      <c r="EJS91" s="151"/>
      <c r="EJT91" s="152"/>
      <c r="EJU91" s="153"/>
      <c r="EJV91" s="154"/>
      <c r="EJW91" s="146"/>
      <c r="EJX91" s="147"/>
      <c r="EJY91" s="148"/>
      <c r="EJZ91" s="149"/>
      <c r="EKA91" s="150"/>
      <c r="EKB91" s="151"/>
      <c r="EKC91" s="152"/>
      <c r="EKD91" s="153"/>
      <c r="EKE91" s="154"/>
      <c r="EKF91" s="146"/>
      <c r="EKG91" s="147"/>
      <c r="EKH91" s="148"/>
      <c r="EKI91" s="149"/>
      <c r="EKJ91" s="150"/>
      <c r="EKK91" s="151"/>
      <c r="EKL91" s="152"/>
      <c r="EKM91" s="153"/>
      <c r="EKN91" s="154"/>
      <c r="EKO91" s="146"/>
      <c r="EKP91" s="147"/>
      <c r="EKQ91" s="148"/>
      <c r="EKR91" s="149"/>
      <c r="EKS91" s="150"/>
      <c r="EKT91" s="151"/>
      <c r="EKU91" s="152"/>
      <c r="EKV91" s="153"/>
      <c r="EKW91" s="154"/>
      <c r="EKX91" s="146"/>
      <c r="EKY91" s="147"/>
      <c r="EKZ91" s="148"/>
      <c r="ELA91" s="149"/>
      <c r="ELB91" s="150"/>
      <c r="ELC91" s="151"/>
      <c r="ELD91" s="152"/>
      <c r="ELE91" s="153"/>
      <c r="ELF91" s="154"/>
      <c r="ELG91" s="146"/>
      <c r="ELH91" s="147"/>
      <c r="ELI91" s="148"/>
      <c r="ELJ91" s="149"/>
      <c r="ELK91" s="150"/>
      <c r="ELL91" s="151"/>
      <c r="ELM91" s="152"/>
      <c r="ELN91" s="153"/>
      <c r="ELO91" s="154"/>
      <c r="ELP91" s="146"/>
      <c r="ELQ91" s="147"/>
      <c r="ELR91" s="148"/>
      <c r="ELS91" s="149"/>
      <c r="ELT91" s="150"/>
      <c r="ELU91" s="151"/>
      <c r="ELV91" s="152"/>
      <c r="ELW91" s="153"/>
      <c r="ELX91" s="154"/>
      <c r="ELY91" s="146"/>
      <c r="ELZ91" s="147"/>
      <c r="EMA91" s="148"/>
      <c r="EMB91" s="149"/>
      <c r="EMC91" s="150"/>
      <c r="EMD91" s="151"/>
      <c r="EME91" s="152"/>
      <c r="EMF91" s="153"/>
      <c r="EMG91" s="154"/>
      <c r="EMH91" s="146"/>
      <c r="EMI91" s="147"/>
      <c r="EMJ91" s="148"/>
      <c r="EMK91" s="149"/>
      <c r="EML91" s="150"/>
      <c r="EMM91" s="151"/>
      <c r="EMN91" s="152"/>
      <c r="EMO91" s="153"/>
      <c r="EMP91" s="154"/>
      <c r="EMQ91" s="146"/>
      <c r="EMR91" s="147"/>
      <c r="EMS91" s="148"/>
      <c r="EMT91" s="149"/>
      <c r="EMU91" s="150"/>
      <c r="EMV91" s="151"/>
      <c r="EMW91" s="152"/>
      <c r="EMX91" s="153"/>
      <c r="EMY91" s="154"/>
      <c r="EMZ91" s="146"/>
      <c r="ENA91" s="147"/>
      <c r="ENB91" s="148"/>
      <c r="ENC91" s="149"/>
      <c r="END91" s="150"/>
      <c r="ENE91" s="151"/>
      <c r="ENF91" s="152"/>
      <c r="ENG91" s="153"/>
      <c r="ENH91" s="154"/>
      <c r="ENI91" s="146"/>
      <c r="ENJ91" s="147"/>
      <c r="ENK91" s="148"/>
      <c r="ENL91" s="149"/>
      <c r="ENM91" s="150"/>
      <c r="ENN91" s="151"/>
      <c r="ENO91" s="152"/>
      <c r="ENP91" s="153"/>
      <c r="ENQ91" s="154"/>
      <c r="ENR91" s="146"/>
      <c r="ENS91" s="147"/>
      <c r="ENT91" s="148"/>
      <c r="ENU91" s="149"/>
      <c r="ENV91" s="150"/>
      <c r="ENW91" s="151"/>
      <c r="ENX91" s="152"/>
      <c r="ENY91" s="153"/>
      <c r="ENZ91" s="154"/>
      <c r="EOA91" s="146"/>
      <c r="EOB91" s="147"/>
      <c r="EOC91" s="148"/>
      <c r="EOD91" s="149"/>
      <c r="EOE91" s="150"/>
      <c r="EOF91" s="151"/>
      <c r="EOG91" s="152"/>
      <c r="EOH91" s="153"/>
      <c r="EOI91" s="154"/>
      <c r="EOJ91" s="146"/>
      <c r="EOK91" s="147"/>
      <c r="EOL91" s="148"/>
      <c r="EOM91" s="149"/>
      <c r="EON91" s="150"/>
      <c r="EOO91" s="151"/>
      <c r="EOP91" s="152"/>
      <c r="EOQ91" s="153"/>
      <c r="EOR91" s="154"/>
      <c r="EOS91" s="146"/>
      <c r="EOT91" s="147"/>
      <c r="EOU91" s="148"/>
      <c r="EOV91" s="149"/>
      <c r="EOW91" s="150"/>
      <c r="EOX91" s="151"/>
      <c r="EOY91" s="152"/>
      <c r="EOZ91" s="153"/>
      <c r="EPA91" s="154"/>
      <c r="EPB91" s="146"/>
      <c r="EPC91" s="147"/>
      <c r="EPD91" s="148"/>
      <c r="EPE91" s="149"/>
      <c r="EPF91" s="150"/>
      <c r="EPG91" s="151"/>
      <c r="EPH91" s="152"/>
      <c r="EPI91" s="153"/>
      <c r="EPJ91" s="154"/>
      <c r="EPK91" s="146"/>
      <c r="EPL91" s="147"/>
      <c r="EPM91" s="148"/>
      <c r="EPN91" s="149"/>
      <c r="EPO91" s="150"/>
      <c r="EPP91" s="151"/>
      <c r="EPQ91" s="152"/>
      <c r="EPR91" s="153"/>
      <c r="EPS91" s="154"/>
      <c r="EPT91" s="146"/>
      <c r="EPU91" s="147"/>
      <c r="EPV91" s="148"/>
      <c r="EPW91" s="149"/>
      <c r="EPX91" s="150"/>
      <c r="EPY91" s="151"/>
      <c r="EPZ91" s="152"/>
      <c r="EQA91" s="153"/>
      <c r="EQB91" s="154"/>
      <c r="EQC91" s="146"/>
      <c r="EQD91" s="147"/>
      <c r="EQE91" s="148"/>
      <c r="EQF91" s="149"/>
      <c r="EQG91" s="150"/>
      <c r="EQH91" s="151"/>
      <c r="EQI91" s="152"/>
      <c r="EQJ91" s="153"/>
      <c r="EQK91" s="154"/>
      <c r="EQL91" s="146"/>
      <c r="EQM91" s="147"/>
      <c r="EQN91" s="148"/>
      <c r="EQO91" s="149"/>
      <c r="EQP91" s="150"/>
      <c r="EQQ91" s="151"/>
      <c r="EQR91" s="152"/>
      <c r="EQS91" s="153"/>
      <c r="EQT91" s="154"/>
      <c r="EQU91" s="146"/>
      <c r="EQV91" s="147"/>
      <c r="EQW91" s="148"/>
      <c r="EQX91" s="149"/>
      <c r="EQY91" s="150"/>
      <c r="EQZ91" s="151"/>
      <c r="ERA91" s="152"/>
      <c r="ERB91" s="153"/>
      <c r="ERC91" s="154"/>
      <c r="ERD91" s="146"/>
      <c r="ERE91" s="147"/>
      <c r="ERF91" s="148"/>
      <c r="ERG91" s="149"/>
      <c r="ERH91" s="150"/>
      <c r="ERI91" s="151"/>
      <c r="ERJ91" s="152"/>
      <c r="ERK91" s="153"/>
      <c r="ERL91" s="154"/>
      <c r="ERM91" s="146"/>
      <c r="ERN91" s="147"/>
      <c r="ERO91" s="148"/>
      <c r="ERP91" s="149"/>
      <c r="ERQ91" s="150"/>
      <c r="ERR91" s="151"/>
      <c r="ERS91" s="152"/>
      <c r="ERT91" s="153"/>
      <c r="ERU91" s="154"/>
      <c r="ERV91" s="146"/>
      <c r="ERW91" s="147"/>
      <c r="ERX91" s="148"/>
      <c r="ERY91" s="149"/>
      <c r="ERZ91" s="150"/>
      <c r="ESA91" s="151"/>
      <c r="ESB91" s="152"/>
      <c r="ESC91" s="153"/>
      <c r="ESD91" s="154"/>
      <c r="ESE91" s="146"/>
      <c r="ESF91" s="147"/>
      <c r="ESG91" s="148"/>
      <c r="ESH91" s="149"/>
      <c r="ESI91" s="150"/>
      <c r="ESJ91" s="151"/>
      <c r="ESK91" s="152"/>
      <c r="ESL91" s="153"/>
      <c r="ESM91" s="154"/>
      <c r="ESN91" s="146"/>
      <c r="ESO91" s="147"/>
      <c r="ESP91" s="148"/>
      <c r="ESQ91" s="149"/>
      <c r="ESR91" s="150"/>
      <c r="ESS91" s="151"/>
      <c r="EST91" s="152"/>
      <c r="ESU91" s="153"/>
      <c r="ESV91" s="154"/>
      <c r="ESW91" s="146"/>
      <c r="ESX91" s="147"/>
      <c r="ESY91" s="148"/>
      <c r="ESZ91" s="149"/>
      <c r="ETA91" s="150"/>
      <c r="ETB91" s="151"/>
      <c r="ETC91" s="152"/>
      <c r="ETD91" s="153"/>
      <c r="ETE91" s="154"/>
      <c r="ETF91" s="146"/>
      <c r="ETG91" s="147"/>
      <c r="ETH91" s="148"/>
      <c r="ETI91" s="149"/>
      <c r="ETJ91" s="150"/>
      <c r="ETK91" s="151"/>
      <c r="ETL91" s="152"/>
      <c r="ETM91" s="153"/>
      <c r="ETN91" s="154"/>
      <c r="ETO91" s="146"/>
      <c r="ETP91" s="147"/>
      <c r="ETQ91" s="148"/>
      <c r="ETR91" s="149"/>
      <c r="ETS91" s="150"/>
      <c r="ETT91" s="151"/>
      <c r="ETU91" s="152"/>
      <c r="ETV91" s="153"/>
      <c r="ETW91" s="154"/>
      <c r="ETX91" s="146"/>
      <c r="ETY91" s="147"/>
      <c r="ETZ91" s="148"/>
      <c r="EUA91" s="149"/>
      <c r="EUB91" s="150"/>
      <c r="EUC91" s="151"/>
      <c r="EUD91" s="152"/>
      <c r="EUE91" s="153"/>
      <c r="EUF91" s="154"/>
      <c r="EUG91" s="146"/>
      <c r="EUH91" s="147"/>
      <c r="EUI91" s="148"/>
      <c r="EUJ91" s="149"/>
      <c r="EUK91" s="150"/>
      <c r="EUL91" s="151"/>
      <c r="EUM91" s="152"/>
      <c r="EUN91" s="153"/>
      <c r="EUO91" s="154"/>
      <c r="EUP91" s="146"/>
      <c r="EUQ91" s="147"/>
      <c r="EUR91" s="148"/>
      <c r="EUS91" s="149"/>
      <c r="EUT91" s="150"/>
      <c r="EUU91" s="151"/>
      <c r="EUV91" s="152"/>
      <c r="EUW91" s="153"/>
      <c r="EUX91" s="154"/>
      <c r="EUY91" s="146"/>
      <c r="EUZ91" s="147"/>
      <c r="EVA91" s="148"/>
      <c r="EVB91" s="149"/>
      <c r="EVC91" s="150"/>
      <c r="EVD91" s="151"/>
      <c r="EVE91" s="152"/>
      <c r="EVF91" s="153"/>
      <c r="EVG91" s="154"/>
      <c r="EVH91" s="146"/>
      <c r="EVI91" s="147"/>
      <c r="EVJ91" s="148"/>
      <c r="EVK91" s="149"/>
      <c r="EVL91" s="150"/>
      <c r="EVM91" s="151"/>
      <c r="EVN91" s="152"/>
      <c r="EVO91" s="153"/>
      <c r="EVP91" s="154"/>
      <c r="EVQ91" s="146"/>
      <c r="EVR91" s="147"/>
      <c r="EVS91" s="148"/>
      <c r="EVT91" s="149"/>
      <c r="EVU91" s="150"/>
      <c r="EVV91" s="151"/>
      <c r="EVW91" s="152"/>
      <c r="EVX91" s="153"/>
      <c r="EVY91" s="154"/>
      <c r="EVZ91" s="146"/>
      <c r="EWA91" s="147"/>
      <c r="EWB91" s="148"/>
      <c r="EWC91" s="149"/>
      <c r="EWD91" s="150"/>
      <c r="EWE91" s="151"/>
      <c r="EWF91" s="152"/>
      <c r="EWG91" s="153"/>
      <c r="EWH91" s="154"/>
      <c r="EWI91" s="146"/>
      <c r="EWJ91" s="147"/>
      <c r="EWK91" s="148"/>
      <c r="EWL91" s="149"/>
      <c r="EWM91" s="150"/>
      <c r="EWN91" s="151"/>
      <c r="EWO91" s="152"/>
      <c r="EWP91" s="153"/>
      <c r="EWQ91" s="154"/>
      <c r="EWR91" s="146"/>
      <c r="EWS91" s="147"/>
      <c r="EWT91" s="148"/>
      <c r="EWU91" s="149"/>
      <c r="EWV91" s="150"/>
      <c r="EWW91" s="151"/>
      <c r="EWX91" s="152"/>
      <c r="EWY91" s="153"/>
      <c r="EWZ91" s="154"/>
      <c r="EXA91" s="146"/>
      <c r="EXB91" s="147"/>
      <c r="EXC91" s="148"/>
      <c r="EXD91" s="149"/>
      <c r="EXE91" s="150"/>
      <c r="EXF91" s="151"/>
      <c r="EXG91" s="152"/>
      <c r="EXH91" s="153"/>
      <c r="EXI91" s="154"/>
      <c r="EXJ91" s="146"/>
      <c r="EXK91" s="147"/>
      <c r="EXL91" s="148"/>
      <c r="EXM91" s="149"/>
      <c r="EXN91" s="150"/>
      <c r="EXO91" s="151"/>
      <c r="EXP91" s="152"/>
      <c r="EXQ91" s="153"/>
      <c r="EXR91" s="154"/>
      <c r="EXS91" s="146"/>
      <c r="EXT91" s="147"/>
      <c r="EXU91" s="148"/>
      <c r="EXV91" s="149"/>
      <c r="EXW91" s="150"/>
      <c r="EXX91" s="151"/>
      <c r="EXY91" s="152"/>
      <c r="EXZ91" s="153"/>
      <c r="EYA91" s="154"/>
      <c r="EYB91" s="146"/>
      <c r="EYC91" s="147"/>
      <c r="EYD91" s="148"/>
      <c r="EYE91" s="149"/>
      <c r="EYF91" s="150"/>
      <c r="EYG91" s="151"/>
      <c r="EYH91" s="152"/>
      <c r="EYI91" s="153"/>
      <c r="EYJ91" s="154"/>
      <c r="EYK91" s="146"/>
      <c r="EYL91" s="147"/>
      <c r="EYM91" s="148"/>
      <c r="EYN91" s="149"/>
      <c r="EYO91" s="150"/>
      <c r="EYP91" s="151"/>
      <c r="EYQ91" s="152"/>
      <c r="EYR91" s="153"/>
      <c r="EYS91" s="154"/>
      <c r="EYT91" s="146"/>
      <c r="EYU91" s="147"/>
      <c r="EYV91" s="148"/>
      <c r="EYW91" s="149"/>
      <c r="EYX91" s="150"/>
      <c r="EYY91" s="151"/>
      <c r="EYZ91" s="152"/>
      <c r="EZA91" s="153"/>
      <c r="EZB91" s="154"/>
      <c r="EZC91" s="146"/>
      <c r="EZD91" s="147"/>
      <c r="EZE91" s="148"/>
      <c r="EZF91" s="149"/>
      <c r="EZG91" s="150"/>
      <c r="EZH91" s="151"/>
      <c r="EZI91" s="152"/>
      <c r="EZJ91" s="153"/>
      <c r="EZK91" s="154"/>
      <c r="EZL91" s="146"/>
      <c r="EZM91" s="147"/>
      <c r="EZN91" s="148"/>
      <c r="EZO91" s="149"/>
      <c r="EZP91" s="150"/>
      <c r="EZQ91" s="151"/>
      <c r="EZR91" s="152"/>
      <c r="EZS91" s="153"/>
      <c r="EZT91" s="154"/>
      <c r="EZU91" s="146"/>
      <c r="EZV91" s="147"/>
      <c r="EZW91" s="148"/>
      <c r="EZX91" s="149"/>
      <c r="EZY91" s="150"/>
      <c r="EZZ91" s="151"/>
      <c r="FAA91" s="152"/>
      <c r="FAB91" s="153"/>
      <c r="FAC91" s="154"/>
      <c r="FAD91" s="146"/>
      <c r="FAE91" s="147"/>
      <c r="FAF91" s="148"/>
      <c r="FAG91" s="149"/>
      <c r="FAH91" s="150"/>
      <c r="FAI91" s="151"/>
      <c r="FAJ91" s="152"/>
      <c r="FAK91" s="153"/>
      <c r="FAL91" s="154"/>
      <c r="FAM91" s="146"/>
      <c r="FAN91" s="147"/>
      <c r="FAO91" s="148"/>
      <c r="FAP91" s="149"/>
      <c r="FAQ91" s="150"/>
      <c r="FAR91" s="151"/>
      <c r="FAS91" s="152"/>
      <c r="FAT91" s="153"/>
      <c r="FAU91" s="154"/>
      <c r="FAV91" s="146"/>
      <c r="FAW91" s="147"/>
      <c r="FAX91" s="148"/>
      <c r="FAY91" s="149"/>
      <c r="FAZ91" s="150"/>
      <c r="FBA91" s="151"/>
      <c r="FBB91" s="152"/>
      <c r="FBC91" s="153"/>
      <c r="FBD91" s="154"/>
      <c r="FBE91" s="146"/>
      <c r="FBF91" s="147"/>
      <c r="FBG91" s="148"/>
      <c r="FBH91" s="149"/>
      <c r="FBI91" s="150"/>
      <c r="FBJ91" s="151"/>
      <c r="FBK91" s="152"/>
      <c r="FBL91" s="153"/>
      <c r="FBM91" s="154"/>
      <c r="FBN91" s="146"/>
      <c r="FBO91" s="147"/>
      <c r="FBP91" s="148"/>
      <c r="FBQ91" s="149"/>
      <c r="FBR91" s="150"/>
      <c r="FBS91" s="151"/>
      <c r="FBT91" s="152"/>
      <c r="FBU91" s="153"/>
      <c r="FBV91" s="154"/>
      <c r="FBW91" s="146"/>
      <c r="FBX91" s="147"/>
      <c r="FBY91" s="148"/>
      <c r="FBZ91" s="149"/>
      <c r="FCA91" s="150"/>
      <c r="FCB91" s="151"/>
      <c r="FCC91" s="152"/>
      <c r="FCD91" s="153"/>
      <c r="FCE91" s="154"/>
      <c r="FCF91" s="146"/>
      <c r="FCG91" s="147"/>
      <c r="FCH91" s="148"/>
      <c r="FCI91" s="149"/>
      <c r="FCJ91" s="150"/>
      <c r="FCK91" s="151"/>
      <c r="FCL91" s="152"/>
      <c r="FCM91" s="153"/>
      <c r="FCN91" s="154"/>
      <c r="FCO91" s="146"/>
      <c r="FCP91" s="147"/>
      <c r="FCQ91" s="148"/>
      <c r="FCR91" s="149"/>
      <c r="FCS91" s="150"/>
      <c r="FCT91" s="151"/>
      <c r="FCU91" s="152"/>
      <c r="FCV91" s="153"/>
      <c r="FCW91" s="154"/>
      <c r="FCX91" s="146"/>
      <c r="FCY91" s="147"/>
      <c r="FCZ91" s="148"/>
      <c r="FDA91" s="149"/>
      <c r="FDB91" s="150"/>
      <c r="FDC91" s="151"/>
      <c r="FDD91" s="152"/>
      <c r="FDE91" s="153"/>
      <c r="FDF91" s="154"/>
      <c r="FDG91" s="146"/>
      <c r="FDH91" s="147"/>
      <c r="FDI91" s="148"/>
      <c r="FDJ91" s="149"/>
      <c r="FDK91" s="150"/>
      <c r="FDL91" s="151"/>
      <c r="FDM91" s="152"/>
      <c r="FDN91" s="153"/>
      <c r="FDO91" s="154"/>
      <c r="FDP91" s="146"/>
      <c r="FDQ91" s="147"/>
      <c r="FDR91" s="148"/>
      <c r="FDS91" s="149"/>
      <c r="FDT91" s="150"/>
      <c r="FDU91" s="151"/>
      <c r="FDV91" s="152"/>
      <c r="FDW91" s="153"/>
      <c r="FDX91" s="154"/>
      <c r="FDY91" s="146"/>
      <c r="FDZ91" s="147"/>
      <c r="FEA91" s="148"/>
      <c r="FEB91" s="149"/>
      <c r="FEC91" s="150"/>
      <c r="FED91" s="151"/>
      <c r="FEE91" s="152"/>
      <c r="FEF91" s="153"/>
      <c r="FEG91" s="154"/>
      <c r="FEH91" s="146"/>
      <c r="FEI91" s="147"/>
      <c r="FEJ91" s="148"/>
      <c r="FEK91" s="149"/>
      <c r="FEL91" s="150"/>
      <c r="FEM91" s="151"/>
      <c r="FEN91" s="152"/>
      <c r="FEO91" s="153"/>
      <c r="FEP91" s="154"/>
      <c r="FEQ91" s="146"/>
      <c r="FER91" s="147"/>
      <c r="FES91" s="148"/>
      <c r="FET91" s="149"/>
      <c r="FEU91" s="150"/>
      <c r="FEV91" s="151"/>
      <c r="FEW91" s="152"/>
      <c r="FEX91" s="153"/>
      <c r="FEY91" s="154"/>
      <c r="FEZ91" s="146"/>
      <c r="FFA91" s="147"/>
      <c r="FFB91" s="148"/>
      <c r="FFC91" s="149"/>
      <c r="FFD91" s="150"/>
      <c r="FFE91" s="151"/>
      <c r="FFF91" s="152"/>
      <c r="FFG91" s="153"/>
      <c r="FFH91" s="154"/>
      <c r="FFI91" s="146"/>
      <c r="FFJ91" s="147"/>
      <c r="FFK91" s="148"/>
      <c r="FFL91" s="149"/>
      <c r="FFM91" s="150"/>
      <c r="FFN91" s="151"/>
      <c r="FFO91" s="152"/>
      <c r="FFP91" s="153"/>
      <c r="FFQ91" s="154"/>
      <c r="FFR91" s="146"/>
      <c r="FFS91" s="147"/>
      <c r="FFT91" s="148"/>
      <c r="FFU91" s="149"/>
      <c r="FFV91" s="150"/>
      <c r="FFW91" s="151"/>
      <c r="FFX91" s="152"/>
      <c r="FFY91" s="153"/>
      <c r="FFZ91" s="154"/>
      <c r="FGA91" s="146"/>
      <c r="FGB91" s="147"/>
      <c r="FGC91" s="148"/>
      <c r="FGD91" s="149"/>
      <c r="FGE91" s="150"/>
      <c r="FGF91" s="151"/>
      <c r="FGG91" s="152"/>
      <c r="FGH91" s="153"/>
      <c r="FGI91" s="154"/>
      <c r="FGJ91" s="146"/>
      <c r="FGK91" s="147"/>
      <c r="FGL91" s="148"/>
      <c r="FGM91" s="149"/>
      <c r="FGN91" s="150"/>
      <c r="FGO91" s="151"/>
      <c r="FGP91" s="152"/>
      <c r="FGQ91" s="153"/>
      <c r="FGR91" s="154"/>
      <c r="FGS91" s="146"/>
      <c r="FGT91" s="147"/>
      <c r="FGU91" s="148"/>
      <c r="FGV91" s="149"/>
      <c r="FGW91" s="150"/>
      <c r="FGX91" s="151"/>
      <c r="FGY91" s="152"/>
      <c r="FGZ91" s="153"/>
      <c r="FHA91" s="154"/>
      <c r="FHB91" s="146"/>
      <c r="FHC91" s="147"/>
      <c r="FHD91" s="148"/>
      <c r="FHE91" s="149"/>
      <c r="FHF91" s="150"/>
      <c r="FHG91" s="151"/>
      <c r="FHH91" s="152"/>
      <c r="FHI91" s="153"/>
      <c r="FHJ91" s="154"/>
      <c r="FHK91" s="146"/>
      <c r="FHL91" s="147"/>
      <c r="FHM91" s="148"/>
      <c r="FHN91" s="149"/>
      <c r="FHO91" s="150"/>
      <c r="FHP91" s="151"/>
      <c r="FHQ91" s="152"/>
      <c r="FHR91" s="153"/>
      <c r="FHS91" s="154"/>
      <c r="FHT91" s="146"/>
      <c r="FHU91" s="147"/>
      <c r="FHV91" s="148"/>
      <c r="FHW91" s="149"/>
      <c r="FHX91" s="150"/>
      <c r="FHY91" s="151"/>
      <c r="FHZ91" s="152"/>
      <c r="FIA91" s="153"/>
      <c r="FIB91" s="154"/>
      <c r="FIC91" s="146"/>
      <c r="FID91" s="147"/>
      <c r="FIE91" s="148"/>
      <c r="FIF91" s="149"/>
      <c r="FIG91" s="150"/>
      <c r="FIH91" s="151"/>
      <c r="FII91" s="152"/>
      <c r="FIJ91" s="153"/>
      <c r="FIK91" s="154"/>
      <c r="FIL91" s="146"/>
      <c r="FIM91" s="147"/>
      <c r="FIN91" s="148"/>
      <c r="FIO91" s="149"/>
      <c r="FIP91" s="150"/>
      <c r="FIQ91" s="151"/>
      <c r="FIR91" s="152"/>
      <c r="FIS91" s="153"/>
      <c r="FIT91" s="154"/>
      <c r="FIU91" s="146"/>
      <c r="FIV91" s="147"/>
      <c r="FIW91" s="148"/>
      <c r="FIX91" s="149"/>
      <c r="FIY91" s="150"/>
      <c r="FIZ91" s="151"/>
      <c r="FJA91" s="152"/>
      <c r="FJB91" s="153"/>
      <c r="FJC91" s="154"/>
      <c r="FJD91" s="146"/>
      <c r="FJE91" s="147"/>
      <c r="FJF91" s="148"/>
      <c r="FJG91" s="149"/>
      <c r="FJH91" s="150"/>
      <c r="FJI91" s="151"/>
      <c r="FJJ91" s="152"/>
      <c r="FJK91" s="153"/>
      <c r="FJL91" s="154"/>
      <c r="FJM91" s="146"/>
      <c r="FJN91" s="147"/>
      <c r="FJO91" s="148"/>
      <c r="FJP91" s="149"/>
      <c r="FJQ91" s="150"/>
      <c r="FJR91" s="151"/>
      <c r="FJS91" s="152"/>
      <c r="FJT91" s="153"/>
      <c r="FJU91" s="154"/>
      <c r="FJV91" s="146"/>
      <c r="FJW91" s="147"/>
      <c r="FJX91" s="148"/>
      <c r="FJY91" s="149"/>
      <c r="FJZ91" s="150"/>
      <c r="FKA91" s="151"/>
      <c r="FKB91" s="152"/>
      <c r="FKC91" s="153"/>
      <c r="FKD91" s="154"/>
      <c r="FKE91" s="146"/>
      <c r="FKF91" s="147"/>
      <c r="FKG91" s="148"/>
      <c r="FKH91" s="149"/>
      <c r="FKI91" s="150"/>
      <c r="FKJ91" s="151"/>
      <c r="FKK91" s="152"/>
      <c r="FKL91" s="153"/>
      <c r="FKM91" s="154"/>
      <c r="FKN91" s="146"/>
      <c r="FKO91" s="147"/>
      <c r="FKP91" s="148"/>
      <c r="FKQ91" s="149"/>
      <c r="FKR91" s="150"/>
      <c r="FKS91" s="151"/>
      <c r="FKT91" s="152"/>
      <c r="FKU91" s="153"/>
      <c r="FKV91" s="154"/>
      <c r="FKW91" s="146"/>
      <c r="FKX91" s="147"/>
      <c r="FKY91" s="148"/>
      <c r="FKZ91" s="149"/>
      <c r="FLA91" s="150"/>
      <c r="FLB91" s="151"/>
      <c r="FLC91" s="152"/>
      <c r="FLD91" s="153"/>
      <c r="FLE91" s="154"/>
      <c r="FLF91" s="146"/>
      <c r="FLG91" s="147"/>
      <c r="FLH91" s="148"/>
      <c r="FLI91" s="149"/>
      <c r="FLJ91" s="150"/>
      <c r="FLK91" s="151"/>
      <c r="FLL91" s="152"/>
      <c r="FLM91" s="153"/>
      <c r="FLN91" s="154"/>
      <c r="FLO91" s="146"/>
      <c r="FLP91" s="147"/>
      <c r="FLQ91" s="148"/>
      <c r="FLR91" s="149"/>
      <c r="FLS91" s="150"/>
      <c r="FLT91" s="151"/>
      <c r="FLU91" s="152"/>
      <c r="FLV91" s="153"/>
      <c r="FLW91" s="154"/>
      <c r="FLX91" s="146"/>
      <c r="FLY91" s="147"/>
      <c r="FLZ91" s="148"/>
      <c r="FMA91" s="149"/>
      <c r="FMB91" s="150"/>
      <c r="FMC91" s="151"/>
      <c r="FMD91" s="152"/>
      <c r="FME91" s="153"/>
      <c r="FMF91" s="154"/>
      <c r="FMG91" s="146"/>
      <c r="FMH91" s="147"/>
      <c r="FMI91" s="148"/>
      <c r="FMJ91" s="149"/>
      <c r="FMK91" s="150"/>
      <c r="FML91" s="151"/>
      <c r="FMM91" s="152"/>
      <c r="FMN91" s="153"/>
      <c r="FMO91" s="154"/>
      <c r="FMP91" s="146"/>
      <c r="FMQ91" s="147"/>
      <c r="FMR91" s="148"/>
      <c r="FMS91" s="149"/>
      <c r="FMT91" s="150"/>
      <c r="FMU91" s="151"/>
      <c r="FMV91" s="152"/>
      <c r="FMW91" s="153"/>
      <c r="FMX91" s="154"/>
      <c r="FMY91" s="146"/>
      <c r="FMZ91" s="147"/>
      <c r="FNA91" s="148"/>
      <c r="FNB91" s="149"/>
      <c r="FNC91" s="150"/>
      <c r="FND91" s="151"/>
      <c r="FNE91" s="152"/>
      <c r="FNF91" s="153"/>
      <c r="FNG91" s="154"/>
      <c r="FNH91" s="146"/>
      <c r="FNI91" s="147"/>
      <c r="FNJ91" s="148"/>
      <c r="FNK91" s="149"/>
      <c r="FNL91" s="150"/>
      <c r="FNM91" s="151"/>
      <c r="FNN91" s="152"/>
      <c r="FNO91" s="153"/>
      <c r="FNP91" s="154"/>
      <c r="FNQ91" s="146"/>
      <c r="FNR91" s="147"/>
      <c r="FNS91" s="148"/>
      <c r="FNT91" s="149"/>
      <c r="FNU91" s="150"/>
      <c r="FNV91" s="151"/>
      <c r="FNW91" s="152"/>
      <c r="FNX91" s="153"/>
      <c r="FNY91" s="154"/>
      <c r="FNZ91" s="146"/>
      <c r="FOA91" s="147"/>
      <c r="FOB91" s="148"/>
      <c r="FOC91" s="149"/>
      <c r="FOD91" s="150"/>
      <c r="FOE91" s="151"/>
      <c r="FOF91" s="152"/>
      <c r="FOG91" s="153"/>
      <c r="FOH91" s="154"/>
      <c r="FOI91" s="146"/>
      <c r="FOJ91" s="147"/>
      <c r="FOK91" s="148"/>
      <c r="FOL91" s="149"/>
      <c r="FOM91" s="150"/>
      <c r="FON91" s="151"/>
      <c r="FOO91" s="152"/>
      <c r="FOP91" s="153"/>
      <c r="FOQ91" s="154"/>
      <c r="FOR91" s="146"/>
      <c r="FOS91" s="147"/>
      <c r="FOT91" s="148"/>
      <c r="FOU91" s="149"/>
      <c r="FOV91" s="150"/>
      <c r="FOW91" s="151"/>
      <c r="FOX91" s="152"/>
      <c r="FOY91" s="153"/>
      <c r="FOZ91" s="154"/>
      <c r="FPA91" s="146"/>
      <c r="FPB91" s="147"/>
      <c r="FPC91" s="148"/>
      <c r="FPD91" s="149"/>
      <c r="FPE91" s="150"/>
      <c r="FPF91" s="151"/>
      <c r="FPG91" s="152"/>
      <c r="FPH91" s="153"/>
      <c r="FPI91" s="154"/>
      <c r="FPJ91" s="146"/>
      <c r="FPK91" s="147"/>
      <c r="FPL91" s="148"/>
      <c r="FPM91" s="149"/>
      <c r="FPN91" s="150"/>
      <c r="FPO91" s="151"/>
      <c r="FPP91" s="152"/>
      <c r="FPQ91" s="153"/>
      <c r="FPR91" s="154"/>
      <c r="FPS91" s="146"/>
      <c r="FPT91" s="147"/>
      <c r="FPU91" s="148"/>
      <c r="FPV91" s="149"/>
      <c r="FPW91" s="150"/>
      <c r="FPX91" s="151"/>
      <c r="FPY91" s="152"/>
      <c r="FPZ91" s="153"/>
      <c r="FQA91" s="154"/>
      <c r="FQB91" s="146"/>
      <c r="FQC91" s="147"/>
      <c r="FQD91" s="148"/>
      <c r="FQE91" s="149"/>
      <c r="FQF91" s="150"/>
      <c r="FQG91" s="151"/>
      <c r="FQH91" s="152"/>
      <c r="FQI91" s="153"/>
      <c r="FQJ91" s="154"/>
      <c r="FQK91" s="146"/>
      <c r="FQL91" s="147"/>
      <c r="FQM91" s="148"/>
      <c r="FQN91" s="149"/>
      <c r="FQO91" s="150"/>
      <c r="FQP91" s="151"/>
      <c r="FQQ91" s="152"/>
      <c r="FQR91" s="153"/>
      <c r="FQS91" s="154"/>
      <c r="FQT91" s="146"/>
      <c r="FQU91" s="147"/>
      <c r="FQV91" s="148"/>
      <c r="FQW91" s="149"/>
      <c r="FQX91" s="150"/>
      <c r="FQY91" s="151"/>
      <c r="FQZ91" s="152"/>
      <c r="FRA91" s="153"/>
      <c r="FRB91" s="154"/>
      <c r="FRC91" s="146"/>
      <c r="FRD91" s="147"/>
      <c r="FRE91" s="148"/>
      <c r="FRF91" s="149"/>
      <c r="FRG91" s="150"/>
      <c r="FRH91" s="151"/>
      <c r="FRI91" s="152"/>
      <c r="FRJ91" s="153"/>
      <c r="FRK91" s="154"/>
      <c r="FRL91" s="146"/>
      <c r="FRM91" s="147"/>
      <c r="FRN91" s="148"/>
      <c r="FRO91" s="149"/>
      <c r="FRP91" s="150"/>
      <c r="FRQ91" s="151"/>
      <c r="FRR91" s="152"/>
      <c r="FRS91" s="153"/>
      <c r="FRT91" s="154"/>
      <c r="FRU91" s="146"/>
      <c r="FRV91" s="147"/>
      <c r="FRW91" s="148"/>
      <c r="FRX91" s="149"/>
      <c r="FRY91" s="150"/>
      <c r="FRZ91" s="151"/>
      <c r="FSA91" s="152"/>
      <c r="FSB91" s="153"/>
      <c r="FSC91" s="154"/>
      <c r="FSD91" s="146"/>
      <c r="FSE91" s="147"/>
      <c r="FSF91" s="148"/>
      <c r="FSG91" s="149"/>
      <c r="FSH91" s="150"/>
      <c r="FSI91" s="151"/>
      <c r="FSJ91" s="152"/>
      <c r="FSK91" s="153"/>
      <c r="FSL91" s="154"/>
      <c r="FSM91" s="146"/>
      <c r="FSN91" s="147"/>
      <c r="FSO91" s="148"/>
      <c r="FSP91" s="149"/>
      <c r="FSQ91" s="150"/>
      <c r="FSR91" s="151"/>
      <c r="FSS91" s="152"/>
      <c r="FST91" s="153"/>
      <c r="FSU91" s="154"/>
      <c r="FSV91" s="146"/>
      <c r="FSW91" s="147"/>
      <c r="FSX91" s="148"/>
      <c r="FSY91" s="149"/>
      <c r="FSZ91" s="150"/>
      <c r="FTA91" s="151"/>
      <c r="FTB91" s="152"/>
      <c r="FTC91" s="153"/>
      <c r="FTD91" s="154"/>
      <c r="FTE91" s="146"/>
      <c r="FTF91" s="147"/>
      <c r="FTG91" s="148"/>
      <c r="FTH91" s="149"/>
      <c r="FTI91" s="150"/>
      <c r="FTJ91" s="151"/>
      <c r="FTK91" s="152"/>
      <c r="FTL91" s="153"/>
      <c r="FTM91" s="154"/>
      <c r="FTN91" s="146"/>
      <c r="FTO91" s="147"/>
      <c r="FTP91" s="148"/>
      <c r="FTQ91" s="149"/>
      <c r="FTR91" s="150"/>
      <c r="FTS91" s="151"/>
      <c r="FTT91" s="152"/>
      <c r="FTU91" s="153"/>
      <c r="FTV91" s="154"/>
      <c r="FTW91" s="146"/>
      <c r="FTX91" s="147"/>
      <c r="FTY91" s="148"/>
      <c r="FTZ91" s="149"/>
      <c r="FUA91" s="150"/>
      <c r="FUB91" s="151"/>
      <c r="FUC91" s="152"/>
      <c r="FUD91" s="153"/>
      <c r="FUE91" s="154"/>
      <c r="FUF91" s="146"/>
      <c r="FUG91" s="147"/>
      <c r="FUH91" s="148"/>
      <c r="FUI91" s="149"/>
      <c r="FUJ91" s="150"/>
      <c r="FUK91" s="151"/>
      <c r="FUL91" s="152"/>
      <c r="FUM91" s="153"/>
      <c r="FUN91" s="154"/>
      <c r="FUO91" s="146"/>
      <c r="FUP91" s="147"/>
      <c r="FUQ91" s="148"/>
      <c r="FUR91" s="149"/>
      <c r="FUS91" s="150"/>
      <c r="FUT91" s="151"/>
      <c r="FUU91" s="152"/>
      <c r="FUV91" s="153"/>
      <c r="FUW91" s="154"/>
      <c r="FUX91" s="146"/>
      <c r="FUY91" s="147"/>
      <c r="FUZ91" s="148"/>
      <c r="FVA91" s="149"/>
      <c r="FVB91" s="150"/>
      <c r="FVC91" s="151"/>
      <c r="FVD91" s="152"/>
      <c r="FVE91" s="153"/>
      <c r="FVF91" s="154"/>
      <c r="FVG91" s="146"/>
      <c r="FVH91" s="147"/>
      <c r="FVI91" s="148"/>
      <c r="FVJ91" s="149"/>
      <c r="FVK91" s="150"/>
      <c r="FVL91" s="151"/>
      <c r="FVM91" s="152"/>
      <c r="FVN91" s="153"/>
      <c r="FVO91" s="154"/>
      <c r="FVP91" s="146"/>
      <c r="FVQ91" s="147"/>
      <c r="FVR91" s="148"/>
      <c r="FVS91" s="149"/>
      <c r="FVT91" s="150"/>
      <c r="FVU91" s="151"/>
      <c r="FVV91" s="152"/>
      <c r="FVW91" s="153"/>
      <c r="FVX91" s="154"/>
      <c r="FVY91" s="146"/>
      <c r="FVZ91" s="147"/>
      <c r="FWA91" s="148"/>
      <c r="FWB91" s="149"/>
      <c r="FWC91" s="150"/>
      <c r="FWD91" s="151"/>
      <c r="FWE91" s="152"/>
      <c r="FWF91" s="153"/>
      <c r="FWG91" s="154"/>
      <c r="FWH91" s="146"/>
      <c r="FWI91" s="147"/>
      <c r="FWJ91" s="148"/>
      <c r="FWK91" s="149"/>
      <c r="FWL91" s="150"/>
      <c r="FWM91" s="151"/>
      <c r="FWN91" s="152"/>
      <c r="FWO91" s="153"/>
      <c r="FWP91" s="154"/>
      <c r="FWQ91" s="146"/>
      <c r="FWR91" s="147"/>
      <c r="FWS91" s="148"/>
      <c r="FWT91" s="149"/>
      <c r="FWU91" s="150"/>
      <c r="FWV91" s="151"/>
      <c r="FWW91" s="152"/>
      <c r="FWX91" s="153"/>
      <c r="FWY91" s="154"/>
      <c r="FWZ91" s="146"/>
      <c r="FXA91" s="147"/>
      <c r="FXB91" s="148"/>
      <c r="FXC91" s="149"/>
      <c r="FXD91" s="150"/>
      <c r="FXE91" s="151"/>
      <c r="FXF91" s="152"/>
      <c r="FXG91" s="153"/>
      <c r="FXH91" s="154"/>
      <c r="FXI91" s="146"/>
      <c r="FXJ91" s="147"/>
      <c r="FXK91" s="148"/>
      <c r="FXL91" s="149"/>
      <c r="FXM91" s="150"/>
      <c r="FXN91" s="151"/>
      <c r="FXO91" s="152"/>
      <c r="FXP91" s="153"/>
      <c r="FXQ91" s="154"/>
      <c r="FXR91" s="146"/>
      <c r="FXS91" s="147"/>
      <c r="FXT91" s="148"/>
      <c r="FXU91" s="149"/>
      <c r="FXV91" s="150"/>
      <c r="FXW91" s="151"/>
      <c r="FXX91" s="152"/>
      <c r="FXY91" s="153"/>
      <c r="FXZ91" s="154"/>
      <c r="FYA91" s="146"/>
      <c r="FYB91" s="147"/>
      <c r="FYC91" s="148"/>
      <c r="FYD91" s="149"/>
      <c r="FYE91" s="150"/>
      <c r="FYF91" s="151"/>
      <c r="FYG91" s="152"/>
      <c r="FYH91" s="153"/>
      <c r="FYI91" s="154"/>
      <c r="FYJ91" s="146"/>
      <c r="FYK91" s="147"/>
      <c r="FYL91" s="148"/>
      <c r="FYM91" s="149"/>
      <c r="FYN91" s="150"/>
      <c r="FYO91" s="151"/>
      <c r="FYP91" s="152"/>
      <c r="FYQ91" s="153"/>
      <c r="FYR91" s="154"/>
      <c r="FYS91" s="146"/>
      <c r="FYT91" s="147"/>
      <c r="FYU91" s="148"/>
      <c r="FYV91" s="149"/>
      <c r="FYW91" s="150"/>
      <c r="FYX91" s="151"/>
      <c r="FYY91" s="152"/>
      <c r="FYZ91" s="153"/>
      <c r="FZA91" s="154"/>
      <c r="FZB91" s="146"/>
      <c r="FZC91" s="147"/>
      <c r="FZD91" s="148"/>
      <c r="FZE91" s="149"/>
      <c r="FZF91" s="150"/>
      <c r="FZG91" s="151"/>
      <c r="FZH91" s="152"/>
      <c r="FZI91" s="153"/>
      <c r="FZJ91" s="154"/>
      <c r="FZK91" s="146"/>
      <c r="FZL91" s="147"/>
      <c r="FZM91" s="148"/>
      <c r="FZN91" s="149"/>
      <c r="FZO91" s="150"/>
      <c r="FZP91" s="151"/>
      <c r="FZQ91" s="152"/>
      <c r="FZR91" s="153"/>
      <c r="FZS91" s="154"/>
      <c r="FZT91" s="146"/>
      <c r="FZU91" s="147"/>
      <c r="FZV91" s="148"/>
      <c r="FZW91" s="149"/>
      <c r="FZX91" s="150"/>
      <c r="FZY91" s="151"/>
      <c r="FZZ91" s="152"/>
      <c r="GAA91" s="153"/>
      <c r="GAB91" s="154"/>
      <c r="GAC91" s="146"/>
      <c r="GAD91" s="147"/>
      <c r="GAE91" s="148"/>
      <c r="GAF91" s="149"/>
      <c r="GAG91" s="150"/>
      <c r="GAH91" s="151"/>
      <c r="GAI91" s="152"/>
      <c r="GAJ91" s="153"/>
      <c r="GAK91" s="154"/>
      <c r="GAL91" s="146"/>
      <c r="GAM91" s="147"/>
      <c r="GAN91" s="148"/>
      <c r="GAO91" s="149"/>
      <c r="GAP91" s="150"/>
      <c r="GAQ91" s="151"/>
      <c r="GAR91" s="152"/>
      <c r="GAS91" s="153"/>
      <c r="GAT91" s="154"/>
      <c r="GAU91" s="146"/>
      <c r="GAV91" s="147"/>
      <c r="GAW91" s="148"/>
      <c r="GAX91" s="149"/>
      <c r="GAY91" s="150"/>
      <c r="GAZ91" s="151"/>
      <c r="GBA91" s="152"/>
      <c r="GBB91" s="153"/>
      <c r="GBC91" s="154"/>
      <c r="GBD91" s="146"/>
      <c r="GBE91" s="147"/>
      <c r="GBF91" s="148"/>
      <c r="GBG91" s="149"/>
      <c r="GBH91" s="150"/>
      <c r="GBI91" s="151"/>
      <c r="GBJ91" s="152"/>
      <c r="GBK91" s="153"/>
      <c r="GBL91" s="154"/>
      <c r="GBM91" s="146"/>
      <c r="GBN91" s="147"/>
      <c r="GBO91" s="148"/>
      <c r="GBP91" s="149"/>
      <c r="GBQ91" s="150"/>
      <c r="GBR91" s="151"/>
      <c r="GBS91" s="152"/>
      <c r="GBT91" s="153"/>
      <c r="GBU91" s="154"/>
      <c r="GBV91" s="146"/>
      <c r="GBW91" s="147"/>
      <c r="GBX91" s="148"/>
      <c r="GBY91" s="149"/>
      <c r="GBZ91" s="150"/>
      <c r="GCA91" s="151"/>
      <c r="GCB91" s="152"/>
      <c r="GCC91" s="153"/>
      <c r="GCD91" s="154"/>
      <c r="GCE91" s="146"/>
      <c r="GCF91" s="147"/>
      <c r="GCG91" s="148"/>
      <c r="GCH91" s="149"/>
      <c r="GCI91" s="150"/>
      <c r="GCJ91" s="151"/>
      <c r="GCK91" s="152"/>
      <c r="GCL91" s="153"/>
      <c r="GCM91" s="154"/>
      <c r="GCN91" s="146"/>
      <c r="GCO91" s="147"/>
      <c r="GCP91" s="148"/>
      <c r="GCQ91" s="149"/>
      <c r="GCR91" s="150"/>
      <c r="GCS91" s="151"/>
      <c r="GCT91" s="152"/>
      <c r="GCU91" s="153"/>
      <c r="GCV91" s="154"/>
      <c r="GCW91" s="146"/>
      <c r="GCX91" s="147"/>
      <c r="GCY91" s="148"/>
      <c r="GCZ91" s="149"/>
      <c r="GDA91" s="150"/>
      <c r="GDB91" s="151"/>
      <c r="GDC91" s="152"/>
      <c r="GDD91" s="153"/>
      <c r="GDE91" s="154"/>
      <c r="GDF91" s="146"/>
      <c r="GDG91" s="147"/>
      <c r="GDH91" s="148"/>
      <c r="GDI91" s="149"/>
      <c r="GDJ91" s="150"/>
      <c r="GDK91" s="151"/>
      <c r="GDL91" s="152"/>
      <c r="GDM91" s="153"/>
      <c r="GDN91" s="154"/>
      <c r="GDO91" s="146"/>
      <c r="GDP91" s="147"/>
      <c r="GDQ91" s="148"/>
      <c r="GDR91" s="149"/>
      <c r="GDS91" s="150"/>
      <c r="GDT91" s="151"/>
      <c r="GDU91" s="152"/>
      <c r="GDV91" s="153"/>
      <c r="GDW91" s="154"/>
      <c r="GDX91" s="146"/>
      <c r="GDY91" s="147"/>
      <c r="GDZ91" s="148"/>
      <c r="GEA91" s="149"/>
      <c r="GEB91" s="150"/>
      <c r="GEC91" s="151"/>
      <c r="GED91" s="152"/>
      <c r="GEE91" s="153"/>
      <c r="GEF91" s="154"/>
      <c r="GEG91" s="146"/>
      <c r="GEH91" s="147"/>
      <c r="GEI91" s="148"/>
      <c r="GEJ91" s="149"/>
      <c r="GEK91" s="150"/>
      <c r="GEL91" s="151"/>
      <c r="GEM91" s="152"/>
      <c r="GEN91" s="153"/>
      <c r="GEO91" s="154"/>
      <c r="GEP91" s="146"/>
      <c r="GEQ91" s="147"/>
      <c r="GER91" s="148"/>
      <c r="GES91" s="149"/>
      <c r="GET91" s="150"/>
      <c r="GEU91" s="151"/>
      <c r="GEV91" s="152"/>
      <c r="GEW91" s="153"/>
      <c r="GEX91" s="154"/>
      <c r="GEY91" s="146"/>
      <c r="GEZ91" s="147"/>
      <c r="GFA91" s="148"/>
      <c r="GFB91" s="149"/>
      <c r="GFC91" s="150"/>
      <c r="GFD91" s="151"/>
      <c r="GFE91" s="152"/>
      <c r="GFF91" s="153"/>
      <c r="GFG91" s="154"/>
      <c r="GFH91" s="146"/>
      <c r="GFI91" s="147"/>
      <c r="GFJ91" s="148"/>
      <c r="GFK91" s="149"/>
      <c r="GFL91" s="150"/>
      <c r="GFM91" s="151"/>
      <c r="GFN91" s="152"/>
      <c r="GFO91" s="153"/>
      <c r="GFP91" s="154"/>
      <c r="GFQ91" s="146"/>
      <c r="GFR91" s="147"/>
      <c r="GFS91" s="148"/>
      <c r="GFT91" s="149"/>
      <c r="GFU91" s="150"/>
      <c r="GFV91" s="151"/>
      <c r="GFW91" s="152"/>
      <c r="GFX91" s="153"/>
      <c r="GFY91" s="154"/>
      <c r="GFZ91" s="146"/>
      <c r="GGA91" s="147"/>
      <c r="GGB91" s="148"/>
      <c r="GGC91" s="149"/>
      <c r="GGD91" s="150"/>
      <c r="GGE91" s="151"/>
      <c r="GGF91" s="152"/>
      <c r="GGG91" s="153"/>
      <c r="GGH91" s="154"/>
      <c r="GGI91" s="146"/>
      <c r="GGJ91" s="147"/>
      <c r="GGK91" s="148"/>
      <c r="GGL91" s="149"/>
      <c r="GGM91" s="150"/>
      <c r="GGN91" s="151"/>
      <c r="GGO91" s="152"/>
      <c r="GGP91" s="153"/>
      <c r="GGQ91" s="154"/>
      <c r="GGR91" s="146"/>
      <c r="GGS91" s="147"/>
      <c r="GGT91" s="148"/>
      <c r="GGU91" s="149"/>
      <c r="GGV91" s="150"/>
      <c r="GGW91" s="151"/>
      <c r="GGX91" s="152"/>
      <c r="GGY91" s="153"/>
      <c r="GGZ91" s="154"/>
      <c r="GHA91" s="146"/>
      <c r="GHB91" s="147"/>
      <c r="GHC91" s="148"/>
      <c r="GHD91" s="149"/>
      <c r="GHE91" s="150"/>
      <c r="GHF91" s="151"/>
      <c r="GHG91" s="152"/>
      <c r="GHH91" s="153"/>
      <c r="GHI91" s="154"/>
      <c r="GHJ91" s="146"/>
      <c r="GHK91" s="147"/>
      <c r="GHL91" s="148"/>
      <c r="GHM91" s="149"/>
      <c r="GHN91" s="150"/>
      <c r="GHO91" s="151"/>
      <c r="GHP91" s="152"/>
      <c r="GHQ91" s="153"/>
      <c r="GHR91" s="154"/>
      <c r="GHS91" s="146"/>
      <c r="GHT91" s="147"/>
      <c r="GHU91" s="148"/>
      <c r="GHV91" s="149"/>
      <c r="GHW91" s="150"/>
      <c r="GHX91" s="151"/>
      <c r="GHY91" s="152"/>
      <c r="GHZ91" s="153"/>
      <c r="GIA91" s="154"/>
      <c r="GIB91" s="146"/>
      <c r="GIC91" s="147"/>
      <c r="GID91" s="148"/>
      <c r="GIE91" s="149"/>
      <c r="GIF91" s="150"/>
      <c r="GIG91" s="151"/>
      <c r="GIH91" s="152"/>
      <c r="GII91" s="153"/>
      <c r="GIJ91" s="154"/>
      <c r="GIK91" s="146"/>
      <c r="GIL91" s="147"/>
      <c r="GIM91" s="148"/>
      <c r="GIN91" s="149"/>
      <c r="GIO91" s="150"/>
      <c r="GIP91" s="151"/>
      <c r="GIQ91" s="152"/>
      <c r="GIR91" s="153"/>
      <c r="GIS91" s="154"/>
      <c r="GIT91" s="146"/>
      <c r="GIU91" s="147"/>
      <c r="GIV91" s="148"/>
      <c r="GIW91" s="149"/>
      <c r="GIX91" s="150"/>
      <c r="GIY91" s="151"/>
      <c r="GIZ91" s="152"/>
      <c r="GJA91" s="153"/>
      <c r="GJB91" s="154"/>
      <c r="GJC91" s="146"/>
      <c r="GJD91" s="147"/>
      <c r="GJE91" s="148"/>
      <c r="GJF91" s="149"/>
      <c r="GJG91" s="150"/>
      <c r="GJH91" s="151"/>
      <c r="GJI91" s="152"/>
      <c r="GJJ91" s="153"/>
      <c r="GJK91" s="154"/>
      <c r="GJL91" s="146"/>
      <c r="GJM91" s="147"/>
      <c r="GJN91" s="148"/>
      <c r="GJO91" s="149"/>
      <c r="GJP91" s="150"/>
      <c r="GJQ91" s="151"/>
      <c r="GJR91" s="152"/>
      <c r="GJS91" s="153"/>
      <c r="GJT91" s="154"/>
      <c r="GJU91" s="146"/>
      <c r="GJV91" s="147"/>
      <c r="GJW91" s="148"/>
      <c r="GJX91" s="149"/>
      <c r="GJY91" s="150"/>
      <c r="GJZ91" s="151"/>
      <c r="GKA91" s="152"/>
      <c r="GKB91" s="153"/>
      <c r="GKC91" s="154"/>
      <c r="GKD91" s="146"/>
      <c r="GKE91" s="147"/>
      <c r="GKF91" s="148"/>
      <c r="GKG91" s="149"/>
      <c r="GKH91" s="150"/>
      <c r="GKI91" s="151"/>
      <c r="GKJ91" s="152"/>
      <c r="GKK91" s="153"/>
      <c r="GKL91" s="154"/>
      <c r="GKM91" s="146"/>
      <c r="GKN91" s="147"/>
      <c r="GKO91" s="148"/>
      <c r="GKP91" s="149"/>
      <c r="GKQ91" s="150"/>
      <c r="GKR91" s="151"/>
      <c r="GKS91" s="152"/>
      <c r="GKT91" s="153"/>
      <c r="GKU91" s="154"/>
      <c r="GKV91" s="146"/>
      <c r="GKW91" s="147"/>
      <c r="GKX91" s="148"/>
      <c r="GKY91" s="149"/>
      <c r="GKZ91" s="150"/>
      <c r="GLA91" s="151"/>
      <c r="GLB91" s="152"/>
      <c r="GLC91" s="153"/>
      <c r="GLD91" s="154"/>
      <c r="GLE91" s="146"/>
      <c r="GLF91" s="147"/>
      <c r="GLG91" s="148"/>
      <c r="GLH91" s="149"/>
      <c r="GLI91" s="150"/>
      <c r="GLJ91" s="151"/>
      <c r="GLK91" s="152"/>
      <c r="GLL91" s="153"/>
      <c r="GLM91" s="154"/>
      <c r="GLN91" s="146"/>
      <c r="GLO91" s="147"/>
      <c r="GLP91" s="148"/>
      <c r="GLQ91" s="149"/>
      <c r="GLR91" s="150"/>
      <c r="GLS91" s="151"/>
      <c r="GLT91" s="152"/>
      <c r="GLU91" s="153"/>
      <c r="GLV91" s="154"/>
      <c r="GLW91" s="146"/>
      <c r="GLX91" s="147"/>
      <c r="GLY91" s="148"/>
      <c r="GLZ91" s="149"/>
      <c r="GMA91" s="150"/>
      <c r="GMB91" s="151"/>
      <c r="GMC91" s="152"/>
      <c r="GMD91" s="153"/>
      <c r="GME91" s="154"/>
      <c r="GMF91" s="146"/>
      <c r="GMG91" s="147"/>
      <c r="GMH91" s="148"/>
      <c r="GMI91" s="149"/>
      <c r="GMJ91" s="150"/>
      <c r="GMK91" s="151"/>
      <c r="GML91" s="152"/>
      <c r="GMM91" s="153"/>
      <c r="GMN91" s="154"/>
      <c r="GMO91" s="146"/>
      <c r="GMP91" s="147"/>
      <c r="GMQ91" s="148"/>
      <c r="GMR91" s="149"/>
      <c r="GMS91" s="150"/>
      <c r="GMT91" s="151"/>
      <c r="GMU91" s="152"/>
      <c r="GMV91" s="153"/>
      <c r="GMW91" s="154"/>
      <c r="GMX91" s="146"/>
      <c r="GMY91" s="147"/>
      <c r="GMZ91" s="148"/>
      <c r="GNA91" s="149"/>
      <c r="GNB91" s="150"/>
      <c r="GNC91" s="151"/>
      <c r="GND91" s="152"/>
      <c r="GNE91" s="153"/>
      <c r="GNF91" s="154"/>
      <c r="GNG91" s="146"/>
      <c r="GNH91" s="147"/>
      <c r="GNI91" s="148"/>
      <c r="GNJ91" s="149"/>
      <c r="GNK91" s="150"/>
      <c r="GNL91" s="151"/>
      <c r="GNM91" s="152"/>
      <c r="GNN91" s="153"/>
      <c r="GNO91" s="154"/>
      <c r="GNP91" s="146"/>
      <c r="GNQ91" s="147"/>
      <c r="GNR91" s="148"/>
      <c r="GNS91" s="149"/>
      <c r="GNT91" s="150"/>
      <c r="GNU91" s="151"/>
      <c r="GNV91" s="152"/>
      <c r="GNW91" s="153"/>
      <c r="GNX91" s="154"/>
      <c r="GNY91" s="146"/>
      <c r="GNZ91" s="147"/>
      <c r="GOA91" s="148"/>
      <c r="GOB91" s="149"/>
      <c r="GOC91" s="150"/>
      <c r="GOD91" s="151"/>
      <c r="GOE91" s="152"/>
      <c r="GOF91" s="153"/>
      <c r="GOG91" s="154"/>
      <c r="GOH91" s="146"/>
      <c r="GOI91" s="147"/>
      <c r="GOJ91" s="148"/>
      <c r="GOK91" s="149"/>
      <c r="GOL91" s="150"/>
      <c r="GOM91" s="151"/>
      <c r="GON91" s="152"/>
      <c r="GOO91" s="153"/>
      <c r="GOP91" s="154"/>
      <c r="GOQ91" s="146"/>
      <c r="GOR91" s="147"/>
      <c r="GOS91" s="148"/>
      <c r="GOT91" s="149"/>
      <c r="GOU91" s="150"/>
      <c r="GOV91" s="151"/>
      <c r="GOW91" s="152"/>
      <c r="GOX91" s="153"/>
      <c r="GOY91" s="154"/>
      <c r="GOZ91" s="146"/>
      <c r="GPA91" s="147"/>
      <c r="GPB91" s="148"/>
      <c r="GPC91" s="149"/>
      <c r="GPD91" s="150"/>
      <c r="GPE91" s="151"/>
      <c r="GPF91" s="152"/>
      <c r="GPG91" s="153"/>
      <c r="GPH91" s="154"/>
      <c r="GPI91" s="146"/>
      <c r="GPJ91" s="147"/>
      <c r="GPK91" s="148"/>
      <c r="GPL91" s="149"/>
      <c r="GPM91" s="150"/>
      <c r="GPN91" s="151"/>
      <c r="GPO91" s="152"/>
      <c r="GPP91" s="153"/>
      <c r="GPQ91" s="154"/>
      <c r="GPR91" s="146"/>
      <c r="GPS91" s="147"/>
      <c r="GPT91" s="148"/>
      <c r="GPU91" s="149"/>
      <c r="GPV91" s="150"/>
      <c r="GPW91" s="151"/>
      <c r="GPX91" s="152"/>
      <c r="GPY91" s="153"/>
      <c r="GPZ91" s="154"/>
      <c r="GQA91" s="146"/>
      <c r="GQB91" s="147"/>
      <c r="GQC91" s="148"/>
      <c r="GQD91" s="149"/>
      <c r="GQE91" s="150"/>
      <c r="GQF91" s="151"/>
      <c r="GQG91" s="152"/>
      <c r="GQH91" s="153"/>
      <c r="GQI91" s="154"/>
      <c r="GQJ91" s="146"/>
      <c r="GQK91" s="147"/>
      <c r="GQL91" s="148"/>
      <c r="GQM91" s="149"/>
      <c r="GQN91" s="150"/>
      <c r="GQO91" s="151"/>
      <c r="GQP91" s="152"/>
      <c r="GQQ91" s="153"/>
      <c r="GQR91" s="154"/>
      <c r="GQS91" s="146"/>
      <c r="GQT91" s="147"/>
      <c r="GQU91" s="148"/>
      <c r="GQV91" s="149"/>
      <c r="GQW91" s="150"/>
      <c r="GQX91" s="151"/>
      <c r="GQY91" s="152"/>
      <c r="GQZ91" s="153"/>
      <c r="GRA91" s="154"/>
      <c r="GRB91" s="146"/>
      <c r="GRC91" s="147"/>
      <c r="GRD91" s="148"/>
      <c r="GRE91" s="149"/>
      <c r="GRF91" s="150"/>
      <c r="GRG91" s="151"/>
      <c r="GRH91" s="152"/>
      <c r="GRI91" s="153"/>
      <c r="GRJ91" s="154"/>
      <c r="GRK91" s="146"/>
      <c r="GRL91" s="147"/>
      <c r="GRM91" s="148"/>
      <c r="GRN91" s="149"/>
      <c r="GRO91" s="150"/>
      <c r="GRP91" s="151"/>
      <c r="GRQ91" s="152"/>
      <c r="GRR91" s="153"/>
      <c r="GRS91" s="154"/>
      <c r="GRT91" s="146"/>
      <c r="GRU91" s="147"/>
      <c r="GRV91" s="148"/>
      <c r="GRW91" s="149"/>
      <c r="GRX91" s="150"/>
      <c r="GRY91" s="151"/>
      <c r="GRZ91" s="152"/>
      <c r="GSA91" s="153"/>
      <c r="GSB91" s="154"/>
      <c r="GSC91" s="146"/>
      <c r="GSD91" s="147"/>
      <c r="GSE91" s="148"/>
      <c r="GSF91" s="149"/>
      <c r="GSG91" s="150"/>
      <c r="GSH91" s="151"/>
      <c r="GSI91" s="152"/>
      <c r="GSJ91" s="153"/>
      <c r="GSK91" s="154"/>
      <c r="GSL91" s="146"/>
      <c r="GSM91" s="147"/>
      <c r="GSN91" s="148"/>
      <c r="GSO91" s="149"/>
      <c r="GSP91" s="150"/>
      <c r="GSQ91" s="151"/>
      <c r="GSR91" s="152"/>
      <c r="GSS91" s="153"/>
      <c r="GST91" s="154"/>
      <c r="GSU91" s="146"/>
      <c r="GSV91" s="147"/>
      <c r="GSW91" s="148"/>
      <c r="GSX91" s="149"/>
      <c r="GSY91" s="150"/>
      <c r="GSZ91" s="151"/>
      <c r="GTA91" s="152"/>
      <c r="GTB91" s="153"/>
      <c r="GTC91" s="154"/>
      <c r="GTD91" s="146"/>
      <c r="GTE91" s="147"/>
      <c r="GTF91" s="148"/>
      <c r="GTG91" s="149"/>
      <c r="GTH91" s="150"/>
      <c r="GTI91" s="151"/>
      <c r="GTJ91" s="152"/>
      <c r="GTK91" s="153"/>
      <c r="GTL91" s="154"/>
      <c r="GTM91" s="146"/>
      <c r="GTN91" s="147"/>
      <c r="GTO91" s="148"/>
      <c r="GTP91" s="149"/>
      <c r="GTQ91" s="150"/>
      <c r="GTR91" s="151"/>
      <c r="GTS91" s="152"/>
      <c r="GTT91" s="153"/>
      <c r="GTU91" s="154"/>
      <c r="GTV91" s="146"/>
      <c r="GTW91" s="147"/>
      <c r="GTX91" s="148"/>
      <c r="GTY91" s="149"/>
      <c r="GTZ91" s="150"/>
      <c r="GUA91" s="151"/>
      <c r="GUB91" s="152"/>
      <c r="GUC91" s="153"/>
      <c r="GUD91" s="154"/>
      <c r="GUE91" s="146"/>
      <c r="GUF91" s="147"/>
      <c r="GUG91" s="148"/>
      <c r="GUH91" s="149"/>
      <c r="GUI91" s="150"/>
      <c r="GUJ91" s="151"/>
      <c r="GUK91" s="152"/>
      <c r="GUL91" s="153"/>
      <c r="GUM91" s="154"/>
      <c r="GUN91" s="146"/>
      <c r="GUO91" s="147"/>
      <c r="GUP91" s="148"/>
      <c r="GUQ91" s="149"/>
      <c r="GUR91" s="150"/>
      <c r="GUS91" s="151"/>
      <c r="GUT91" s="152"/>
      <c r="GUU91" s="153"/>
      <c r="GUV91" s="154"/>
      <c r="GUW91" s="146"/>
      <c r="GUX91" s="147"/>
      <c r="GUY91" s="148"/>
      <c r="GUZ91" s="149"/>
      <c r="GVA91" s="150"/>
      <c r="GVB91" s="151"/>
      <c r="GVC91" s="152"/>
      <c r="GVD91" s="153"/>
      <c r="GVE91" s="154"/>
      <c r="GVF91" s="146"/>
      <c r="GVG91" s="147"/>
      <c r="GVH91" s="148"/>
      <c r="GVI91" s="149"/>
      <c r="GVJ91" s="150"/>
      <c r="GVK91" s="151"/>
      <c r="GVL91" s="152"/>
      <c r="GVM91" s="153"/>
      <c r="GVN91" s="154"/>
      <c r="GVO91" s="146"/>
      <c r="GVP91" s="147"/>
      <c r="GVQ91" s="148"/>
      <c r="GVR91" s="149"/>
      <c r="GVS91" s="150"/>
      <c r="GVT91" s="151"/>
      <c r="GVU91" s="152"/>
      <c r="GVV91" s="153"/>
      <c r="GVW91" s="154"/>
      <c r="GVX91" s="146"/>
      <c r="GVY91" s="147"/>
      <c r="GVZ91" s="148"/>
      <c r="GWA91" s="149"/>
      <c r="GWB91" s="150"/>
      <c r="GWC91" s="151"/>
      <c r="GWD91" s="152"/>
      <c r="GWE91" s="153"/>
      <c r="GWF91" s="154"/>
      <c r="GWG91" s="146"/>
      <c r="GWH91" s="147"/>
      <c r="GWI91" s="148"/>
      <c r="GWJ91" s="149"/>
      <c r="GWK91" s="150"/>
      <c r="GWL91" s="151"/>
      <c r="GWM91" s="152"/>
      <c r="GWN91" s="153"/>
      <c r="GWO91" s="154"/>
      <c r="GWP91" s="146"/>
      <c r="GWQ91" s="147"/>
      <c r="GWR91" s="148"/>
      <c r="GWS91" s="149"/>
      <c r="GWT91" s="150"/>
      <c r="GWU91" s="151"/>
      <c r="GWV91" s="152"/>
      <c r="GWW91" s="153"/>
      <c r="GWX91" s="154"/>
      <c r="GWY91" s="146"/>
      <c r="GWZ91" s="147"/>
      <c r="GXA91" s="148"/>
      <c r="GXB91" s="149"/>
      <c r="GXC91" s="150"/>
      <c r="GXD91" s="151"/>
      <c r="GXE91" s="152"/>
      <c r="GXF91" s="153"/>
      <c r="GXG91" s="154"/>
      <c r="GXH91" s="146"/>
      <c r="GXI91" s="147"/>
      <c r="GXJ91" s="148"/>
      <c r="GXK91" s="149"/>
      <c r="GXL91" s="150"/>
      <c r="GXM91" s="151"/>
      <c r="GXN91" s="152"/>
      <c r="GXO91" s="153"/>
      <c r="GXP91" s="154"/>
      <c r="GXQ91" s="146"/>
      <c r="GXR91" s="147"/>
      <c r="GXS91" s="148"/>
      <c r="GXT91" s="149"/>
      <c r="GXU91" s="150"/>
      <c r="GXV91" s="151"/>
      <c r="GXW91" s="152"/>
      <c r="GXX91" s="153"/>
      <c r="GXY91" s="154"/>
      <c r="GXZ91" s="146"/>
      <c r="GYA91" s="147"/>
      <c r="GYB91" s="148"/>
      <c r="GYC91" s="149"/>
      <c r="GYD91" s="150"/>
      <c r="GYE91" s="151"/>
      <c r="GYF91" s="152"/>
      <c r="GYG91" s="153"/>
      <c r="GYH91" s="154"/>
      <c r="GYI91" s="146"/>
      <c r="GYJ91" s="147"/>
      <c r="GYK91" s="148"/>
      <c r="GYL91" s="149"/>
      <c r="GYM91" s="150"/>
      <c r="GYN91" s="151"/>
      <c r="GYO91" s="152"/>
      <c r="GYP91" s="153"/>
      <c r="GYQ91" s="154"/>
      <c r="GYR91" s="146"/>
      <c r="GYS91" s="147"/>
      <c r="GYT91" s="148"/>
      <c r="GYU91" s="149"/>
      <c r="GYV91" s="150"/>
      <c r="GYW91" s="151"/>
      <c r="GYX91" s="152"/>
      <c r="GYY91" s="153"/>
      <c r="GYZ91" s="154"/>
      <c r="GZA91" s="146"/>
      <c r="GZB91" s="147"/>
      <c r="GZC91" s="148"/>
      <c r="GZD91" s="149"/>
      <c r="GZE91" s="150"/>
      <c r="GZF91" s="151"/>
      <c r="GZG91" s="152"/>
      <c r="GZH91" s="153"/>
      <c r="GZI91" s="154"/>
      <c r="GZJ91" s="146"/>
      <c r="GZK91" s="147"/>
      <c r="GZL91" s="148"/>
      <c r="GZM91" s="149"/>
      <c r="GZN91" s="150"/>
      <c r="GZO91" s="151"/>
      <c r="GZP91" s="152"/>
      <c r="GZQ91" s="153"/>
      <c r="GZR91" s="154"/>
      <c r="GZS91" s="146"/>
      <c r="GZT91" s="147"/>
      <c r="GZU91" s="148"/>
      <c r="GZV91" s="149"/>
      <c r="GZW91" s="150"/>
      <c r="GZX91" s="151"/>
      <c r="GZY91" s="152"/>
      <c r="GZZ91" s="153"/>
      <c r="HAA91" s="154"/>
      <c r="HAB91" s="146"/>
      <c r="HAC91" s="147"/>
      <c r="HAD91" s="148"/>
      <c r="HAE91" s="149"/>
      <c r="HAF91" s="150"/>
      <c r="HAG91" s="151"/>
      <c r="HAH91" s="152"/>
      <c r="HAI91" s="153"/>
      <c r="HAJ91" s="154"/>
      <c r="HAK91" s="146"/>
      <c r="HAL91" s="147"/>
      <c r="HAM91" s="148"/>
      <c r="HAN91" s="149"/>
      <c r="HAO91" s="150"/>
      <c r="HAP91" s="151"/>
      <c r="HAQ91" s="152"/>
      <c r="HAR91" s="153"/>
      <c r="HAS91" s="154"/>
      <c r="HAT91" s="146"/>
      <c r="HAU91" s="147"/>
      <c r="HAV91" s="148"/>
      <c r="HAW91" s="149"/>
      <c r="HAX91" s="150"/>
      <c r="HAY91" s="151"/>
      <c r="HAZ91" s="152"/>
      <c r="HBA91" s="153"/>
      <c r="HBB91" s="154"/>
      <c r="HBC91" s="146"/>
      <c r="HBD91" s="147"/>
      <c r="HBE91" s="148"/>
      <c r="HBF91" s="149"/>
      <c r="HBG91" s="150"/>
      <c r="HBH91" s="151"/>
      <c r="HBI91" s="152"/>
      <c r="HBJ91" s="153"/>
      <c r="HBK91" s="154"/>
      <c r="HBL91" s="146"/>
      <c r="HBM91" s="147"/>
      <c r="HBN91" s="148"/>
      <c r="HBO91" s="149"/>
      <c r="HBP91" s="150"/>
      <c r="HBQ91" s="151"/>
      <c r="HBR91" s="152"/>
      <c r="HBS91" s="153"/>
      <c r="HBT91" s="154"/>
      <c r="HBU91" s="146"/>
      <c r="HBV91" s="147"/>
      <c r="HBW91" s="148"/>
      <c r="HBX91" s="149"/>
      <c r="HBY91" s="150"/>
      <c r="HBZ91" s="151"/>
      <c r="HCA91" s="152"/>
      <c r="HCB91" s="153"/>
      <c r="HCC91" s="154"/>
      <c r="HCD91" s="146"/>
      <c r="HCE91" s="147"/>
      <c r="HCF91" s="148"/>
      <c r="HCG91" s="149"/>
      <c r="HCH91" s="150"/>
      <c r="HCI91" s="151"/>
      <c r="HCJ91" s="152"/>
      <c r="HCK91" s="153"/>
      <c r="HCL91" s="154"/>
      <c r="HCM91" s="146"/>
      <c r="HCN91" s="147"/>
      <c r="HCO91" s="148"/>
      <c r="HCP91" s="149"/>
      <c r="HCQ91" s="150"/>
      <c r="HCR91" s="151"/>
      <c r="HCS91" s="152"/>
      <c r="HCT91" s="153"/>
      <c r="HCU91" s="154"/>
      <c r="HCV91" s="146"/>
      <c r="HCW91" s="147"/>
      <c r="HCX91" s="148"/>
      <c r="HCY91" s="149"/>
      <c r="HCZ91" s="150"/>
      <c r="HDA91" s="151"/>
      <c r="HDB91" s="152"/>
      <c r="HDC91" s="153"/>
      <c r="HDD91" s="154"/>
      <c r="HDE91" s="146"/>
      <c r="HDF91" s="147"/>
      <c r="HDG91" s="148"/>
      <c r="HDH91" s="149"/>
      <c r="HDI91" s="150"/>
      <c r="HDJ91" s="151"/>
      <c r="HDK91" s="152"/>
      <c r="HDL91" s="153"/>
      <c r="HDM91" s="154"/>
      <c r="HDN91" s="146"/>
      <c r="HDO91" s="147"/>
      <c r="HDP91" s="148"/>
      <c r="HDQ91" s="149"/>
      <c r="HDR91" s="150"/>
      <c r="HDS91" s="151"/>
      <c r="HDT91" s="152"/>
      <c r="HDU91" s="153"/>
      <c r="HDV91" s="154"/>
      <c r="HDW91" s="146"/>
      <c r="HDX91" s="147"/>
      <c r="HDY91" s="148"/>
      <c r="HDZ91" s="149"/>
      <c r="HEA91" s="150"/>
      <c r="HEB91" s="151"/>
      <c r="HEC91" s="152"/>
      <c r="HED91" s="153"/>
      <c r="HEE91" s="154"/>
      <c r="HEF91" s="146"/>
      <c r="HEG91" s="147"/>
      <c r="HEH91" s="148"/>
      <c r="HEI91" s="149"/>
      <c r="HEJ91" s="150"/>
      <c r="HEK91" s="151"/>
      <c r="HEL91" s="152"/>
      <c r="HEM91" s="153"/>
      <c r="HEN91" s="154"/>
      <c r="HEO91" s="146"/>
      <c r="HEP91" s="147"/>
      <c r="HEQ91" s="148"/>
      <c r="HER91" s="149"/>
      <c r="HES91" s="150"/>
      <c r="HET91" s="151"/>
      <c r="HEU91" s="152"/>
      <c r="HEV91" s="153"/>
      <c r="HEW91" s="154"/>
      <c r="HEX91" s="146"/>
      <c r="HEY91" s="147"/>
      <c r="HEZ91" s="148"/>
      <c r="HFA91" s="149"/>
      <c r="HFB91" s="150"/>
      <c r="HFC91" s="151"/>
      <c r="HFD91" s="152"/>
      <c r="HFE91" s="153"/>
      <c r="HFF91" s="154"/>
      <c r="HFG91" s="146"/>
      <c r="HFH91" s="147"/>
      <c r="HFI91" s="148"/>
      <c r="HFJ91" s="149"/>
      <c r="HFK91" s="150"/>
      <c r="HFL91" s="151"/>
      <c r="HFM91" s="152"/>
      <c r="HFN91" s="153"/>
      <c r="HFO91" s="154"/>
      <c r="HFP91" s="146"/>
      <c r="HFQ91" s="147"/>
      <c r="HFR91" s="148"/>
      <c r="HFS91" s="149"/>
      <c r="HFT91" s="150"/>
      <c r="HFU91" s="151"/>
      <c r="HFV91" s="152"/>
      <c r="HFW91" s="153"/>
      <c r="HFX91" s="154"/>
      <c r="HFY91" s="146"/>
      <c r="HFZ91" s="147"/>
      <c r="HGA91" s="148"/>
      <c r="HGB91" s="149"/>
      <c r="HGC91" s="150"/>
      <c r="HGD91" s="151"/>
      <c r="HGE91" s="152"/>
      <c r="HGF91" s="153"/>
      <c r="HGG91" s="154"/>
      <c r="HGH91" s="146"/>
      <c r="HGI91" s="147"/>
      <c r="HGJ91" s="148"/>
      <c r="HGK91" s="149"/>
      <c r="HGL91" s="150"/>
      <c r="HGM91" s="151"/>
      <c r="HGN91" s="152"/>
      <c r="HGO91" s="153"/>
      <c r="HGP91" s="154"/>
      <c r="HGQ91" s="146"/>
      <c r="HGR91" s="147"/>
      <c r="HGS91" s="148"/>
      <c r="HGT91" s="149"/>
      <c r="HGU91" s="150"/>
      <c r="HGV91" s="151"/>
      <c r="HGW91" s="152"/>
      <c r="HGX91" s="153"/>
      <c r="HGY91" s="154"/>
      <c r="HGZ91" s="146"/>
      <c r="HHA91" s="147"/>
      <c r="HHB91" s="148"/>
      <c r="HHC91" s="149"/>
      <c r="HHD91" s="150"/>
      <c r="HHE91" s="151"/>
      <c r="HHF91" s="152"/>
      <c r="HHG91" s="153"/>
      <c r="HHH91" s="154"/>
      <c r="HHI91" s="146"/>
      <c r="HHJ91" s="147"/>
      <c r="HHK91" s="148"/>
      <c r="HHL91" s="149"/>
      <c r="HHM91" s="150"/>
      <c r="HHN91" s="151"/>
      <c r="HHO91" s="152"/>
      <c r="HHP91" s="153"/>
      <c r="HHQ91" s="154"/>
      <c r="HHR91" s="146"/>
      <c r="HHS91" s="147"/>
      <c r="HHT91" s="148"/>
      <c r="HHU91" s="149"/>
      <c r="HHV91" s="150"/>
      <c r="HHW91" s="151"/>
      <c r="HHX91" s="152"/>
      <c r="HHY91" s="153"/>
      <c r="HHZ91" s="154"/>
      <c r="HIA91" s="146"/>
      <c r="HIB91" s="147"/>
      <c r="HIC91" s="148"/>
      <c r="HID91" s="149"/>
      <c r="HIE91" s="150"/>
      <c r="HIF91" s="151"/>
      <c r="HIG91" s="152"/>
      <c r="HIH91" s="153"/>
      <c r="HII91" s="154"/>
      <c r="HIJ91" s="146"/>
      <c r="HIK91" s="147"/>
      <c r="HIL91" s="148"/>
      <c r="HIM91" s="149"/>
      <c r="HIN91" s="150"/>
      <c r="HIO91" s="151"/>
      <c r="HIP91" s="152"/>
      <c r="HIQ91" s="153"/>
      <c r="HIR91" s="154"/>
      <c r="HIS91" s="146"/>
      <c r="HIT91" s="147"/>
      <c r="HIU91" s="148"/>
      <c r="HIV91" s="149"/>
      <c r="HIW91" s="150"/>
      <c r="HIX91" s="151"/>
      <c r="HIY91" s="152"/>
      <c r="HIZ91" s="153"/>
      <c r="HJA91" s="154"/>
      <c r="HJB91" s="146"/>
      <c r="HJC91" s="147"/>
      <c r="HJD91" s="148"/>
      <c r="HJE91" s="149"/>
      <c r="HJF91" s="150"/>
      <c r="HJG91" s="151"/>
      <c r="HJH91" s="152"/>
      <c r="HJI91" s="153"/>
      <c r="HJJ91" s="154"/>
      <c r="HJK91" s="146"/>
      <c r="HJL91" s="147"/>
      <c r="HJM91" s="148"/>
      <c r="HJN91" s="149"/>
      <c r="HJO91" s="150"/>
      <c r="HJP91" s="151"/>
      <c r="HJQ91" s="152"/>
      <c r="HJR91" s="153"/>
      <c r="HJS91" s="154"/>
      <c r="HJT91" s="146"/>
      <c r="HJU91" s="147"/>
      <c r="HJV91" s="148"/>
      <c r="HJW91" s="149"/>
      <c r="HJX91" s="150"/>
      <c r="HJY91" s="151"/>
      <c r="HJZ91" s="152"/>
      <c r="HKA91" s="153"/>
      <c r="HKB91" s="154"/>
      <c r="HKC91" s="146"/>
      <c r="HKD91" s="147"/>
      <c r="HKE91" s="148"/>
      <c r="HKF91" s="149"/>
      <c r="HKG91" s="150"/>
      <c r="HKH91" s="151"/>
      <c r="HKI91" s="152"/>
      <c r="HKJ91" s="153"/>
      <c r="HKK91" s="154"/>
      <c r="HKL91" s="146"/>
      <c r="HKM91" s="147"/>
      <c r="HKN91" s="148"/>
      <c r="HKO91" s="149"/>
      <c r="HKP91" s="150"/>
      <c r="HKQ91" s="151"/>
      <c r="HKR91" s="152"/>
      <c r="HKS91" s="153"/>
      <c r="HKT91" s="154"/>
      <c r="HKU91" s="146"/>
      <c r="HKV91" s="147"/>
      <c r="HKW91" s="148"/>
      <c r="HKX91" s="149"/>
      <c r="HKY91" s="150"/>
      <c r="HKZ91" s="151"/>
      <c r="HLA91" s="152"/>
      <c r="HLB91" s="153"/>
      <c r="HLC91" s="154"/>
      <c r="HLD91" s="146"/>
      <c r="HLE91" s="147"/>
      <c r="HLF91" s="148"/>
      <c r="HLG91" s="149"/>
      <c r="HLH91" s="150"/>
      <c r="HLI91" s="151"/>
      <c r="HLJ91" s="152"/>
      <c r="HLK91" s="153"/>
      <c r="HLL91" s="154"/>
      <c r="HLM91" s="146"/>
      <c r="HLN91" s="147"/>
      <c r="HLO91" s="148"/>
      <c r="HLP91" s="149"/>
      <c r="HLQ91" s="150"/>
      <c r="HLR91" s="151"/>
      <c r="HLS91" s="152"/>
      <c r="HLT91" s="153"/>
      <c r="HLU91" s="154"/>
      <c r="HLV91" s="146"/>
      <c r="HLW91" s="147"/>
      <c r="HLX91" s="148"/>
      <c r="HLY91" s="149"/>
      <c r="HLZ91" s="150"/>
      <c r="HMA91" s="151"/>
      <c r="HMB91" s="152"/>
      <c r="HMC91" s="153"/>
      <c r="HMD91" s="154"/>
      <c r="HME91" s="146"/>
      <c r="HMF91" s="147"/>
      <c r="HMG91" s="148"/>
      <c r="HMH91" s="149"/>
      <c r="HMI91" s="150"/>
      <c r="HMJ91" s="151"/>
      <c r="HMK91" s="152"/>
      <c r="HML91" s="153"/>
      <c r="HMM91" s="154"/>
      <c r="HMN91" s="146"/>
      <c r="HMO91" s="147"/>
      <c r="HMP91" s="148"/>
      <c r="HMQ91" s="149"/>
      <c r="HMR91" s="150"/>
      <c r="HMS91" s="151"/>
      <c r="HMT91" s="152"/>
      <c r="HMU91" s="153"/>
      <c r="HMV91" s="154"/>
      <c r="HMW91" s="146"/>
      <c r="HMX91" s="147"/>
      <c r="HMY91" s="148"/>
      <c r="HMZ91" s="149"/>
      <c r="HNA91" s="150"/>
      <c r="HNB91" s="151"/>
      <c r="HNC91" s="152"/>
      <c r="HND91" s="153"/>
      <c r="HNE91" s="154"/>
      <c r="HNF91" s="146"/>
      <c r="HNG91" s="147"/>
      <c r="HNH91" s="148"/>
      <c r="HNI91" s="149"/>
      <c r="HNJ91" s="150"/>
      <c r="HNK91" s="151"/>
      <c r="HNL91" s="152"/>
      <c r="HNM91" s="153"/>
      <c r="HNN91" s="154"/>
      <c r="HNO91" s="146"/>
      <c r="HNP91" s="147"/>
      <c r="HNQ91" s="148"/>
      <c r="HNR91" s="149"/>
      <c r="HNS91" s="150"/>
      <c r="HNT91" s="151"/>
      <c r="HNU91" s="152"/>
      <c r="HNV91" s="153"/>
      <c r="HNW91" s="154"/>
      <c r="HNX91" s="146"/>
      <c r="HNY91" s="147"/>
      <c r="HNZ91" s="148"/>
      <c r="HOA91" s="149"/>
      <c r="HOB91" s="150"/>
      <c r="HOC91" s="151"/>
      <c r="HOD91" s="152"/>
      <c r="HOE91" s="153"/>
      <c r="HOF91" s="154"/>
      <c r="HOG91" s="146"/>
      <c r="HOH91" s="147"/>
      <c r="HOI91" s="148"/>
      <c r="HOJ91" s="149"/>
      <c r="HOK91" s="150"/>
      <c r="HOL91" s="151"/>
      <c r="HOM91" s="152"/>
      <c r="HON91" s="153"/>
      <c r="HOO91" s="154"/>
      <c r="HOP91" s="146"/>
      <c r="HOQ91" s="147"/>
      <c r="HOR91" s="148"/>
      <c r="HOS91" s="149"/>
      <c r="HOT91" s="150"/>
      <c r="HOU91" s="151"/>
      <c r="HOV91" s="152"/>
      <c r="HOW91" s="153"/>
      <c r="HOX91" s="154"/>
      <c r="HOY91" s="146"/>
      <c r="HOZ91" s="147"/>
      <c r="HPA91" s="148"/>
      <c r="HPB91" s="149"/>
      <c r="HPC91" s="150"/>
      <c r="HPD91" s="151"/>
      <c r="HPE91" s="152"/>
      <c r="HPF91" s="153"/>
      <c r="HPG91" s="154"/>
      <c r="HPH91" s="146"/>
      <c r="HPI91" s="147"/>
      <c r="HPJ91" s="148"/>
      <c r="HPK91" s="149"/>
      <c r="HPL91" s="150"/>
      <c r="HPM91" s="151"/>
      <c r="HPN91" s="152"/>
      <c r="HPO91" s="153"/>
      <c r="HPP91" s="154"/>
      <c r="HPQ91" s="146"/>
      <c r="HPR91" s="147"/>
      <c r="HPS91" s="148"/>
      <c r="HPT91" s="149"/>
      <c r="HPU91" s="150"/>
      <c r="HPV91" s="151"/>
      <c r="HPW91" s="152"/>
      <c r="HPX91" s="153"/>
      <c r="HPY91" s="154"/>
      <c r="HPZ91" s="146"/>
      <c r="HQA91" s="147"/>
      <c r="HQB91" s="148"/>
      <c r="HQC91" s="149"/>
      <c r="HQD91" s="150"/>
      <c r="HQE91" s="151"/>
      <c r="HQF91" s="152"/>
      <c r="HQG91" s="153"/>
      <c r="HQH91" s="154"/>
      <c r="HQI91" s="146"/>
      <c r="HQJ91" s="147"/>
      <c r="HQK91" s="148"/>
      <c r="HQL91" s="149"/>
      <c r="HQM91" s="150"/>
      <c r="HQN91" s="151"/>
      <c r="HQO91" s="152"/>
      <c r="HQP91" s="153"/>
      <c r="HQQ91" s="154"/>
      <c r="HQR91" s="146"/>
      <c r="HQS91" s="147"/>
      <c r="HQT91" s="148"/>
      <c r="HQU91" s="149"/>
      <c r="HQV91" s="150"/>
      <c r="HQW91" s="151"/>
      <c r="HQX91" s="152"/>
      <c r="HQY91" s="153"/>
      <c r="HQZ91" s="154"/>
      <c r="HRA91" s="146"/>
      <c r="HRB91" s="147"/>
      <c r="HRC91" s="148"/>
      <c r="HRD91" s="149"/>
      <c r="HRE91" s="150"/>
      <c r="HRF91" s="151"/>
      <c r="HRG91" s="152"/>
      <c r="HRH91" s="153"/>
      <c r="HRI91" s="154"/>
      <c r="HRJ91" s="146"/>
      <c r="HRK91" s="147"/>
      <c r="HRL91" s="148"/>
      <c r="HRM91" s="149"/>
      <c r="HRN91" s="150"/>
      <c r="HRO91" s="151"/>
      <c r="HRP91" s="152"/>
      <c r="HRQ91" s="153"/>
      <c r="HRR91" s="154"/>
      <c r="HRS91" s="146"/>
      <c r="HRT91" s="147"/>
      <c r="HRU91" s="148"/>
      <c r="HRV91" s="149"/>
      <c r="HRW91" s="150"/>
      <c r="HRX91" s="151"/>
      <c r="HRY91" s="152"/>
      <c r="HRZ91" s="153"/>
      <c r="HSA91" s="154"/>
      <c r="HSB91" s="146"/>
      <c r="HSC91" s="147"/>
      <c r="HSD91" s="148"/>
      <c r="HSE91" s="149"/>
      <c r="HSF91" s="150"/>
      <c r="HSG91" s="151"/>
      <c r="HSH91" s="152"/>
      <c r="HSI91" s="153"/>
      <c r="HSJ91" s="154"/>
      <c r="HSK91" s="146"/>
      <c r="HSL91" s="147"/>
      <c r="HSM91" s="148"/>
      <c r="HSN91" s="149"/>
      <c r="HSO91" s="150"/>
      <c r="HSP91" s="151"/>
      <c r="HSQ91" s="152"/>
      <c r="HSR91" s="153"/>
      <c r="HSS91" s="154"/>
      <c r="HST91" s="146"/>
      <c r="HSU91" s="147"/>
      <c r="HSV91" s="148"/>
      <c r="HSW91" s="149"/>
      <c r="HSX91" s="150"/>
      <c r="HSY91" s="151"/>
      <c r="HSZ91" s="152"/>
      <c r="HTA91" s="153"/>
      <c r="HTB91" s="154"/>
      <c r="HTC91" s="146"/>
      <c r="HTD91" s="147"/>
      <c r="HTE91" s="148"/>
      <c r="HTF91" s="149"/>
      <c r="HTG91" s="150"/>
      <c r="HTH91" s="151"/>
      <c r="HTI91" s="152"/>
      <c r="HTJ91" s="153"/>
      <c r="HTK91" s="154"/>
      <c r="HTL91" s="146"/>
      <c r="HTM91" s="147"/>
      <c r="HTN91" s="148"/>
      <c r="HTO91" s="149"/>
      <c r="HTP91" s="150"/>
      <c r="HTQ91" s="151"/>
      <c r="HTR91" s="152"/>
      <c r="HTS91" s="153"/>
      <c r="HTT91" s="154"/>
      <c r="HTU91" s="146"/>
      <c r="HTV91" s="147"/>
      <c r="HTW91" s="148"/>
      <c r="HTX91" s="149"/>
      <c r="HTY91" s="150"/>
      <c r="HTZ91" s="151"/>
      <c r="HUA91" s="152"/>
      <c r="HUB91" s="153"/>
      <c r="HUC91" s="154"/>
      <c r="HUD91" s="146"/>
      <c r="HUE91" s="147"/>
      <c r="HUF91" s="148"/>
      <c r="HUG91" s="149"/>
      <c r="HUH91" s="150"/>
      <c r="HUI91" s="151"/>
      <c r="HUJ91" s="152"/>
      <c r="HUK91" s="153"/>
      <c r="HUL91" s="154"/>
      <c r="HUM91" s="146"/>
      <c r="HUN91" s="147"/>
      <c r="HUO91" s="148"/>
      <c r="HUP91" s="149"/>
      <c r="HUQ91" s="150"/>
      <c r="HUR91" s="151"/>
      <c r="HUS91" s="152"/>
      <c r="HUT91" s="153"/>
      <c r="HUU91" s="154"/>
      <c r="HUV91" s="146"/>
      <c r="HUW91" s="147"/>
      <c r="HUX91" s="148"/>
      <c r="HUY91" s="149"/>
      <c r="HUZ91" s="150"/>
      <c r="HVA91" s="151"/>
      <c r="HVB91" s="152"/>
      <c r="HVC91" s="153"/>
      <c r="HVD91" s="154"/>
      <c r="HVE91" s="146"/>
      <c r="HVF91" s="147"/>
      <c r="HVG91" s="148"/>
      <c r="HVH91" s="149"/>
      <c r="HVI91" s="150"/>
      <c r="HVJ91" s="151"/>
      <c r="HVK91" s="152"/>
      <c r="HVL91" s="153"/>
      <c r="HVM91" s="154"/>
      <c r="HVN91" s="146"/>
      <c r="HVO91" s="147"/>
      <c r="HVP91" s="148"/>
      <c r="HVQ91" s="149"/>
      <c r="HVR91" s="150"/>
      <c r="HVS91" s="151"/>
      <c r="HVT91" s="152"/>
      <c r="HVU91" s="153"/>
      <c r="HVV91" s="154"/>
      <c r="HVW91" s="146"/>
      <c r="HVX91" s="147"/>
      <c r="HVY91" s="148"/>
      <c r="HVZ91" s="149"/>
      <c r="HWA91" s="150"/>
      <c r="HWB91" s="151"/>
      <c r="HWC91" s="152"/>
      <c r="HWD91" s="153"/>
      <c r="HWE91" s="154"/>
      <c r="HWF91" s="146"/>
      <c r="HWG91" s="147"/>
      <c r="HWH91" s="148"/>
      <c r="HWI91" s="149"/>
      <c r="HWJ91" s="150"/>
      <c r="HWK91" s="151"/>
      <c r="HWL91" s="152"/>
      <c r="HWM91" s="153"/>
      <c r="HWN91" s="154"/>
      <c r="HWO91" s="146"/>
      <c r="HWP91" s="147"/>
      <c r="HWQ91" s="148"/>
      <c r="HWR91" s="149"/>
      <c r="HWS91" s="150"/>
      <c r="HWT91" s="151"/>
      <c r="HWU91" s="152"/>
      <c r="HWV91" s="153"/>
      <c r="HWW91" s="154"/>
      <c r="HWX91" s="146"/>
      <c r="HWY91" s="147"/>
      <c r="HWZ91" s="148"/>
      <c r="HXA91" s="149"/>
      <c r="HXB91" s="150"/>
      <c r="HXC91" s="151"/>
      <c r="HXD91" s="152"/>
      <c r="HXE91" s="153"/>
      <c r="HXF91" s="154"/>
      <c r="HXG91" s="146"/>
      <c r="HXH91" s="147"/>
      <c r="HXI91" s="148"/>
      <c r="HXJ91" s="149"/>
      <c r="HXK91" s="150"/>
      <c r="HXL91" s="151"/>
      <c r="HXM91" s="152"/>
      <c r="HXN91" s="153"/>
      <c r="HXO91" s="154"/>
      <c r="HXP91" s="146"/>
      <c r="HXQ91" s="147"/>
      <c r="HXR91" s="148"/>
      <c r="HXS91" s="149"/>
      <c r="HXT91" s="150"/>
      <c r="HXU91" s="151"/>
      <c r="HXV91" s="152"/>
      <c r="HXW91" s="153"/>
      <c r="HXX91" s="154"/>
      <c r="HXY91" s="146"/>
      <c r="HXZ91" s="147"/>
      <c r="HYA91" s="148"/>
      <c r="HYB91" s="149"/>
      <c r="HYC91" s="150"/>
      <c r="HYD91" s="151"/>
      <c r="HYE91" s="152"/>
      <c r="HYF91" s="153"/>
      <c r="HYG91" s="154"/>
      <c r="HYH91" s="146"/>
      <c r="HYI91" s="147"/>
      <c r="HYJ91" s="148"/>
      <c r="HYK91" s="149"/>
      <c r="HYL91" s="150"/>
      <c r="HYM91" s="151"/>
      <c r="HYN91" s="152"/>
      <c r="HYO91" s="153"/>
      <c r="HYP91" s="154"/>
      <c r="HYQ91" s="146"/>
      <c r="HYR91" s="147"/>
      <c r="HYS91" s="148"/>
      <c r="HYT91" s="149"/>
      <c r="HYU91" s="150"/>
      <c r="HYV91" s="151"/>
      <c r="HYW91" s="152"/>
      <c r="HYX91" s="153"/>
      <c r="HYY91" s="154"/>
      <c r="HYZ91" s="146"/>
      <c r="HZA91" s="147"/>
      <c r="HZB91" s="148"/>
      <c r="HZC91" s="149"/>
      <c r="HZD91" s="150"/>
      <c r="HZE91" s="151"/>
      <c r="HZF91" s="152"/>
      <c r="HZG91" s="153"/>
      <c r="HZH91" s="154"/>
      <c r="HZI91" s="146"/>
      <c r="HZJ91" s="147"/>
      <c r="HZK91" s="148"/>
      <c r="HZL91" s="149"/>
      <c r="HZM91" s="150"/>
      <c r="HZN91" s="151"/>
      <c r="HZO91" s="152"/>
      <c r="HZP91" s="153"/>
      <c r="HZQ91" s="154"/>
      <c r="HZR91" s="146"/>
      <c r="HZS91" s="147"/>
      <c r="HZT91" s="148"/>
      <c r="HZU91" s="149"/>
      <c r="HZV91" s="150"/>
      <c r="HZW91" s="151"/>
      <c r="HZX91" s="152"/>
      <c r="HZY91" s="153"/>
      <c r="HZZ91" s="154"/>
      <c r="IAA91" s="146"/>
      <c r="IAB91" s="147"/>
      <c r="IAC91" s="148"/>
      <c r="IAD91" s="149"/>
      <c r="IAE91" s="150"/>
      <c r="IAF91" s="151"/>
      <c r="IAG91" s="152"/>
      <c r="IAH91" s="153"/>
      <c r="IAI91" s="154"/>
      <c r="IAJ91" s="146"/>
      <c r="IAK91" s="147"/>
      <c r="IAL91" s="148"/>
      <c r="IAM91" s="149"/>
      <c r="IAN91" s="150"/>
      <c r="IAO91" s="151"/>
      <c r="IAP91" s="152"/>
      <c r="IAQ91" s="153"/>
      <c r="IAR91" s="154"/>
      <c r="IAS91" s="146"/>
      <c r="IAT91" s="147"/>
      <c r="IAU91" s="148"/>
      <c r="IAV91" s="149"/>
      <c r="IAW91" s="150"/>
      <c r="IAX91" s="151"/>
      <c r="IAY91" s="152"/>
      <c r="IAZ91" s="153"/>
      <c r="IBA91" s="154"/>
      <c r="IBB91" s="146"/>
      <c r="IBC91" s="147"/>
      <c r="IBD91" s="148"/>
      <c r="IBE91" s="149"/>
      <c r="IBF91" s="150"/>
      <c r="IBG91" s="151"/>
      <c r="IBH91" s="152"/>
      <c r="IBI91" s="153"/>
      <c r="IBJ91" s="154"/>
      <c r="IBK91" s="146"/>
      <c r="IBL91" s="147"/>
      <c r="IBM91" s="148"/>
      <c r="IBN91" s="149"/>
      <c r="IBO91" s="150"/>
      <c r="IBP91" s="151"/>
      <c r="IBQ91" s="152"/>
      <c r="IBR91" s="153"/>
      <c r="IBS91" s="154"/>
      <c r="IBT91" s="146"/>
      <c r="IBU91" s="147"/>
      <c r="IBV91" s="148"/>
      <c r="IBW91" s="149"/>
      <c r="IBX91" s="150"/>
      <c r="IBY91" s="151"/>
      <c r="IBZ91" s="152"/>
      <c r="ICA91" s="153"/>
      <c r="ICB91" s="154"/>
      <c r="ICC91" s="146"/>
      <c r="ICD91" s="147"/>
      <c r="ICE91" s="148"/>
      <c r="ICF91" s="149"/>
      <c r="ICG91" s="150"/>
      <c r="ICH91" s="151"/>
      <c r="ICI91" s="152"/>
      <c r="ICJ91" s="153"/>
      <c r="ICK91" s="154"/>
      <c r="ICL91" s="146"/>
      <c r="ICM91" s="147"/>
      <c r="ICN91" s="148"/>
      <c r="ICO91" s="149"/>
      <c r="ICP91" s="150"/>
      <c r="ICQ91" s="151"/>
      <c r="ICR91" s="152"/>
      <c r="ICS91" s="153"/>
      <c r="ICT91" s="154"/>
      <c r="ICU91" s="146"/>
      <c r="ICV91" s="147"/>
      <c r="ICW91" s="148"/>
      <c r="ICX91" s="149"/>
      <c r="ICY91" s="150"/>
      <c r="ICZ91" s="151"/>
      <c r="IDA91" s="152"/>
      <c r="IDB91" s="153"/>
      <c r="IDC91" s="154"/>
      <c r="IDD91" s="146"/>
      <c r="IDE91" s="147"/>
      <c r="IDF91" s="148"/>
      <c r="IDG91" s="149"/>
      <c r="IDH91" s="150"/>
      <c r="IDI91" s="151"/>
      <c r="IDJ91" s="152"/>
      <c r="IDK91" s="153"/>
      <c r="IDL91" s="154"/>
      <c r="IDM91" s="146"/>
      <c r="IDN91" s="147"/>
      <c r="IDO91" s="148"/>
      <c r="IDP91" s="149"/>
      <c r="IDQ91" s="150"/>
      <c r="IDR91" s="151"/>
      <c r="IDS91" s="152"/>
      <c r="IDT91" s="153"/>
      <c r="IDU91" s="154"/>
      <c r="IDV91" s="146"/>
      <c r="IDW91" s="147"/>
      <c r="IDX91" s="148"/>
      <c r="IDY91" s="149"/>
      <c r="IDZ91" s="150"/>
      <c r="IEA91" s="151"/>
      <c r="IEB91" s="152"/>
      <c r="IEC91" s="153"/>
      <c r="IED91" s="154"/>
      <c r="IEE91" s="146"/>
      <c r="IEF91" s="147"/>
      <c r="IEG91" s="148"/>
      <c r="IEH91" s="149"/>
      <c r="IEI91" s="150"/>
      <c r="IEJ91" s="151"/>
      <c r="IEK91" s="152"/>
      <c r="IEL91" s="153"/>
      <c r="IEM91" s="154"/>
      <c r="IEN91" s="146"/>
      <c r="IEO91" s="147"/>
      <c r="IEP91" s="148"/>
      <c r="IEQ91" s="149"/>
      <c r="IER91" s="150"/>
      <c r="IES91" s="151"/>
      <c r="IET91" s="152"/>
      <c r="IEU91" s="153"/>
      <c r="IEV91" s="154"/>
      <c r="IEW91" s="146"/>
      <c r="IEX91" s="147"/>
      <c r="IEY91" s="148"/>
      <c r="IEZ91" s="149"/>
      <c r="IFA91" s="150"/>
      <c r="IFB91" s="151"/>
      <c r="IFC91" s="152"/>
      <c r="IFD91" s="153"/>
      <c r="IFE91" s="154"/>
      <c r="IFF91" s="146"/>
      <c r="IFG91" s="147"/>
      <c r="IFH91" s="148"/>
      <c r="IFI91" s="149"/>
      <c r="IFJ91" s="150"/>
      <c r="IFK91" s="151"/>
      <c r="IFL91" s="152"/>
      <c r="IFM91" s="153"/>
      <c r="IFN91" s="154"/>
      <c r="IFO91" s="146"/>
      <c r="IFP91" s="147"/>
      <c r="IFQ91" s="148"/>
      <c r="IFR91" s="149"/>
      <c r="IFS91" s="150"/>
      <c r="IFT91" s="151"/>
      <c r="IFU91" s="152"/>
      <c r="IFV91" s="153"/>
      <c r="IFW91" s="154"/>
      <c r="IFX91" s="146"/>
      <c r="IFY91" s="147"/>
      <c r="IFZ91" s="148"/>
      <c r="IGA91" s="149"/>
      <c r="IGB91" s="150"/>
      <c r="IGC91" s="151"/>
      <c r="IGD91" s="152"/>
      <c r="IGE91" s="153"/>
      <c r="IGF91" s="154"/>
      <c r="IGG91" s="146"/>
      <c r="IGH91" s="147"/>
      <c r="IGI91" s="148"/>
      <c r="IGJ91" s="149"/>
      <c r="IGK91" s="150"/>
      <c r="IGL91" s="151"/>
      <c r="IGM91" s="152"/>
      <c r="IGN91" s="153"/>
      <c r="IGO91" s="154"/>
      <c r="IGP91" s="146"/>
      <c r="IGQ91" s="147"/>
      <c r="IGR91" s="148"/>
      <c r="IGS91" s="149"/>
      <c r="IGT91" s="150"/>
      <c r="IGU91" s="151"/>
      <c r="IGV91" s="152"/>
      <c r="IGW91" s="153"/>
      <c r="IGX91" s="154"/>
      <c r="IGY91" s="146"/>
      <c r="IGZ91" s="147"/>
      <c r="IHA91" s="148"/>
      <c r="IHB91" s="149"/>
      <c r="IHC91" s="150"/>
      <c r="IHD91" s="151"/>
      <c r="IHE91" s="152"/>
      <c r="IHF91" s="153"/>
      <c r="IHG91" s="154"/>
      <c r="IHH91" s="146"/>
      <c r="IHI91" s="147"/>
      <c r="IHJ91" s="148"/>
      <c r="IHK91" s="149"/>
      <c r="IHL91" s="150"/>
      <c r="IHM91" s="151"/>
      <c r="IHN91" s="152"/>
      <c r="IHO91" s="153"/>
      <c r="IHP91" s="154"/>
      <c r="IHQ91" s="146"/>
      <c r="IHR91" s="147"/>
      <c r="IHS91" s="148"/>
      <c r="IHT91" s="149"/>
      <c r="IHU91" s="150"/>
      <c r="IHV91" s="151"/>
      <c r="IHW91" s="152"/>
      <c r="IHX91" s="153"/>
      <c r="IHY91" s="154"/>
      <c r="IHZ91" s="146"/>
      <c r="IIA91" s="147"/>
      <c r="IIB91" s="148"/>
      <c r="IIC91" s="149"/>
      <c r="IID91" s="150"/>
      <c r="IIE91" s="151"/>
      <c r="IIF91" s="152"/>
      <c r="IIG91" s="153"/>
      <c r="IIH91" s="154"/>
      <c r="III91" s="146"/>
      <c r="IIJ91" s="147"/>
      <c r="IIK91" s="148"/>
      <c r="IIL91" s="149"/>
      <c r="IIM91" s="150"/>
      <c r="IIN91" s="151"/>
      <c r="IIO91" s="152"/>
      <c r="IIP91" s="153"/>
      <c r="IIQ91" s="154"/>
      <c r="IIR91" s="146"/>
      <c r="IIS91" s="147"/>
      <c r="IIT91" s="148"/>
      <c r="IIU91" s="149"/>
      <c r="IIV91" s="150"/>
      <c r="IIW91" s="151"/>
      <c r="IIX91" s="152"/>
      <c r="IIY91" s="153"/>
      <c r="IIZ91" s="154"/>
      <c r="IJA91" s="146"/>
      <c r="IJB91" s="147"/>
      <c r="IJC91" s="148"/>
      <c r="IJD91" s="149"/>
      <c r="IJE91" s="150"/>
      <c r="IJF91" s="151"/>
      <c r="IJG91" s="152"/>
      <c r="IJH91" s="153"/>
      <c r="IJI91" s="154"/>
      <c r="IJJ91" s="146"/>
      <c r="IJK91" s="147"/>
      <c r="IJL91" s="148"/>
      <c r="IJM91" s="149"/>
      <c r="IJN91" s="150"/>
      <c r="IJO91" s="151"/>
      <c r="IJP91" s="152"/>
      <c r="IJQ91" s="153"/>
      <c r="IJR91" s="154"/>
      <c r="IJS91" s="146"/>
      <c r="IJT91" s="147"/>
      <c r="IJU91" s="148"/>
      <c r="IJV91" s="149"/>
      <c r="IJW91" s="150"/>
      <c r="IJX91" s="151"/>
      <c r="IJY91" s="152"/>
      <c r="IJZ91" s="153"/>
      <c r="IKA91" s="154"/>
      <c r="IKB91" s="146"/>
      <c r="IKC91" s="147"/>
      <c r="IKD91" s="148"/>
      <c r="IKE91" s="149"/>
      <c r="IKF91" s="150"/>
      <c r="IKG91" s="151"/>
      <c r="IKH91" s="152"/>
      <c r="IKI91" s="153"/>
      <c r="IKJ91" s="154"/>
      <c r="IKK91" s="146"/>
      <c r="IKL91" s="147"/>
      <c r="IKM91" s="148"/>
      <c r="IKN91" s="149"/>
      <c r="IKO91" s="150"/>
      <c r="IKP91" s="151"/>
      <c r="IKQ91" s="152"/>
      <c r="IKR91" s="153"/>
      <c r="IKS91" s="154"/>
      <c r="IKT91" s="146"/>
      <c r="IKU91" s="147"/>
      <c r="IKV91" s="148"/>
      <c r="IKW91" s="149"/>
      <c r="IKX91" s="150"/>
      <c r="IKY91" s="151"/>
      <c r="IKZ91" s="152"/>
      <c r="ILA91" s="153"/>
      <c r="ILB91" s="154"/>
      <c r="ILC91" s="146"/>
      <c r="ILD91" s="147"/>
      <c r="ILE91" s="148"/>
      <c r="ILF91" s="149"/>
      <c r="ILG91" s="150"/>
      <c r="ILH91" s="151"/>
      <c r="ILI91" s="152"/>
      <c r="ILJ91" s="153"/>
      <c r="ILK91" s="154"/>
      <c r="ILL91" s="146"/>
      <c r="ILM91" s="147"/>
      <c r="ILN91" s="148"/>
      <c r="ILO91" s="149"/>
      <c r="ILP91" s="150"/>
      <c r="ILQ91" s="151"/>
      <c r="ILR91" s="152"/>
      <c r="ILS91" s="153"/>
      <c r="ILT91" s="154"/>
      <c r="ILU91" s="146"/>
      <c r="ILV91" s="147"/>
      <c r="ILW91" s="148"/>
      <c r="ILX91" s="149"/>
      <c r="ILY91" s="150"/>
      <c r="ILZ91" s="151"/>
      <c r="IMA91" s="152"/>
      <c r="IMB91" s="153"/>
      <c r="IMC91" s="154"/>
      <c r="IMD91" s="146"/>
      <c r="IME91" s="147"/>
      <c r="IMF91" s="148"/>
      <c r="IMG91" s="149"/>
      <c r="IMH91" s="150"/>
      <c r="IMI91" s="151"/>
      <c r="IMJ91" s="152"/>
      <c r="IMK91" s="153"/>
      <c r="IML91" s="154"/>
      <c r="IMM91" s="146"/>
      <c r="IMN91" s="147"/>
      <c r="IMO91" s="148"/>
      <c r="IMP91" s="149"/>
      <c r="IMQ91" s="150"/>
      <c r="IMR91" s="151"/>
      <c r="IMS91" s="152"/>
      <c r="IMT91" s="153"/>
      <c r="IMU91" s="154"/>
      <c r="IMV91" s="146"/>
      <c r="IMW91" s="147"/>
      <c r="IMX91" s="148"/>
      <c r="IMY91" s="149"/>
      <c r="IMZ91" s="150"/>
      <c r="INA91" s="151"/>
      <c r="INB91" s="152"/>
      <c r="INC91" s="153"/>
      <c r="IND91" s="154"/>
      <c r="INE91" s="146"/>
      <c r="INF91" s="147"/>
      <c r="ING91" s="148"/>
      <c r="INH91" s="149"/>
      <c r="INI91" s="150"/>
      <c r="INJ91" s="151"/>
      <c r="INK91" s="152"/>
      <c r="INL91" s="153"/>
      <c r="INM91" s="154"/>
      <c r="INN91" s="146"/>
      <c r="INO91" s="147"/>
      <c r="INP91" s="148"/>
      <c r="INQ91" s="149"/>
      <c r="INR91" s="150"/>
      <c r="INS91" s="151"/>
      <c r="INT91" s="152"/>
      <c r="INU91" s="153"/>
      <c r="INV91" s="154"/>
      <c r="INW91" s="146"/>
      <c r="INX91" s="147"/>
      <c r="INY91" s="148"/>
      <c r="INZ91" s="149"/>
      <c r="IOA91" s="150"/>
      <c r="IOB91" s="151"/>
      <c r="IOC91" s="152"/>
      <c r="IOD91" s="153"/>
      <c r="IOE91" s="154"/>
      <c r="IOF91" s="146"/>
      <c r="IOG91" s="147"/>
      <c r="IOH91" s="148"/>
      <c r="IOI91" s="149"/>
      <c r="IOJ91" s="150"/>
      <c r="IOK91" s="151"/>
      <c r="IOL91" s="152"/>
      <c r="IOM91" s="153"/>
      <c r="ION91" s="154"/>
      <c r="IOO91" s="146"/>
      <c r="IOP91" s="147"/>
      <c r="IOQ91" s="148"/>
      <c r="IOR91" s="149"/>
      <c r="IOS91" s="150"/>
      <c r="IOT91" s="151"/>
      <c r="IOU91" s="152"/>
      <c r="IOV91" s="153"/>
      <c r="IOW91" s="154"/>
      <c r="IOX91" s="146"/>
      <c r="IOY91" s="147"/>
      <c r="IOZ91" s="148"/>
      <c r="IPA91" s="149"/>
      <c r="IPB91" s="150"/>
      <c r="IPC91" s="151"/>
      <c r="IPD91" s="152"/>
      <c r="IPE91" s="153"/>
      <c r="IPF91" s="154"/>
      <c r="IPG91" s="146"/>
      <c r="IPH91" s="147"/>
      <c r="IPI91" s="148"/>
      <c r="IPJ91" s="149"/>
      <c r="IPK91" s="150"/>
      <c r="IPL91" s="151"/>
      <c r="IPM91" s="152"/>
      <c r="IPN91" s="153"/>
      <c r="IPO91" s="154"/>
      <c r="IPP91" s="146"/>
      <c r="IPQ91" s="147"/>
      <c r="IPR91" s="148"/>
      <c r="IPS91" s="149"/>
      <c r="IPT91" s="150"/>
      <c r="IPU91" s="151"/>
      <c r="IPV91" s="152"/>
      <c r="IPW91" s="153"/>
      <c r="IPX91" s="154"/>
      <c r="IPY91" s="146"/>
      <c r="IPZ91" s="147"/>
      <c r="IQA91" s="148"/>
      <c r="IQB91" s="149"/>
      <c r="IQC91" s="150"/>
      <c r="IQD91" s="151"/>
      <c r="IQE91" s="152"/>
      <c r="IQF91" s="153"/>
      <c r="IQG91" s="154"/>
      <c r="IQH91" s="146"/>
      <c r="IQI91" s="147"/>
      <c r="IQJ91" s="148"/>
      <c r="IQK91" s="149"/>
      <c r="IQL91" s="150"/>
      <c r="IQM91" s="151"/>
      <c r="IQN91" s="152"/>
      <c r="IQO91" s="153"/>
      <c r="IQP91" s="154"/>
      <c r="IQQ91" s="146"/>
      <c r="IQR91" s="147"/>
      <c r="IQS91" s="148"/>
      <c r="IQT91" s="149"/>
      <c r="IQU91" s="150"/>
      <c r="IQV91" s="151"/>
      <c r="IQW91" s="152"/>
      <c r="IQX91" s="153"/>
      <c r="IQY91" s="154"/>
      <c r="IQZ91" s="146"/>
      <c r="IRA91" s="147"/>
      <c r="IRB91" s="148"/>
      <c r="IRC91" s="149"/>
      <c r="IRD91" s="150"/>
      <c r="IRE91" s="151"/>
      <c r="IRF91" s="152"/>
      <c r="IRG91" s="153"/>
      <c r="IRH91" s="154"/>
      <c r="IRI91" s="146"/>
      <c r="IRJ91" s="147"/>
      <c r="IRK91" s="148"/>
      <c r="IRL91" s="149"/>
      <c r="IRM91" s="150"/>
      <c r="IRN91" s="151"/>
      <c r="IRO91" s="152"/>
      <c r="IRP91" s="153"/>
      <c r="IRQ91" s="154"/>
      <c r="IRR91" s="146"/>
      <c r="IRS91" s="147"/>
      <c r="IRT91" s="148"/>
      <c r="IRU91" s="149"/>
      <c r="IRV91" s="150"/>
      <c r="IRW91" s="151"/>
      <c r="IRX91" s="152"/>
      <c r="IRY91" s="153"/>
      <c r="IRZ91" s="154"/>
      <c r="ISA91" s="146"/>
      <c r="ISB91" s="147"/>
      <c r="ISC91" s="148"/>
      <c r="ISD91" s="149"/>
      <c r="ISE91" s="150"/>
      <c r="ISF91" s="151"/>
      <c r="ISG91" s="152"/>
      <c r="ISH91" s="153"/>
      <c r="ISI91" s="154"/>
      <c r="ISJ91" s="146"/>
      <c r="ISK91" s="147"/>
      <c r="ISL91" s="148"/>
      <c r="ISM91" s="149"/>
      <c r="ISN91" s="150"/>
      <c r="ISO91" s="151"/>
      <c r="ISP91" s="152"/>
      <c r="ISQ91" s="153"/>
      <c r="ISR91" s="154"/>
      <c r="ISS91" s="146"/>
      <c r="IST91" s="147"/>
      <c r="ISU91" s="148"/>
      <c r="ISV91" s="149"/>
      <c r="ISW91" s="150"/>
      <c r="ISX91" s="151"/>
      <c r="ISY91" s="152"/>
      <c r="ISZ91" s="153"/>
      <c r="ITA91" s="154"/>
      <c r="ITB91" s="146"/>
      <c r="ITC91" s="147"/>
      <c r="ITD91" s="148"/>
      <c r="ITE91" s="149"/>
      <c r="ITF91" s="150"/>
      <c r="ITG91" s="151"/>
      <c r="ITH91" s="152"/>
      <c r="ITI91" s="153"/>
      <c r="ITJ91" s="154"/>
      <c r="ITK91" s="146"/>
      <c r="ITL91" s="147"/>
      <c r="ITM91" s="148"/>
      <c r="ITN91" s="149"/>
      <c r="ITO91" s="150"/>
      <c r="ITP91" s="151"/>
      <c r="ITQ91" s="152"/>
      <c r="ITR91" s="153"/>
      <c r="ITS91" s="154"/>
      <c r="ITT91" s="146"/>
      <c r="ITU91" s="147"/>
      <c r="ITV91" s="148"/>
      <c r="ITW91" s="149"/>
      <c r="ITX91" s="150"/>
      <c r="ITY91" s="151"/>
      <c r="ITZ91" s="152"/>
      <c r="IUA91" s="153"/>
      <c r="IUB91" s="154"/>
      <c r="IUC91" s="146"/>
      <c r="IUD91" s="147"/>
      <c r="IUE91" s="148"/>
      <c r="IUF91" s="149"/>
      <c r="IUG91" s="150"/>
      <c r="IUH91" s="151"/>
      <c r="IUI91" s="152"/>
      <c r="IUJ91" s="153"/>
      <c r="IUK91" s="154"/>
      <c r="IUL91" s="146"/>
      <c r="IUM91" s="147"/>
      <c r="IUN91" s="148"/>
      <c r="IUO91" s="149"/>
      <c r="IUP91" s="150"/>
      <c r="IUQ91" s="151"/>
      <c r="IUR91" s="152"/>
      <c r="IUS91" s="153"/>
      <c r="IUT91" s="154"/>
      <c r="IUU91" s="146"/>
      <c r="IUV91" s="147"/>
      <c r="IUW91" s="148"/>
      <c r="IUX91" s="149"/>
      <c r="IUY91" s="150"/>
      <c r="IUZ91" s="151"/>
      <c r="IVA91" s="152"/>
      <c r="IVB91" s="153"/>
      <c r="IVC91" s="154"/>
      <c r="IVD91" s="146"/>
      <c r="IVE91" s="147"/>
      <c r="IVF91" s="148"/>
      <c r="IVG91" s="149"/>
      <c r="IVH91" s="150"/>
      <c r="IVI91" s="151"/>
      <c r="IVJ91" s="152"/>
      <c r="IVK91" s="153"/>
      <c r="IVL91" s="154"/>
      <c r="IVM91" s="146"/>
      <c r="IVN91" s="147"/>
      <c r="IVO91" s="148"/>
      <c r="IVP91" s="149"/>
      <c r="IVQ91" s="150"/>
      <c r="IVR91" s="151"/>
      <c r="IVS91" s="152"/>
      <c r="IVT91" s="153"/>
      <c r="IVU91" s="154"/>
      <c r="IVV91" s="146"/>
      <c r="IVW91" s="147"/>
      <c r="IVX91" s="148"/>
      <c r="IVY91" s="149"/>
      <c r="IVZ91" s="150"/>
      <c r="IWA91" s="151"/>
      <c r="IWB91" s="152"/>
      <c r="IWC91" s="153"/>
      <c r="IWD91" s="154"/>
      <c r="IWE91" s="146"/>
      <c r="IWF91" s="147"/>
      <c r="IWG91" s="148"/>
      <c r="IWH91" s="149"/>
      <c r="IWI91" s="150"/>
      <c r="IWJ91" s="151"/>
      <c r="IWK91" s="152"/>
      <c r="IWL91" s="153"/>
      <c r="IWM91" s="154"/>
      <c r="IWN91" s="146"/>
      <c r="IWO91" s="147"/>
      <c r="IWP91" s="148"/>
      <c r="IWQ91" s="149"/>
      <c r="IWR91" s="150"/>
      <c r="IWS91" s="151"/>
      <c r="IWT91" s="152"/>
      <c r="IWU91" s="153"/>
      <c r="IWV91" s="154"/>
      <c r="IWW91" s="146"/>
      <c r="IWX91" s="147"/>
      <c r="IWY91" s="148"/>
      <c r="IWZ91" s="149"/>
      <c r="IXA91" s="150"/>
      <c r="IXB91" s="151"/>
      <c r="IXC91" s="152"/>
      <c r="IXD91" s="153"/>
      <c r="IXE91" s="154"/>
      <c r="IXF91" s="146"/>
      <c r="IXG91" s="147"/>
      <c r="IXH91" s="148"/>
      <c r="IXI91" s="149"/>
      <c r="IXJ91" s="150"/>
      <c r="IXK91" s="151"/>
      <c r="IXL91" s="152"/>
      <c r="IXM91" s="153"/>
      <c r="IXN91" s="154"/>
      <c r="IXO91" s="146"/>
      <c r="IXP91" s="147"/>
      <c r="IXQ91" s="148"/>
      <c r="IXR91" s="149"/>
      <c r="IXS91" s="150"/>
      <c r="IXT91" s="151"/>
      <c r="IXU91" s="152"/>
      <c r="IXV91" s="153"/>
      <c r="IXW91" s="154"/>
      <c r="IXX91" s="146"/>
      <c r="IXY91" s="147"/>
      <c r="IXZ91" s="148"/>
      <c r="IYA91" s="149"/>
      <c r="IYB91" s="150"/>
      <c r="IYC91" s="151"/>
      <c r="IYD91" s="152"/>
      <c r="IYE91" s="153"/>
      <c r="IYF91" s="154"/>
      <c r="IYG91" s="146"/>
      <c r="IYH91" s="147"/>
      <c r="IYI91" s="148"/>
      <c r="IYJ91" s="149"/>
      <c r="IYK91" s="150"/>
      <c r="IYL91" s="151"/>
      <c r="IYM91" s="152"/>
      <c r="IYN91" s="153"/>
      <c r="IYO91" s="154"/>
      <c r="IYP91" s="146"/>
      <c r="IYQ91" s="147"/>
      <c r="IYR91" s="148"/>
      <c r="IYS91" s="149"/>
      <c r="IYT91" s="150"/>
      <c r="IYU91" s="151"/>
      <c r="IYV91" s="152"/>
      <c r="IYW91" s="153"/>
      <c r="IYX91" s="154"/>
      <c r="IYY91" s="146"/>
      <c r="IYZ91" s="147"/>
      <c r="IZA91" s="148"/>
      <c r="IZB91" s="149"/>
      <c r="IZC91" s="150"/>
      <c r="IZD91" s="151"/>
      <c r="IZE91" s="152"/>
      <c r="IZF91" s="153"/>
      <c r="IZG91" s="154"/>
      <c r="IZH91" s="146"/>
      <c r="IZI91" s="147"/>
      <c r="IZJ91" s="148"/>
      <c r="IZK91" s="149"/>
      <c r="IZL91" s="150"/>
      <c r="IZM91" s="151"/>
      <c r="IZN91" s="152"/>
      <c r="IZO91" s="153"/>
      <c r="IZP91" s="154"/>
      <c r="IZQ91" s="146"/>
      <c r="IZR91" s="147"/>
      <c r="IZS91" s="148"/>
      <c r="IZT91" s="149"/>
      <c r="IZU91" s="150"/>
      <c r="IZV91" s="151"/>
      <c r="IZW91" s="152"/>
      <c r="IZX91" s="153"/>
      <c r="IZY91" s="154"/>
      <c r="IZZ91" s="146"/>
      <c r="JAA91" s="147"/>
      <c r="JAB91" s="148"/>
      <c r="JAC91" s="149"/>
      <c r="JAD91" s="150"/>
      <c r="JAE91" s="151"/>
      <c r="JAF91" s="152"/>
      <c r="JAG91" s="153"/>
      <c r="JAH91" s="154"/>
      <c r="JAI91" s="146"/>
      <c r="JAJ91" s="147"/>
      <c r="JAK91" s="148"/>
      <c r="JAL91" s="149"/>
      <c r="JAM91" s="150"/>
      <c r="JAN91" s="151"/>
      <c r="JAO91" s="152"/>
      <c r="JAP91" s="153"/>
      <c r="JAQ91" s="154"/>
      <c r="JAR91" s="146"/>
      <c r="JAS91" s="147"/>
      <c r="JAT91" s="148"/>
      <c r="JAU91" s="149"/>
      <c r="JAV91" s="150"/>
      <c r="JAW91" s="151"/>
      <c r="JAX91" s="152"/>
      <c r="JAY91" s="153"/>
      <c r="JAZ91" s="154"/>
      <c r="JBA91" s="146"/>
      <c r="JBB91" s="147"/>
      <c r="JBC91" s="148"/>
      <c r="JBD91" s="149"/>
      <c r="JBE91" s="150"/>
      <c r="JBF91" s="151"/>
      <c r="JBG91" s="152"/>
      <c r="JBH91" s="153"/>
      <c r="JBI91" s="154"/>
      <c r="JBJ91" s="146"/>
      <c r="JBK91" s="147"/>
      <c r="JBL91" s="148"/>
      <c r="JBM91" s="149"/>
      <c r="JBN91" s="150"/>
      <c r="JBO91" s="151"/>
      <c r="JBP91" s="152"/>
      <c r="JBQ91" s="153"/>
      <c r="JBR91" s="154"/>
      <c r="JBS91" s="146"/>
      <c r="JBT91" s="147"/>
      <c r="JBU91" s="148"/>
      <c r="JBV91" s="149"/>
      <c r="JBW91" s="150"/>
      <c r="JBX91" s="151"/>
      <c r="JBY91" s="152"/>
      <c r="JBZ91" s="153"/>
      <c r="JCA91" s="154"/>
      <c r="JCB91" s="146"/>
      <c r="JCC91" s="147"/>
      <c r="JCD91" s="148"/>
      <c r="JCE91" s="149"/>
      <c r="JCF91" s="150"/>
      <c r="JCG91" s="151"/>
      <c r="JCH91" s="152"/>
      <c r="JCI91" s="153"/>
      <c r="JCJ91" s="154"/>
      <c r="JCK91" s="146"/>
      <c r="JCL91" s="147"/>
      <c r="JCM91" s="148"/>
      <c r="JCN91" s="149"/>
      <c r="JCO91" s="150"/>
      <c r="JCP91" s="151"/>
      <c r="JCQ91" s="152"/>
      <c r="JCR91" s="153"/>
      <c r="JCS91" s="154"/>
      <c r="JCT91" s="146"/>
      <c r="JCU91" s="147"/>
      <c r="JCV91" s="148"/>
      <c r="JCW91" s="149"/>
      <c r="JCX91" s="150"/>
      <c r="JCY91" s="151"/>
      <c r="JCZ91" s="152"/>
      <c r="JDA91" s="153"/>
      <c r="JDB91" s="154"/>
      <c r="JDC91" s="146"/>
      <c r="JDD91" s="147"/>
      <c r="JDE91" s="148"/>
      <c r="JDF91" s="149"/>
      <c r="JDG91" s="150"/>
      <c r="JDH91" s="151"/>
      <c r="JDI91" s="152"/>
      <c r="JDJ91" s="153"/>
      <c r="JDK91" s="154"/>
      <c r="JDL91" s="146"/>
      <c r="JDM91" s="147"/>
      <c r="JDN91" s="148"/>
      <c r="JDO91" s="149"/>
      <c r="JDP91" s="150"/>
      <c r="JDQ91" s="151"/>
      <c r="JDR91" s="152"/>
      <c r="JDS91" s="153"/>
      <c r="JDT91" s="154"/>
      <c r="JDU91" s="146"/>
      <c r="JDV91" s="147"/>
      <c r="JDW91" s="148"/>
      <c r="JDX91" s="149"/>
      <c r="JDY91" s="150"/>
      <c r="JDZ91" s="151"/>
      <c r="JEA91" s="152"/>
      <c r="JEB91" s="153"/>
      <c r="JEC91" s="154"/>
      <c r="JED91" s="146"/>
      <c r="JEE91" s="147"/>
      <c r="JEF91" s="148"/>
      <c r="JEG91" s="149"/>
      <c r="JEH91" s="150"/>
      <c r="JEI91" s="151"/>
      <c r="JEJ91" s="152"/>
      <c r="JEK91" s="153"/>
      <c r="JEL91" s="154"/>
      <c r="JEM91" s="146"/>
      <c r="JEN91" s="147"/>
      <c r="JEO91" s="148"/>
      <c r="JEP91" s="149"/>
      <c r="JEQ91" s="150"/>
      <c r="JER91" s="151"/>
      <c r="JES91" s="152"/>
      <c r="JET91" s="153"/>
      <c r="JEU91" s="154"/>
      <c r="JEV91" s="146"/>
      <c r="JEW91" s="147"/>
      <c r="JEX91" s="148"/>
      <c r="JEY91" s="149"/>
      <c r="JEZ91" s="150"/>
      <c r="JFA91" s="151"/>
      <c r="JFB91" s="152"/>
      <c r="JFC91" s="153"/>
      <c r="JFD91" s="154"/>
      <c r="JFE91" s="146"/>
      <c r="JFF91" s="147"/>
      <c r="JFG91" s="148"/>
      <c r="JFH91" s="149"/>
      <c r="JFI91" s="150"/>
      <c r="JFJ91" s="151"/>
      <c r="JFK91" s="152"/>
      <c r="JFL91" s="153"/>
      <c r="JFM91" s="154"/>
      <c r="JFN91" s="146"/>
      <c r="JFO91" s="147"/>
      <c r="JFP91" s="148"/>
      <c r="JFQ91" s="149"/>
      <c r="JFR91" s="150"/>
      <c r="JFS91" s="151"/>
      <c r="JFT91" s="152"/>
      <c r="JFU91" s="153"/>
      <c r="JFV91" s="154"/>
      <c r="JFW91" s="146"/>
      <c r="JFX91" s="147"/>
      <c r="JFY91" s="148"/>
      <c r="JFZ91" s="149"/>
      <c r="JGA91" s="150"/>
      <c r="JGB91" s="151"/>
      <c r="JGC91" s="152"/>
      <c r="JGD91" s="153"/>
      <c r="JGE91" s="154"/>
      <c r="JGF91" s="146"/>
      <c r="JGG91" s="147"/>
      <c r="JGH91" s="148"/>
      <c r="JGI91" s="149"/>
      <c r="JGJ91" s="150"/>
      <c r="JGK91" s="151"/>
      <c r="JGL91" s="152"/>
      <c r="JGM91" s="153"/>
      <c r="JGN91" s="154"/>
      <c r="JGO91" s="146"/>
      <c r="JGP91" s="147"/>
      <c r="JGQ91" s="148"/>
      <c r="JGR91" s="149"/>
      <c r="JGS91" s="150"/>
      <c r="JGT91" s="151"/>
      <c r="JGU91" s="152"/>
      <c r="JGV91" s="153"/>
      <c r="JGW91" s="154"/>
      <c r="JGX91" s="146"/>
      <c r="JGY91" s="147"/>
      <c r="JGZ91" s="148"/>
      <c r="JHA91" s="149"/>
      <c r="JHB91" s="150"/>
      <c r="JHC91" s="151"/>
      <c r="JHD91" s="152"/>
      <c r="JHE91" s="153"/>
      <c r="JHF91" s="154"/>
      <c r="JHG91" s="146"/>
      <c r="JHH91" s="147"/>
      <c r="JHI91" s="148"/>
      <c r="JHJ91" s="149"/>
      <c r="JHK91" s="150"/>
      <c r="JHL91" s="151"/>
      <c r="JHM91" s="152"/>
      <c r="JHN91" s="153"/>
      <c r="JHO91" s="154"/>
      <c r="JHP91" s="146"/>
      <c r="JHQ91" s="147"/>
      <c r="JHR91" s="148"/>
      <c r="JHS91" s="149"/>
      <c r="JHT91" s="150"/>
      <c r="JHU91" s="151"/>
      <c r="JHV91" s="152"/>
      <c r="JHW91" s="153"/>
      <c r="JHX91" s="154"/>
      <c r="JHY91" s="146"/>
      <c r="JHZ91" s="147"/>
      <c r="JIA91" s="148"/>
      <c r="JIB91" s="149"/>
      <c r="JIC91" s="150"/>
      <c r="JID91" s="151"/>
      <c r="JIE91" s="152"/>
      <c r="JIF91" s="153"/>
      <c r="JIG91" s="154"/>
      <c r="JIH91" s="146"/>
      <c r="JII91" s="147"/>
      <c r="JIJ91" s="148"/>
      <c r="JIK91" s="149"/>
      <c r="JIL91" s="150"/>
      <c r="JIM91" s="151"/>
      <c r="JIN91" s="152"/>
      <c r="JIO91" s="153"/>
      <c r="JIP91" s="154"/>
      <c r="JIQ91" s="146"/>
      <c r="JIR91" s="147"/>
      <c r="JIS91" s="148"/>
      <c r="JIT91" s="149"/>
      <c r="JIU91" s="150"/>
      <c r="JIV91" s="151"/>
      <c r="JIW91" s="152"/>
      <c r="JIX91" s="153"/>
      <c r="JIY91" s="154"/>
      <c r="JIZ91" s="146"/>
      <c r="JJA91" s="147"/>
      <c r="JJB91" s="148"/>
      <c r="JJC91" s="149"/>
      <c r="JJD91" s="150"/>
      <c r="JJE91" s="151"/>
      <c r="JJF91" s="152"/>
      <c r="JJG91" s="153"/>
      <c r="JJH91" s="154"/>
      <c r="JJI91" s="146"/>
      <c r="JJJ91" s="147"/>
      <c r="JJK91" s="148"/>
      <c r="JJL91" s="149"/>
      <c r="JJM91" s="150"/>
      <c r="JJN91" s="151"/>
      <c r="JJO91" s="152"/>
      <c r="JJP91" s="153"/>
      <c r="JJQ91" s="154"/>
      <c r="JJR91" s="146"/>
      <c r="JJS91" s="147"/>
      <c r="JJT91" s="148"/>
      <c r="JJU91" s="149"/>
      <c r="JJV91" s="150"/>
      <c r="JJW91" s="151"/>
      <c r="JJX91" s="152"/>
      <c r="JJY91" s="153"/>
      <c r="JJZ91" s="154"/>
      <c r="JKA91" s="146"/>
      <c r="JKB91" s="147"/>
      <c r="JKC91" s="148"/>
      <c r="JKD91" s="149"/>
      <c r="JKE91" s="150"/>
      <c r="JKF91" s="151"/>
      <c r="JKG91" s="152"/>
      <c r="JKH91" s="153"/>
      <c r="JKI91" s="154"/>
      <c r="JKJ91" s="146"/>
      <c r="JKK91" s="147"/>
      <c r="JKL91" s="148"/>
      <c r="JKM91" s="149"/>
      <c r="JKN91" s="150"/>
      <c r="JKO91" s="151"/>
      <c r="JKP91" s="152"/>
      <c r="JKQ91" s="153"/>
      <c r="JKR91" s="154"/>
      <c r="JKS91" s="146"/>
      <c r="JKT91" s="147"/>
      <c r="JKU91" s="148"/>
      <c r="JKV91" s="149"/>
      <c r="JKW91" s="150"/>
      <c r="JKX91" s="151"/>
      <c r="JKY91" s="152"/>
      <c r="JKZ91" s="153"/>
      <c r="JLA91" s="154"/>
      <c r="JLB91" s="146"/>
      <c r="JLC91" s="147"/>
      <c r="JLD91" s="148"/>
      <c r="JLE91" s="149"/>
      <c r="JLF91" s="150"/>
      <c r="JLG91" s="151"/>
      <c r="JLH91" s="152"/>
      <c r="JLI91" s="153"/>
      <c r="JLJ91" s="154"/>
      <c r="JLK91" s="146"/>
      <c r="JLL91" s="147"/>
      <c r="JLM91" s="148"/>
      <c r="JLN91" s="149"/>
      <c r="JLO91" s="150"/>
      <c r="JLP91" s="151"/>
      <c r="JLQ91" s="152"/>
      <c r="JLR91" s="153"/>
      <c r="JLS91" s="154"/>
      <c r="JLT91" s="146"/>
      <c r="JLU91" s="147"/>
      <c r="JLV91" s="148"/>
      <c r="JLW91" s="149"/>
      <c r="JLX91" s="150"/>
      <c r="JLY91" s="151"/>
      <c r="JLZ91" s="152"/>
      <c r="JMA91" s="153"/>
      <c r="JMB91" s="154"/>
      <c r="JMC91" s="146"/>
      <c r="JMD91" s="147"/>
      <c r="JME91" s="148"/>
      <c r="JMF91" s="149"/>
      <c r="JMG91" s="150"/>
      <c r="JMH91" s="151"/>
      <c r="JMI91" s="152"/>
      <c r="JMJ91" s="153"/>
      <c r="JMK91" s="154"/>
      <c r="JML91" s="146"/>
      <c r="JMM91" s="147"/>
      <c r="JMN91" s="148"/>
      <c r="JMO91" s="149"/>
      <c r="JMP91" s="150"/>
      <c r="JMQ91" s="151"/>
      <c r="JMR91" s="152"/>
      <c r="JMS91" s="153"/>
      <c r="JMT91" s="154"/>
      <c r="JMU91" s="146"/>
      <c r="JMV91" s="147"/>
      <c r="JMW91" s="148"/>
      <c r="JMX91" s="149"/>
      <c r="JMY91" s="150"/>
      <c r="JMZ91" s="151"/>
      <c r="JNA91" s="152"/>
      <c r="JNB91" s="153"/>
      <c r="JNC91" s="154"/>
      <c r="JND91" s="146"/>
      <c r="JNE91" s="147"/>
      <c r="JNF91" s="148"/>
      <c r="JNG91" s="149"/>
      <c r="JNH91" s="150"/>
      <c r="JNI91" s="151"/>
      <c r="JNJ91" s="152"/>
      <c r="JNK91" s="153"/>
      <c r="JNL91" s="154"/>
      <c r="JNM91" s="146"/>
      <c r="JNN91" s="147"/>
      <c r="JNO91" s="148"/>
      <c r="JNP91" s="149"/>
      <c r="JNQ91" s="150"/>
      <c r="JNR91" s="151"/>
      <c r="JNS91" s="152"/>
      <c r="JNT91" s="153"/>
      <c r="JNU91" s="154"/>
      <c r="JNV91" s="146"/>
      <c r="JNW91" s="147"/>
      <c r="JNX91" s="148"/>
      <c r="JNY91" s="149"/>
      <c r="JNZ91" s="150"/>
      <c r="JOA91" s="151"/>
      <c r="JOB91" s="152"/>
      <c r="JOC91" s="153"/>
      <c r="JOD91" s="154"/>
      <c r="JOE91" s="146"/>
      <c r="JOF91" s="147"/>
      <c r="JOG91" s="148"/>
      <c r="JOH91" s="149"/>
      <c r="JOI91" s="150"/>
      <c r="JOJ91" s="151"/>
      <c r="JOK91" s="152"/>
      <c r="JOL91" s="153"/>
      <c r="JOM91" s="154"/>
      <c r="JON91" s="146"/>
      <c r="JOO91" s="147"/>
      <c r="JOP91" s="148"/>
      <c r="JOQ91" s="149"/>
      <c r="JOR91" s="150"/>
      <c r="JOS91" s="151"/>
      <c r="JOT91" s="152"/>
      <c r="JOU91" s="153"/>
      <c r="JOV91" s="154"/>
      <c r="JOW91" s="146"/>
      <c r="JOX91" s="147"/>
      <c r="JOY91" s="148"/>
      <c r="JOZ91" s="149"/>
      <c r="JPA91" s="150"/>
      <c r="JPB91" s="151"/>
      <c r="JPC91" s="152"/>
      <c r="JPD91" s="153"/>
      <c r="JPE91" s="154"/>
      <c r="JPF91" s="146"/>
      <c r="JPG91" s="147"/>
      <c r="JPH91" s="148"/>
      <c r="JPI91" s="149"/>
      <c r="JPJ91" s="150"/>
      <c r="JPK91" s="151"/>
      <c r="JPL91" s="152"/>
      <c r="JPM91" s="153"/>
      <c r="JPN91" s="154"/>
      <c r="JPO91" s="146"/>
      <c r="JPP91" s="147"/>
      <c r="JPQ91" s="148"/>
      <c r="JPR91" s="149"/>
      <c r="JPS91" s="150"/>
      <c r="JPT91" s="151"/>
      <c r="JPU91" s="152"/>
      <c r="JPV91" s="153"/>
      <c r="JPW91" s="154"/>
      <c r="JPX91" s="146"/>
      <c r="JPY91" s="147"/>
      <c r="JPZ91" s="148"/>
      <c r="JQA91" s="149"/>
      <c r="JQB91" s="150"/>
      <c r="JQC91" s="151"/>
      <c r="JQD91" s="152"/>
      <c r="JQE91" s="153"/>
      <c r="JQF91" s="154"/>
      <c r="JQG91" s="146"/>
      <c r="JQH91" s="147"/>
      <c r="JQI91" s="148"/>
      <c r="JQJ91" s="149"/>
      <c r="JQK91" s="150"/>
      <c r="JQL91" s="151"/>
      <c r="JQM91" s="152"/>
      <c r="JQN91" s="153"/>
      <c r="JQO91" s="154"/>
      <c r="JQP91" s="146"/>
      <c r="JQQ91" s="147"/>
      <c r="JQR91" s="148"/>
      <c r="JQS91" s="149"/>
      <c r="JQT91" s="150"/>
      <c r="JQU91" s="151"/>
      <c r="JQV91" s="152"/>
      <c r="JQW91" s="153"/>
      <c r="JQX91" s="154"/>
      <c r="JQY91" s="146"/>
      <c r="JQZ91" s="147"/>
      <c r="JRA91" s="148"/>
      <c r="JRB91" s="149"/>
      <c r="JRC91" s="150"/>
      <c r="JRD91" s="151"/>
      <c r="JRE91" s="152"/>
      <c r="JRF91" s="153"/>
      <c r="JRG91" s="154"/>
      <c r="JRH91" s="146"/>
      <c r="JRI91" s="147"/>
      <c r="JRJ91" s="148"/>
      <c r="JRK91" s="149"/>
      <c r="JRL91" s="150"/>
      <c r="JRM91" s="151"/>
      <c r="JRN91" s="152"/>
      <c r="JRO91" s="153"/>
      <c r="JRP91" s="154"/>
      <c r="JRQ91" s="146"/>
      <c r="JRR91" s="147"/>
      <c r="JRS91" s="148"/>
      <c r="JRT91" s="149"/>
      <c r="JRU91" s="150"/>
      <c r="JRV91" s="151"/>
      <c r="JRW91" s="152"/>
      <c r="JRX91" s="153"/>
      <c r="JRY91" s="154"/>
      <c r="JRZ91" s="146"/>
      <c r="JSA91" s="147"/>
      <c r="JSB91" s="148"/>
      <c r="JSC91" s="149"/>
      <c r="JSD91" s="150"/>
      <c r="JSE91" s="151"/>
      <c r="JSF91" s="152"/>
      <c r="JSG91" s="153"/>
      <c r="JSH91" s="154"/>
      <c r="JSI91" s="146"/>
      <c r="JSJ91" s="147"/>
      <c r="JSK91" s="148"/>
      <c r="JSL91" s="149"/>
      <c r="JSM91" s="150"/>
      <c r="JSN91" s="151"/>
      <c r="JSO91" s="152"/>
      <c r="JSP91" s="153"/>
      <c r="JSQ91" s="154"/>
      <c r="JSR91" s="146"/>
      <c r="JSS91" s="147"/>
      <c r="JST91" s="148"/>
      <c r="JSU91" s="149"/>
      <c r="JSV91" s="150"/>
      <c r="JSW91" s="151"/>
      <c r="JSX91" s="152"/>
      <c r="JSY91" s="153"/>
      <c r="JSZ91" s="154"/>
      <c r="JTA91" s="146"/>
      <c r="JTB91" s="147"/>
      <c r="JTC91" s="148"/>
      <c r="JTD91" s="149"/>
      <c r="JTE91" s="150"/>
      <c r="JTF91" s="151"/>
      <c r="JTG91" s="152"/>
      <c r="JTH91" s="153"/>
      <c r="JTI91" s="154"/>
      <c r="JTJ91" s="146"/>
      <c r="JTK91" s="147"/>
      <c r="JTL91" s="148"/>
      <c r="JTM91" s="149"/>
      <c r="JTN91" s="150"/>
      <c r="JTO91" s="151"/>
      <c r="JTP91" s="152"/>
      <c r="JTQ91" s="153"/>
      <c r="JTR91" s="154"/>
      <c r="JTS91" s="146"/>
      <c r="JTT91" s="147"/>
      <c r="JTU91" s="148"/>
      <c r="JTV91" s="149"/>
      <c r="JTW91" s="150"/>
      <c r="JTX91" s="151"/>
      <c r="JTY91" s="152"/>
      <c r="JTZ91" s="153"/>
      <c r="JUA91" s="154"/>
      <c r="JUB91" s="146"/>
      <c r="JUC91" s="147"/>
      <c r="JUD91" s="148"/>
      <c r="JUE91" s="149"/>
      <c r="JUF91" s="150"/>
      <c r="JUG91" s="151"/>
      <c r="JUH91" s="152"/>
      <c r="JUI91" s="153"/>
      <c r="JUJ91" s="154"/>
      <c r="JUK91" s="146"/>
      <c r="JUL91" s="147"/>
      <c r="JUM91" s="148"/>
      <c r="JUN91" s="149"/>
      <c r="JUO91" s="150"/>
      <c r="JUP91" s="151"/>
      <c r="JUQ91" s="152"/>
      <c r="JUR91" s="153"/>
      <c r="JUS91" s="154"/>
      <c r="JUT91" s="146"/>
      <c r="JUU91" s="147"/>
      <c r="JUV91" s="148"/>
      <c r="JUW91" s="149"/>
      <c r="JUX91" s="150"/>
      <c r="JUY91" s="151"/>
      <c r="JUZ91" s="152"/>
      <c r="JVA91" s="153"/>
      <c r="JVB91" s="154"/>
      <c r="JVC91" s="146"/>
      <c r="JVD91" s="147"/>
      <c r="JVE91" s="148"/>
      <c r="JVF91" s="149"/>
      <c r="JVG91" s="150"/>
      <c r="JVH91" s="151"/>
      <c r="JVI91" s="152"/>
      <c r="JVJ91" s="153"/>
      <c r="JVK91" s="154"/>
      <c r="JVL91" s="146"/>
      <c r="JVM91" s="147"/>
      <c r="JVN91" s="148"/>
      <c r="JVO91" s="149"/>
      <c r="JVP91" s="150"/>
      <c r="JVQ91" s="151"/>
      <c r="JVR91" s="152"/>
      <c r="JVS91" s="153"/>
      <c r="JVT91" s="154"/>
      <c r="JVU91" s="146"/>
      <c r="JVV91" s="147"/>
      <c r="JVW91" s="148"/>
      <c r="JVX91" s="149"/>
      <c r="JVY91" s="150"/>
      <c r="JVZ91" s="151"/>
      <c r="JWA91" s="152"/>
      <c r="JWB91" s="153"/>
      <c r="JWC91" s="154"/>
      <c r="JWD91" s="146"/>
      <c r="JWE91" s="147"/>
      <c r="JWF91" s="148"/>
      <c r="JWG91" s="149"/>
      <c r="JWH91" s="150"/>
      <c r="JWI91" s="151"/>
      <c r="JWJ91" s="152"/>
      <c r="JWK91" s="153"/>
      <c r="JWL91" s="154"/>
      <c r="JWM91" s="146"/>
      <c r="JWN91" s="147"/>
      <c r="JWO91" s="148"/>
      <c r="JWP91" s="149"/>
      <c r="JWQ91" s="150"/>
      <c r="JWR91" s="151"/>
      <c r="JWS91" s="152"/>
      <c r="JWT91" s="153"/>
      <c r="JWU91" s="154"/>
      <c r="JWV91" s="146"/>
      <c r="JWW91" s="147"/>
      <c r="JWX91" s="148"/>
      <c r="JWY91" s="149"/>
      <c r="JWZ91" s="150"/>
      <c r="JXA91" s="151"/>
      <c r="JXB91" s="152"/>
      <c r="JXC91" s="153"/>
      <c r="JXD91" s="154"/>
      <c r="JXE91" s="146"/>
      <c r="JXF91" s="147"/>
      <c r="JXG91" s="148"/>
      <c r="JXH91" s="149"/>
      <c r="JXI91" s="150"/>
      <c r="JXJ91" s="151"/>
      <c r="JXK91" s="152"/>
      <c r="JXL91" s="153"/>
      <c r="JXM91" s="154"/>
      <c r="JXN91" s="146"/>
      <c r="JXO91" s="147"/>
      <c r="JXP91" s="148"/>
      <c r="JXQ91" s="149"/>
      <c r="JXR91" s="150"/>
      <c r="JXS91" s="151"/>
      <c r="JXT91" s="152"/>
      <c r="JXU91" s="153"/>
      <c r="JXV91" s="154"/>
      <c r="JXW91" s="146"/>
      <c r="JXX91" s="147"/>
      <c r="JXY91" s="148"/>
      <c r="JXZ91" s="149"/>
      <c r="JYA91" s="150"/>
      <c r="JYB91" s="151"/>
      <c r="JYC91" s="152"/>
      <c r="JYD91" s="153"/>
      <c r="JYE91" s="154"/>
      <c r="JYF91" s="146"/>
      <c r="JYG91" s="147"/>
      <c r="JYH91" s="148"/>
      <c r="JYI91" s="149"/>
      <c r="JYJ91" s="150"/>
      <c r="JYK91" s="151"/>
      <c r="JYL91" s="152"/>
      <c r="JYM91" s="153"/>
      <c r="JYN91" s="154"/>
      <c r="JYO91" s="146"/>
      <c r="JYP91" s="147"/>
      <c r="JYQ91" s="148"/>
      <c r="JYR91" s="149"/>
      <c r="JYS91" s="150"/>
      <c r="JYT91" s="151"/>
      <c r="JYU91" s="152"/>
      <c r="JYV91" s="153"/>
      <c r="JYW91" s="154"/>
      <c r="JYX91" s="146"/>
      <c r="JYY91" s="147"/>
      <c r="JYZ91" s="148"/>
      <c r="JZA91" s="149"/>
      <c r="JZB91" s="150"/>
      <c r="JZC91" s="151"/>
      <c r="JZD91" s="152"/>
      <c r="JZE91" s="153"/>
      <c r="JZF91" s="154"/>
      <c r="JZG91" s="146"/>
      <c r="JZH91" s="147"/>
      <c r="JZI91" s="148"/>
      <c r="JZJ91" s="149"/>
      <c r="JZK91" s="150"/>
      <c r="JZL91" s="151"/>
      <c r="JZM91" s="152"/>
      <c r="JZN91" s="153"/>
      <c r="JZO91" s="154"/>
      <c r="JZP91" s="146"/>
      <c r="JZQ91" s="147"/>
      <c r="JZR91" s="148"/>
      <c r="JZS91" s="149"/>
      <c r="JZT91" s="150"/>
      <c r="JZU91" s="151"/>
      <c r="JZV91" s="152"/>
      <c r="JZW91" s="153"/>
      <c r="JZX91" s="154"/>
      <c r="JZY91" s="146"/>
      <c r="JZZ91" s="147"/>
      <c r="KAA91" s="148"/>
      <c r="KAB91" s="149"/>
      <c r="KAC91" s="150"/>
      <c r="KAD91" s="151"/>
      <c r="KAE91" s="152"/>
      <c r="KAF91" s="153"/>
      <c r="KAG91" s="154"/>
      <c r="KAH91" s="146"/>
      <c r="KAI91" s="147"/>
      <c r="KAJ91" s="148"/>
      <c r="KAK91" s="149"/>
      <c r="KAL91" s="150"/>
      <c r="KAM91" s="151"/>
      <c r="KAN91" s="152"/>
      <c r="KAO91" s="153"/>
      <c r="KAP91" s="154"/>
      <c r="KAQ91" s="146"/>
      <c r="KAR91" s="147"/>
      <c r="KAS91" s="148"/>
      <c r="KAT91" s="149"/>
      <c r="KAU91" s="150"/>
      <c r="KAV91" s="151"/>
      <c r="KAW91" s="152"/>
      <c r="KAX91" s="153"/>
      <c r="KAY91" s="154"/>
      <c r="KAZ91" s="146"/>
      <c r="KBA91" s="147"/>
      <c r="KBB91" s="148"/>
      <c r="KBC91" s="149"/>
      <c r="KBD91" s="150"/>
      <c r="KBE91" s="151"/>
      <c r="KBF91" s="152"/>
      <c r="KBG91" s="153"/>
      <c r="KBH91" s="154"/>
      <c r="KBI91" s="146"/>
      <c r="KBJ91" s="147"/>
      <c r="KBK91" s="148"/>
      <c r="KBL91" s="149"/>
      <c r="KBM91" s="150"/>
      <c r="KBN91" s="151"/>
      <c r="KBO91" s="152"/>
      <c r="KBP91" s="153"/>
      <c r="KBQ91" s="154"/>
      <c r="KBR91" s="146"/>
      <c r="KBS91" s="147"/>
      <c r="KBT91" s="148"/>
      <c r="KBU91" s="149"/>
      <c r="KBV91" s="150"/>
      <c r="KBW91" s="151"/>
      <c r="KBX91" s="152"/>
      <c r="KBY91" s="153"/>
      <c r="KBZ91" s="154"/>
      <c r="KCA91" s="146"/>
      <c r="KCB91" s="147"/>
      <c r="KCC91" s="148"/>
      <c r="KCD91" s="149"/>
      <c r="KCE91" s="150"/>
      <c r="KCF91" s="151"/>
      <c r="KCG91" s="152"/>
      <c r="KCH91" s="153"/>
      <c r="KCI91" s="154"/>
      <c r="KCJ91" s="146"/>
      <c r="KCK91" s="147"/>
      <c r="KCL91" s="148"/>
      <c r="KCM91" s="149"/>
      <c r="KCN91" s="150"/>
      <c r="KCO91" s="151"/>
      <c r="KCP91" s="152"/>
      <c r="KCQ91" s="153"/>
      <c r="KCR91" s="154"/>
      <c r="KCS91" s="146"/>
      <c r="KCT91" s="147"/>
      <c r="KCU91" s="148"/>
      <c r="KCV91" s="149"/>
      <c r="KCW91" s="150"/>
      <c r="KCX91" s="151"/>
      <c r="KCY91" s="152"/>
      <c r="KCZ91" s="153"/>
      <c r="KDA91" s="154"/>
      <c r="KDB91" s="146"/>
      <c r="KDC91" s="147"/>
      <c r="KDD91" s="148"/>
      <c r="KDE91" s="149"/>
      <c r="KDF91" s="150"/>
      <c r="KDG91" s="151"/>
      <c r="KDH91" s="152"/>
      <c r="KDI91" s="153"/>
      <c r="KDJ91" s="154"/>
      <c r="KDK91" s="146"/>
      <c r="KDL91" s="147"/>
      <c r="KDM91" s="148"/>
      <c r="KDN91" s="149"/>
      <c r="KDO91" s="150"/>
      <c r="KDP91" s="151"/>
      <c r="KDQ91" s="152"/>
      <c r="KDR91" s="153"/>
      <c r="KDS91" s="154"/>
      <c r="KDT91" s="146"/>
      <c r="KDU91" s="147"/>
      <c r="KDV91" s="148"/>
      <c r="KDW91" s="149"/>
      <c r="KDX91" s="150"/>
      <c r="KDY91" s="151"/>
      <c r="KDZ91" s="152"/>
      <c r="KEA91" s="153"/>
      <c r="KEB91" s="154"/>
      <c r="KEC91" s="146"/>
      <c r="KED91" s="147"/>
      <c r="KEE91" s="148"/>
      <c r="KEF91" s="149"/>
      <c r="KEG91" s="150"/>
      <c r="KEH91" s="151"/>
      <c r="KEI91" s="152"/>
      <c r="KEJ91" s="153"/>
      <c r="KEK91" s="154"/>
      <c r="KEL91" s="146"/>
      <c r="KEM91" s="147"/>
      <c r="KEN91" s="148"/>
      <c r="KEO91" s="149"/>
      <c r="KEP91" s="150"/>
      <c r="KEQ91" s="151"/>
      <c r="KER91" s="152"/>
      <c r="KES91" s="153"/>
      <c r="KET91" s="154"/>
      <c r="KEU91" s="146"/>
      <c r="KEV91" s="147"/>
      <c r="KEW91" s="148"/>
      <c r="KEX91" s="149"/>
      <c r="KEY91" s="150"/>
      <c r="KEZ91" s="151"/>
      <c r="KFA91" s="152"/>
      <c r="KFB91" s="153"/>
      <c r="KFC91" s="154"/>
      <c r="KFD91" s="146"/>
      <c r="KFE91" s="147"/>
      <c r="KFF91" s="148"/>
      <c r="KFG91" s="149"/>
      <c r="KFH91" s="150"/>
      <c r="KFI91" s="151"/>
      <c r="KFJ91" s="152"/>
      <c r="KFK91" s="153"/>
      <c r="KFL91" s="154"/>
      <c r="KFM91" s="146"/>
      <c r="KFN91" s="147"/>
      <c r="KFO91" s="148"/>
      <c r="KFP91" s="149"/>
      <c r="KFQ91" s="150"/>
      <c r="KFR91" s="151"/>
      <c r="KFS91" s="152"/>
      <c r="KFT91" s="153"/>
      <c r="KFU91" s="154"/>
      <c r="KFV91" s="146"/>
      <c r="KFW91" s="147"/>
      <c r="KFX91" s="148"/>
      <c r="KFY91" s="149"/>
      <c r="KFZ91" s="150"/>
      <c r="KGA91" s="151"/>
      <c r="KGB91" s="152"/>
      <c r="KGC91" s="153"/>
      <c r="KGD91" s="154"/>
      <c r="KGE91" s="146"/>
      <c r="KGF91" s="147"/>
      <c r="KGG91" s="148"/>
      <c r="KGH91" s="149"/>
      <c r="KGI91" s="150"/>
      <c r="KGJ91" s="151"/>
      <c r="KGK91" s="152"/>
      <c r="KGL91" s="153"/>
      <c r="KGM91" s="154"/>
      <c r="KGN91" s="146"/>
      <c r="KGO91" s="147"/>
      <c r="KGP91" s="148"/>
      <c r="KGQ91" s="149"/>
      <c r="KGR91" s="150"/>
      <c r="KGS91" s="151"/>
      <c r="KGT91" s="152"/>
      <c r="KGU91" s="153"/>
      <c r="KGV91" s="154"/>
      <c r="KGW91" s="146"/>
      <c r="KGX91" s="147"/>
      <c r="KGY91" s="148"/>
      <c r="KGZ91" s="149"/>
      <c r="KHA91" s="150"/>
      <c r="KHB91" s="151"/>
      <c r="KHC91" s="152"/>
      <c r="KHD91" s="153"/>
      <c r="KHE91" s="154"/>
      <c r="KHF91" s="146"/>
      <c r="KHG91" s="147"/>
      <c r="KHH91" s="148"/>
      <c r="KHI91" s="149"/>
      <c r="KHJ91" s="150"/>
      <c r="KHK91" s="151"/>
      <c r="KHL91" s="152"/>
      <c r="KHM91" s="153"/>
      <c r="KHN91" s="154"/>
      <c r="KHO91" s="146"/>
      <c r="KHP91" s="147"/>
      <c r="KHQ91" s="148"/>
      <c r="KHR91" s="149"/>
      <c r="KHS91" s="150"/>
      <c r="KHT91" s="151"/>
      <c r="KHU91" s="152"/>
      <c r="KHV91" s="153"/>
      <c r="KHW91" s="154"/>
      <c r="KHX91" s="146"/>
      <c r="KHY91" s="147"/>
      <c r="KHZ91" s="148"/>
      <c r="KIA91" s="149"/>
      <c r="KIB91" s="150"/>
      <c r="KIC91" s="151"/>
      <c r="KID91" s="152"/>
      <c r="KIE91" s="153"/>
      <c r="KIF91" s="154"/>
      <c r="KIG91" s="146"/>
      <c r="KIH91" s="147"/>
      <c r="KII91" s="148"/>
      <c r="KIJ91" s="149"/>
      <c r="KIK91" s="150"/>
      <c r="KIL91" s="151"/>
      <c r="KIM91" s="152"/>
      <c r="KIN91" s="153"/>
      <c r="KIO91" s="154"/>
      <c r="KIP91" s="146"/>
      <c r="KIQ91" s="147"/>
      <c r="KIR91" s="148"/>
      <c r="KIS91" s="149"/>
      <c r="KIT91" s="150"/>
      <c r="KIU91" s="151"/>
      <c r="KIV91" s="152"/>
      <c r="KIW91" s="153"/>
      <c r="KIX91" s="154"/>
      <c r="KIY91" s="146"/>
      <c r="KIZ91" s="147"/>
      <c r="KJA91" s="148"/>
      <c r="KJB91" s="149"/>
      <c r="KJC91" s="150"/>
      <c r="KJD91" s="151"/>
      <c r="KJE91" s="152"/>
      <c r="KJF91" s="153"/>
      <c r="KJG91" s="154"/>
      <c r="KJH91" s="146"/>
      <c r="KJI91" s="147"/>
      <c r="KJJ91" s="148"/>
      <c r="KJK91" s="149"/>
      <c r="KJL91" s="150"/>
      <c r="KJM91" s="151"/>
      <c r="KJN91" s="152"/>
      <c r="KJO91" s="153"/>
      <c r="KJP91" s="154"/>
      <c r="KJQ91" s="146"/>
      <c r="KJR91" s="147"/>
      <c r="KJS91" s="148"/>
      <c r="KJT91" s="149"/>
      <c r="KJU91" s="150"/>
      <c r="KJV91" s="151"/>
      <c r="KJW91" s="152"/>
      <c r="KJX91" s="153"/>
      <c r="KJY91" s="154"/>
      <c r="KJZ91" s="146"/>
      <c r="KKA91" s="147"/>
      <c r="KKB91" s="148"/>
      <c r="KKC91" s="149"/>
      <c r="KKD91" s="150"/>
      <c r="KKE91" s="151"/>
      <c r="KKF91" s="152"/>
      <c r="KKG91" s="153"/>
      <c r="KKH91" s="154"/>
      <c r="KKI91" s="146"/>
      <c r="KKJ91" s="147"/>
      <c r="KKK91" s="148"/>
      <c r="KKL91" s="149"/>
      <c r="KKM91" s="150"/>
      <c r="KKN91" s="151"/>
      <c r="KKO91" s="152"/>
      <c r="KKP91" s="153"/>
      <c r="KKQ91" s="154"/>
      <c r="KKR91" s="146"/>
      <c r="KKS91" s="147"/>
      <c r="KKT91" s="148"/>
      <c r="KKU91" s="149"/>
      <c r="KKV91" s="150"/>
      <c r="KKW91" s="151"/>
      <c r="KKX91" s="152"/>
      <c r="KKY91" s="153"/>
      <c r="KKZ91" s="154"/>
      <c r="KLA91" s="146"/>
      <c r="KLB91" s="147"/>
      <c r="KLC91" s="148"/>
      <c r="KLD91" s="149"/>
      <c r="KLE91" s="150"/>
      <c r="KLF91" s="151"/>
      <c r="KLG91" s="152"/>
      <c r="KLH91" s="153"/>
      <c r="KLI91" s="154"/>
      <c r="KLJ91" s="146"/>
      <c r="KLK91" s="147"/>
      <c r="KLL91" s="148"/>
      <c r="KLM91" s="149"/>
      <c r="KLN91" s="150"/>
      <c r="KLO91" s="151"/>
      <c r="KLP91" s="152"/>
      <c r="KLQ91" s="153"/>
      <c r="KLR91" s="154"/>
      <c r="KLS91" s="146"/>
      <c r="KLT91" s="147"/>
      <c r="KLU91" s="148"/>
      <c r="KLV91" s="149"/>
      <c r="KLW91" s="150"/>
      <c r="KLX91" s="151"/>
      <c r="KLY91" s="152"/>
      <c r="KLZ91" s="153"/>
      <c r="KMA91" s="154"/>
      <c r="KMB91" s="146"/>
      <c r="KMC91" s="147"/>
      <c r="KMD91" s="148"/>
      <c r="KME91" s="149"/>
      <c r="KMF91" s="150"/>
      <c r="KMG91" s="151"/>
      <c r="KMH91" s="152"/>
      <c r="KMI91" s="153"/>
      <c r="KMJ91" s="154"/>
      <c r="KMK91" s="146"/>
      <c r="KML91" s="147"/>
      <c r="KMM91" s="148"/>
      <c r="KMN91" s="149"/>
      <c r="KMO91" s="150"/>
      <c r="KMP91" s="151"/>
      <c r="KMQ91" s="152"/>
      <c r="KMR91" s="153"/>
      <c r="KMS91" s="154"/>
      <c r="KMT91" s="146"/>
      <c r="KMU91" s="147"/>
      <c r="KMV91" s="148"/>
      <c r="KMW91" s="149"/>
      <c r="KMX91" s="150"/>
      <c r="KMY91" s="151"/>
      <c r="KMZ91" s="152"/>
      <c r="KNA91" s="153"/>
      <c r="KNB91" s="154"/>
      <c r="KNC91" s="146"/>
      <c r="KND91" s="147"/>
      <c r="KNE91" s="148"/>
      <c r="KNF91" s="149"/>
      <c r="KNG91" s="150"/>
      <c r="KNH91" s="151"/>
      <c r="KNI91" s="152"/>
      <c r="KNJ91" s="153"/>
      <c r="KNK91" s="154"/>
      <c r="KNL91" s="146"/>
      <c r="KNM91" s="147"/>
      <c r="KNN91" s="148"/>
      <c r="KNO91" s="149"/>
      <c r="KNP91" s="150"/>
      <c r="KNQ91" s="151"/>
      <c r="KNR91" s="152"/>
      <c r="KNS91" s="153"/>
      <c r="KNT91" s="154"/>
      <c r="KNU91" s="146"/>
      <c r="KNV91" s="147"/>
      <c r="KNW91" s="148"/>
      <c r="KNX91" s="149"/>
      <c r="KNY91" s="150"/>
      <c r="KNZ91" s="151"/>
      <c r="KOA91" s="152"/>
      <c r="KOB91" s="153"/>
      <c r="KOC91" s="154"/>
      <c r="KOD91" s="146"/>
      <c r="KOE91" s="147"/>
      <c r="KOF91" s="148"/>
      <c r="KOG91" s="149"/>
      <c r="KOH91" s="150"/>
      <c r="KOI91" s="151"/>
      <c r="KOJ91" s="152"/>
      <c r="KOK91" s="153"/>
      <c r="KOL91" s="154"/>
      <c r="KOM91" s="146"/>
      <c r="KON91" s="147"/>
      <c r="KOO91" s="148"/>
      <c r="KOP91" s="149"/>
      <c r="KOQ91" s="150"/>
      <c r="KOR91" s="151"/>
      <c r="KOS91" s="152"/>
      <c r="KOT91" s="153"/>
      <c r="KOU91" s="154"/>
      <c r="KOV91" s="146"/>
      <c r="KOW91" s="147"/>
      <c r="KOX91" s="148"/>
      <c r="KOY91" s="149"/>
      <c r="KOZ91" s="150"/>
      <c r="KPA91" s="151"/>
      <c r="KPB91" s="152"/>
      <c r="KPC91" s="153"/>
      <c r="KPD91" s="154"/>
      <c r="KPE91" s="146"/>
      <c r="KPF91" s="147"/>
      <c r="KPG91" s="148"/>
      <c r="KPH91" s="149"/>
      <c r="KPI91" s="150"/>
      <c r="KPJ91" s="151"/>
      <c r="KPK91" s="152"/>
      <c r="KPL91" s="153"/>
      <c r="KPM91" s="154"/>
      <c r="KPN91" s="146"/>
      <c r="KPO91" s="147"/>
      <c r="KPP91" s="148"/>
      <c r="KPQ91" s="149"/>
      <c r="KPR91" s="150"/>
      <c r="KPS91" s="151"/>
      <c r="KPT91" s="152"/>
      <c r="KPU91" s="153"/>
      <c r="KPV91" s="154"/>
      <c r="KPW91" s="146"/>
      <c r="KPX91" s="147"/>
      <c r="KPY91" s="148"/>
      <c r="KPZ91" s="149"/>
      <c r="KQA91" s="150"/>
      <c r="KQB91" s="151"/>
      <c r="KQC91" s="152"/>
      <c r="KQD91" s="153"/>
      <c r="KQE91" s="154"/>
      <c r="KQF91" s="146"/>
      <c r="KQG91" s="147"/>
      <c r="KQH91" s="148"/>
      <c r="KQI91" s="149"/>
      <c r="KQJ91" s="150"/>
      <c r="KQK91" s="151"/>
      <c r="KQL91" s="152"/>
      <c r="KQM91" s="153"/>
      <c r="KQN91" s="154"/>
      <c r="KQO91" s="146"/>
      <c r="KQP91" s="147"/>
      <c r="KQQ91" s="148"/>
      <c r="KQR91" s="149"/>
      <c r="KQS91" s="150"/>
      <c r="KQT91" s="151"/>
      <c r="KQU91" s="152"/>
      <c r="KQV91" s="153"/>
      <c r="KQW91" s="154"/>
      <c r="KQX91" s="146"/>
      <c r="KQY91" s="147"/>
      <c r="KQZ91" s="148"/>
      <c r="KRA91" s="149"/>
      <c r="KRB91" s="150"/>
      <c r="KRC91" s="151"/>
      <c r="KRD91" s="152"/>
      <c r="KRE91" s="153"/>
      <c r="KRF91" s="154"/>
      <c r="KRG91" s="146"/>
      <c r="KRH91" s="147"/>
      <c r="KRI91" s="148"/>
      <c r="KRJ91" s="149"/>
      <c r="KRK91" s="150"/>
      <c r="KRL91" s="151"/>
      <c r="KRM91" s="152"/>
      <c r="KRN91" s="153"/>
      <c r="KRO91" s="154"/>
      <c r="KRP91" s="146"/>
      <c r="KRQ91" s="147"/>
      <c r="KRR91" s="148"/>
      <c r="KRS91" s="149"/>
      <c r="KRT91" s="150"/>
      <c r="KRU91" s="151"/>
      <c r="KRV91" s="152"/>
      <c r="KRW91" s="153"/>
      <c r="KRX91" s="154"/>
      <c r="KRY91" s="146"/>
      <c r="KRZ91" s="147"/>
      <c r="KSA91" s="148"/>
      <c r="KSB91" s="149"/>
      <c r="KSC91" s="150"/>
      <c r="KSD91" s="151"/>
      <c r="KSE91" s="152"/>
      <c r="KSF91" s="153"/>
      <c r="KSG91" s="154"/>
      <c r="KSH91" s="146"/>
      <c r="KSI91" s="147"/>
      <c r="KSJ91" s="148"/>
      <c r="KSK91" s="149"/>
      <c r="KSL91" s="150"/>
      <c r="KSM91" s="151"/>
      <c r="KSN91" s="152"/>
      <c r="KSO91" s="153"/>
      <c r="KSP91" s="154"/>
      <c r="KSQ91" s="146"/>
      <c r="KSR91" s="147"/>
      <c r="KSS91" s="148"/>
      <c r="KST91" s="149"/>
      <c r="KSU91" s="150"/>
      <c r="KSV91" s="151"/>
      <c r="KSW91" s="152"/>
      <c r="KSX91" s="153"/>
      <c r="KSY91" s="154"/>
      <c r="KSZ91" s="146"/>
      <c r="KTA91" s="147"/>
      <c r="KTB91" s="148"/>
      <c r="KTC91" s="149"/>
      <c r="KTD91" s="150"/>
      <c r="KTE91" s="151"/>
      <c r="KTF91" s="152"/>
      <c r="KTG91" s="153"/>
      <c r="KTH91" s="154"/>
      <c r="KTI91" s="146"/>
      <c r="KTJ91" s="147"/>
      <c r="KTK91" s="148"/>
      <c r="KTL91" s="149"/>
      <c r="KTM91" s="150"/>
      <c r="KTN91" s="151"/>
      <c r="KTO91" s="152"/>
      <c r="KTP91" s="153"/>
      <c r="KTQ91" s="154"/>
      <c r="KTR91" s="146"/>
      <c r="KTS91" s="147"/>
      <c r="KTT91" s="148"/>
      <c r="KTU91" s="149"/>
      <c r="KTV91" s="150"/>
      <c r="KTW91" s="151"/>
      <c r="KTX91" s="152"/>
      <c r="KTY91" s="153"/>
      <c r="KTZ91" s="154"/>
      <c r="KUA91" s="146"/>
      <c r="KUB91" s="147"/>
      <c r="KUC91" s="148"/>
      <c r="KUD91" s="149"/>
      <c r="KUE91" s="150"/>
      <c r="KUF91" s="151"/>
      <c r="KUG91" s="152"/>
      <c r="KUH91" s="153"/>
      <c r="KUI91" s="154"/>
      <c r="KUJ91" s="146"/>
      <c r="KUK91" s="147"/>
      <c r="KUL91" s="148"/>
      <c r="KUM91" s="149"/>
      <c r="KUN91" s="150"/>
      <c r="KUO91" s="151"/>
      <c r="KUP91" s="152"/>
      <c r="KUQ91" s="153"/>
      <c r="KUR91" s="154"/>
      <c r="KUS91" s="146"/>
      <c r="KUT91" s="147"/>
      <c r="KUU91" s="148"/>
      <c r="KUV91" s="149"/>
      <c r="KUW91" s="150"/>
      <c r="KUX91" s="151"/>
      <c r="KUY91" s="152"/>
      <c r="KUZ91" s="153"/>
      <c r="KVA91" s="154"/>
      <c r="KVB91" s="146"/>
      <c r="KVC91" s="147"/>
      <c r="KVD91" s="148"/>
      <c r="KVE91" s="149"/>
      <c r="KVF91" s="150"/>
      <c r="KVG91" s="151"/>
      <c r="KVH91" s="152"/>
      <c r="KVI91" s="153"/>
      <c r="KVJ91" s="154"/>
      <c r="KVK91" s="146"/>
      <c r="KVL91" s="147"/>
      <c r="KVM91" s="148"/>
      <c r="KVN91" s="149"/>
      <c r="KVO91" s="150"/>
      <c r="KVP91" s="151"/>
      <c r="KVQ91" s="152"/>
      <c r="KVR91" s="153"/>
      <c r="KVS91" s="154"/>
      <c r="KVT91" s="146"/>
      <c r="KVU91" s="147"/>
      <c r="KVV91" s="148"/>
      <c r="KVW91" s="149"/>
      <c r="KVX91" s="150"/>
      <c r="KVY91" s="151"/>
      <c r="KVZ91" s="152"/>
      <c r="KWA91" s="153"/>
      <c r="KWB91" s="154"/>
      <c r="KWC91" s="146"/>
      <c r="KWD91" s="147"/>
      <c r="KWE91" s="148"/>
      <c r="KWF91" s="149"/>
      <c r="KWG91" s="150"/>
      <c r="KWH91" s="151"/>
      <c r="KWI91" s="152"/>
      <c r="KWJ91" s="153"/>
      <c r="KWK91" s="154"/>
      <c r="KWL91" s="146"/>
      <c r="KWM91" s="147"/>
      <c r="KWN91" s="148"/>
      <c r="KWO91" s="149"/>
      <c r="KWP91" s="150"/>
      <c r="KWQ91" s="151"/>
      <c r="KWR91" s="152"/>
      <c r="KWS91" s="153"/>
      <c r="KWT91" s="154"/>
      <c r="KWU91" s="146"/>
      <c r="KWV91" s="147"/>
      <c r="KWW91" s="148"/>
      <c r="KWX91" s="149"/>
      <c r="KWY91" s="150"/>
      <c r="KWZ91" s="151"/>
      <c r="KXA91" s="152"/>
      <c r="KXB91" s="153"/>
      <c r="KXC91" s="154"/>
      <c r="KXD91" s="146"/>
      <c r="KXE91" s="147"/>
      <c r="KXF91" s="148"/>
      <c r="KXG91" s="149"/>
      <c r="KXH91" s="150"/>
      <c r="KXI91" s="151"/>
      <c r="KXJ91" s="152"/>
      <c r="KXK91" s="153"/>
      <c r="KXL91" s="154"/>
      <c r="KXM91" s="146"/>
      <c r="KXN91" s="147"/>
      <c r="KXO91" s="148"/>
      <c r="KXP91" s="149"/>
      <c r="KXQ91" s="150"/>
      <c r="KXR91" s="151"/>
      <c r="KXS91" s="152"/>
      <c r="KXT91" s="153"/>
      <c r="KXU91" s="154"/>
      <c r="KXV91" s="146"/>
      <c r="KXW91" s="147"/>
      <c r="KXX91" s="148"/>
      <c r="KXY91" s="149"/>
      <c r="KXZ91" s="150"/>
      <c r="KYA91" s="151"/>
      <c r="KYB91" s="152"/>
      <c r="KYC91" s="153"/>
      <c r="KYD91" s="154"/>
      <c r="KYE91" s="146"/>
      <c r="KYF91" s="147"/>
      <c r="KYG91" s="148"/>
      <c r="KYH91" s="149"/>
      <c r="KYI91" s="150"/>
      <c r="KYJ91" s="151"/>
      <c r="KYK91" s="152"/>
      <c r="KYL91" s="153"/>
      <c r="KYM91" s="154"/>
      <c r="KYN91" s="146"/>
      <c r="KYO91" s="147"/>
      <c r="KYP91" s="148"/>
      <c r="KYQ91" s="149"/>
      <c r="KYR91" s="150"/>
      <c r="KYS91" s="151"/>
      <c r="KYT91" s="152"/>
      <c r="KYU91" s="153"/>
      <c r="KYV91" s="154"/>
      <c r="KYW91" s="146"/>
      <c r="KYX91" s="147"/>
      <c r="KYY91" s="148"/>
      <c r="KYZ91" s="149"/>
      <c r="KZA91" s="150"/>
      <c r="KZB91" s="151"/>
      <c r="KZC91" s="152"/>
      <c r="KZD91" s="153"/>
      <c r="KZE91" s="154"/>
      <c r="KZF91" s="146"/>
      <c r="KZG91" s="147"/>
      <c r="KZH91" s="148"/>
      <c r="KZI91" s="149"/>
      <c r="KZJ91" s="150"/>
      <c r="KZK91" s="151"/>
      <c r="KZL91" s="152"/>
      <c r="KZM91" s="153"/>
      <c r="KZN91" s="154"/>
      <c r="KZO91" s="146"/>
      <c r="KZP91" s="147"/>
      <c r="KZQ91" s="148"/>
      <c r="KZR91" s="149"/>
      <c r="KZS91" s="150"/>
      <c r="KZT91" s="151"/>
      <c r="KZU91" s="152"/>
      <c r="KZV91" s="153"/>
      <c r="KZW91" s="154"/>
      <c r="KZX91" s="146"/>
      <c r="KZY91" s="147"/>
      <c r="KZZ91" s="148"/>
      <c r="LAA91" s="149"/>
      <c r="LAB91" s="150"/>
      <c r="LAC91" s="151"/>
      <c r="LAD91" s="152"/>
      <c r="LAE91" s="153"/>
      <c r="LAF91" s="154"/>
      <c r="LAG91" s="146"/>
      <c r="LAH91" s="147"/>
      <c r="LAI91" s="148"/>
      <c r="LAJ91" s="149"/>
      <c r="LAK91" s="150"/>
      <c r="LAL91" s="151"/>
      <c r="LAM91" s="152"/>
      <c r="LAN91" s="153"/>
      <c r="LAO91" s="154"/>
      <c r="LAP91" s="146"/>
      <c r="LAQ91" s="147"/>
      <c r="LAR91" s="148"/>
      <c r="LAS91" s="149"/>
      <c r="LAT91" s="150"/>
      <c r="LAU91" s="151"/>
      <c r="LAV91" s="152"/>
      <c r="LAW91" s="153"/>
      <c r="LAX91" s="154"/>
      <c r="LAY91" s="146"/>
      <c r="LAZ91" s="147"/>
      <c r="LBA91" s="148"/>
      <c r="LBB91" s="149"/>
      <c r="LBC91" s="150"/>
      <c r="LBD91" s="151"/>
      <c r="LBE91" s="152"/>
      <c r="LBF91" s="153"/>
      <c r="LBG91" s="154"/>
      <c r="LBH91" s="146"/>
      <c r="LBI91" s="147"/>
      <c r="LBJ91" s="148"/>
      <c r="LBK91" s="149"/>
      <c r="LBL91" s="150"/>
      <c r="LBM91" s="151"/>
      <c r="LBN91" s="152"/>
      <c r="LBO91" s="153"/>
      <c r="LBP91" s="154"/>
      <c r="LBQ91" s="146"/>
      <c r="LBR91" s="147"/>
      <c r="LBS91" s="148"/>
      <c r="LBT91" s="149"/>
      <c r="LBU91" s="150"/>
      <c r="LBV91" s="151"/>
      <c r="LBW91" s="152"/>
      <c r="LBX91" s="153"/>
      <c r="LBY91" s="154"/>
      <c r="LBZ91" s="146"/>
      <c r="LCA91" s="147"/>
      <c r="LCB91" s="148"/>
      <c r="LCC91" s="149"/>
      <c r="LCD91" s="150"/>
      <c r="LCE91" s="151"/>
      <c r="LCF91" s="152"/>
      <c r="LCG91" s="153"/>
      <c r="LCH91" s="154"/>
      <c r="LCI91" s="146"/>
      <c r="LCJ91" s="147"/>
      <c r="LCK91" s="148"/>
      <c r="LCL91" s="149"/>
      <c r="LCM91" s="150"/>
      <c r="LCN91" s="151"/>
      <c r="LCO91" s="152"/>
      <c r="LCP91" s="153"/>
      <c r="LCQ91" s="154"/>
      <c r="LCR91" s="146"/>
      <c r="LCS91" s="147"/>
      <c r="LCT91" s="148"/>
      <c r="LCU91" s="149"/>
      <c r="LCV91" s="150"/>
      <c r="LCW91" s="151"/>
      <c r="LCX91" s="152"/>
      <c r="LCY91" s="153"/>
      <c r="LCZ91" s="154"/>
      <c r="LDA91" s="146"/>
      <c r="LDB91" s="147"/>
      <c r="LDC91" s="148"/>
      <c r="LDD91" s="149"/>
      <c r="LDE91" s="150"/>
      <c r="LDF91" s="151"/>
      <c r="LDG91" s="152"/>
      <c r="LDH91" s="153"/>
      <c r="LDI91" s="154"/>
      <c r="LDJ91" s="146"/>
      <c r="LDK91" s="147"/>
      <c r="LDL91" s="148"/>
      <c r="LDM91" s="149"/>
      <c r="LDN91" s="150"/>
      <c r="LDO91" s="151"/>
      <c r="LDP91" s="152"/>
      <c r="LDQ91" s="153"/>
      <c r="LDR91" s="154"/>
      <c r="LDS91" s="146"/>
      <c r="LDT91" s="147"/>
      <c r="LDU91" s="148"/>
      <c r="LDV91" s="149"/>
      <c r="LDW91" s="150"/>
      <c r="LDX91" s="151"/>
      <c r="LDY91" s="152"/>
      <c r="LDZ91" s="153"/>
      <c r="LEA91" s="154"/>
      <c r="LEB91" s="146"/>
      <c r="LEC91" s="147"/>
      <c r="LED91" s="148"/>
      <c r="LEE91" s="149"/>
      <c r="LEF91" s="150"/>
      <c r="LEG91" s="151"/>
      <c r="LEH91" s="152"/>
      <c r="LEI91" s="153"/>
      <c r="LEJ91" s="154"/>
      <c r="LEK91" s="146"/>
      <c r="LEL91" s="147"/>
      <c r="LEM91" s="148"/>
      <c r="LEN91" s="149"/>
      <c r="LEO91" s="150"/>
      <c r="LEP91" s="151"/>
      <c r="LEQ91" s="152"/>
      <c r="LER91" s="153"/>
      <c r="LES91" s="154"/>
      <c r="LET91" s="146"/>
      <c r="LEU91" s="147"/>
      <c r="LEV91" s="148"/>
      <c r="LEW91" s="149"/>
      <c r="LEX91" s="150"/>
      <c r="LEY91" s="151"/>
      <c r="LEZ91" s="152"/>
      <c r="LFA91" s="153"/>
      <c r="LFB91" s="154"/>
      <c r="LFC91" s="146"/>
      <c r="LFD91" s="147"/>
      <c r="LFE91" s="148"/>
      <c r="LFF91" s="149"/>
      <c r="LFG91" s="150"/>
      <c r="LFH91" s="151"/>
      <c r="LFI91" s="152"/>
      <c r="LFJ91" s="153"/>
      <c r="LFK91" s="154"/>
      <c r="LFL91" s="146"/>
      <c r="LFM91" s="147"/>
      <c r="LFN91" s="148"/>
      <c r="LFO91" s="149"/>
      <c r="LFP91" s="150"/>
      <c r="LFQ91" s="151"/>
      <c r="LFR91" s="152"/>
      <c r="LFS91" s="153"/>
      <c r="LFT91" s="154"/>
      <c r="LFU91" s="146"/>
      <c r="LFV91" s="147"/>
      <c r="LFW91" s="148"/>
      <c r="LFX91" s="149"/>
      <c r="LFY91" s="150"/>
      <c r="LFZ91" s="151"/>
      <c r="LGA91" s="152"/>
      <c r="LGB91" s="153"/>
      <c r="LGC91" s="154"/>
      <c r="LGD91" s="146"/>
      <c r="LGE91" s="147"/>
      <c r="LGF91" s="148"/>
      <c r="LGG91" s="149"/>
      <c r="LGH91" s="150"/>
      <c r="LGI91" s="151"/>
      <c r="LGJ91" s="152"/>
      <c r="LGK91" s="153"/>
      <c r="LGL91" s="154"/>
      <c r="LGM91" s="146"/>
      <c r="LGN91" s="147"/>
      <c r="LGO91" s="148"/>
      <c r="LGP91" s="149"/>
      <c r="LGQ91" s="150"/>
      <c r="LGR91" s="151"/>
      <c r="LGS91" s="152"/>
      <c r="LGT91" s="153"/>
      <c r="LGU91" s="154"/>
      <c r="LGV91" s="146"/>
      <c r="LGW91" s="147"/>
      <c r="LGX91" s="148"/>
      <c r="LGY91" s="149"/>
      <c r="LGZ91" s="150"/>
      <c r="LHA91" s="151"/>
      <c r="LHB91" s="152"/>
      <c r="LHC91" s="153"/>
      <c r="LHD91" s="154"/>
      <c r="LHE91" s="146"/>
      <c r="LHF91" s="147"/>
      <c r="LHG91" s="148"/>
      <c r="LHH91" s="149"/>
      <c r="LHI91" s="150"/>
      <c r="LHJ91" s="151"/>
      <c r="LHK91" s="152"/>
      <c r="LHL91" s="153"/>
      <c r="LHM91" s="154"/>
      <c r="LHN91" s="146"/>
      <c r="LHO91" s="147"/>
      <c r="LHP91" s="148"/>
      <c r="LHQ91" s="149"/>
      <c r="LHR91" s="150"/>
      <c r="LHS91" s="151"/>
      <c r="LHT91" s="152"/>
      <c r="LHU91" s="153"/>
      <c r="LHV91" s="154"/>
      <c r="LHW91" s="146"/>
      <c r="LHX91" s="147"/>
      <c r="LHY91" s="148"/>
      <c r="LHZ91" s="149"/>
      <c r="LIA91" s="150"/>
      <c r="LIB91" s="151"/>
      <c r="LIC91" s="152"/>
      <c r="LID91" s="153"/>
      <c r="LIE91" s="154"/>
      <c r="LIF91" s="146"/>
      <c r="LIG91" s="147"/>
      <c r="LIH91" s="148"/>
      <c r="LII91" s="149"/>
      <c r="LIJ91" s="150"/>
      <c r="LIK91" s="151"/>
      <c r="LIL91" s="152"/>
      <c r="LIM91" s="153"/>
      <c r="LIN91" s="154"/>
      <c r="LIO91" s="146"/>
      <c r="LIP91" s="147"/>
      <c r="LIQ91" s="148"/>
      <c r="LIR91" s="149"/>
      <c r="LIS91" s="150"/>
      <c r="LIT91" s="151"/>
      <c r="LIU91" s="152"/>
      <c r="LIV91" s="153"/>
      <c r="LIW91" s="154"/>
      <c r="LIX91" s="146"/>
      <c r="LIY91" s="147"/>
      <c r="LIZ91" s="148"/>
      <c r="LJA91" s="149"/>
      <c r="LJB91" s="150"/>
      <c r="LJC91" s="151"/>
      <c r="LJD91" s="152"/>
      <c r="LJE91" s="153"/>
      <c r="LJF91" s="154"/>
      <c r="LJG91" s="146"/>
      <c r="LJH91" s="147"/>
      <c r="LJI91" s="148"/>
      <c r="LJJ91" s="149"/>
      <c r="LJK91" s="150"/>
      <c r="LJL91" s="151"/>
      <c r="LJM91" s="152"/>
      <c r="LJN91" s="153"/>
      <c r="LJO91" s="154"/>
      <c r="LJP91" s="146"/>
      <c r="LJQ91" s="147"/>
      <c r="LJR91" s="148"/>
      <c r="LJS91" s="149"/>
      <c r="LJT91" s="150"/>
      <c r="LJU91" s="151"/>
      <c r="LJV91" s="152"/>
      <c r="LJW91" s="153"/>
      <c r="LJX91" s="154"/>
      <c r="LJY91" s="146"/>
      <c r="LJZ91" s="147"/>
      <c r="LKA91" s="148"/>
      <c r="LKB91" s="149"/>
      <c r="LKC91" s="150"/>
      <c r="LKD91" s="151"/>
      <c r="LKE91" s="152"/>
      <c r="LKF91" s="153"/>
      <c r="LKG91" s="154"/>
      <c r="LKH91" s="146"/>
      <c r="LKI91" s="147"/>
      <c r="LKJ91" s="148"/>
      <c r="LKK91" s="149"/>
      <c r="LKL91" s="150"/>
      <c r="LKM91" s="151"/>
      <c r="LKN91" s="152"/>
      <c r="LKO91" s="153"/>
      <c r="LKP91" s="154"/>
      <c r="LKQ91" s="146"/>
      <c r="LKR91" s="147"/>
      <c r="LKS91" s="148"/>
      <c r="LKT91" s="149"/>
      <c r="LKU91" s="150"/>
      <c r="LKV91" s="151"/>
      <c r="LKW91" s="152"/>
      <c r="LKX91" s="153"/>
      <c r="LKY91" s="154"/>
      <c r="LKZ91" s="146"/>
      <c r="LLA91" s="147"/>
      <c r="LLB91" s="148"/>
      <c r="LLC91" s="149"/>
      <c r="LLD91" s="150"/>
      <c r="LLE91" s="151"/>
      <c r="LLF91" s="152"/>
      <c r="LLG91" s="153"/>
      <c r="LLH91" s="154"/>
      <c r="LLI91" s="146"/>
      <c r="LLJ91" s="147"/>
      <c r="LLK91" s="148"/>
      <c r="LLL91" s="149"/>
      <c r="LLM91" s="150"/>
      <c r="LLN91" s="151"/>
      <c r="LLO91" s="152"/>
      <c r="LLP91" s="153"/>
      <c r="LLQ91" s="154"/>
      <c r="LLR91" s="146"/>
      <c r="LLS91" s="147"/>
      <c r="LLT91" s="148"/>
      <c r="LLU91" s="149"/>
      <c r="LLV91" s="150"/>
      <c r="LLW91" s="151"/>
      <c r="LLX91" s="152"/>
      <c r="LLY91" s="153"/>
      <c r="LLZ91" s="154"/>
      <c r="LMA91" s="146"/>
      <c r="LMB91" s="147"/>
      <c r="LMC91" s="148"/>
      <c r="LMD91" s="149"/>
      <c r="LME91" s="150"/>
      <c r="LMF91" s="151"/>
      <c r="LMG91" s="152"/>
      <c r="LMH91" s="153"/>
      <c r="LMI91" s="154"/>
      <c r="LMJ91" s="146"/>
      <c r="LMK91" s="147"/>
      <c r="LML91" s="148"/>
      <c r="LMM91" s="149"/>
      <c r="LMN91" s="150"/>
      <c r="LMO91" s="151"/>
      <c r="LMP91" s="152"/>
      <c r="LMQ91" s="153"/>
      <c r="LMR91" s="154"/>
      <c r="LMS91" s="146"/>
      <c r="LMT91" s="147"/>
      <c r="LMU91" s="148"/>
      <c r="LMV91" s="149"/>
      <c r="LMW91" s="150"/>
      <c r="LMX91" s="151"/>
      <c r="LMY91" s="152"/>
      <c r="LMZ91" s="153"/>
      <c r="LNA91" s="154"/>
      <c r="LNB91" s="146"/>
      <c r="LNC91" s="147"/>
      <c r="LND91" s="148"/>
      <c r="LNE91" s="149"/>
      <c r="LNF91" s="150"/>
      <c r="LNG91" s="151"/>
      <c r="LNH91" s="152"/>
      <c r="LNI91" s="153"/>
      <c r="LNJ91" s="154"/>
      <c r="LNK91" s="146"/>
      <c r="LNL91" s="147"/>
      <c r="LNM91" s="148"/>
      <c r="LNN91" s="149"/>
      <c r="LNO91" s="150"/>
      <c r="LNP91" s="151"/>
      <c r="LNQ91" s="152"/>
      <c r="LNR91" s="153"/>
      <c r="LNS91" s="154"/>
      <c r="LNT91" s="146"/>
      <c r="LNU91" s="147"/>
      <c r="LNV91" s="148"/>
      <c r="LNW91" s="149"/>
      <c r="LNX91" s="150"/>
      <c r="LNY91" s="151"/>
      <c r="LNZ91" s="152"/>
      <c r="LOA91" s="153"/>
      <c r="LOB91" s="154"/>
      <c r="LOC91" s="146"/>
      <c r="LOD91" s="147"/>
      <c r="LOE91" s="148"/>
      <c r="LOF91" s="149"/>
      <c r="LOG91" s="150"/>
      <c r="LOH91" s="151"/>
      <c r="LOI91" s="152"/>
      <c r="LOJ91" s="153"/>
      <c r="LOK91" s="154"/>
      <c r="LOL91" s="146"/>
      <c r="LOM91" s="147"/>
      <c r="LON91" s="148"/>
      <c r="LOO91" s="149"/>
      <c r="LOP91" s="150"/>
      <c r="LOQ91" s="151"/>
      <c r="LOR91" s="152"/>
      <c r="LOS91" s="153"/>
      <c r="LOT91" s="154"/>
      <c r="LOU91" s="146"/>
      <c r="LOV91" s="147"/>
      <c r="LOW91" s="148"/>
      <c r="LOX91" s="149"/>
      <c r="LOY91" s="150"/>
      <c r="LOZ91" s="151"/>
      <c r="LPA91" s="152"/>
      <c r="LPB91" s="153"/>
      <c r="LPC91" s="154"/>
      <c r="LPD91" s="146"/>
      <c r="LPE91" s="147"/>
      <c r="LPF91" s="148"/>
      <c r="LPG91" s="149"/>
      <c r="LPH91" s="150"/>
      <c r="LPI91" s="151"/>
      <c r="LPJ91" s="152"/>
      <c r="LPK91" s="153"/>
      <c r="LPL91" s="154"/>
      <c r="LPM91" s="146"/>
      <c r="LPN91" s="147"/>
      <c r="LPO91" s="148"/>
      <c r="LPP91" s="149"/>
      <c r="LPQ91" s="150"/>
      <c r="LPR91" s="151"/>
      <c r="LPS91" s="152"/>
      <c r="LPT91" s="153"/>
      <c r="LPU91" s="154"/>
      <c r="LPV91" s="146"/>
      <c r="LPW91" s="147"/>
      <c r="LPX91" s="148"/>
      <c r="LPY91" s="149"/>
      <c r="LPZ91" s="150"/>
      <c r="LQA91" s="151"/>
      <c r="LQB91" s="152"/>
      <c r="LQC91" s="153"/>
      <c r="LQD91" s="154"/>
      <c r="LQE91" s="146"/>
      <c r="LQF91" s="147"/>
      <c r="LQG91" s="148"/>
      <c r="LQH91" s="149"/>
      <c r="LQI91" s="150"/>
      <c r="LQJ91" s="151"/>
      <c r="LQK91" s="152"/>
      <c r="LQL91" s="153"/>
      <c r="LQM91" s="154"/>
      <c r="LQN91" s="146"/>
      <c r="LQO91" s="147"/>
      <c r="LQP91" s="148"/>
      <c r="LQQ91" s="149"/>
      <c r="LQR91" s="150"/>
      <c r="LQS91" s="151"/>
      <c r="LQT91" s="152"/>
      <c r="LQU91" s="153"/>
      <c r="LQV91" s="154"/>
      <c r="LQW91" s="146"/>
      <c r="LQX91" s="147"/>
      <c r="LQY91" s="148"/>
      <c r="LQZ91" s="149"/>
      <c r="LRA91" s="150"/>
      <c r="LRB91" s="151"/>
      <c r="LRC91" s="152"/>
      <c r="LRD91" s="153"/>
      <c r="LRE91" s="154"/>
      <c r="LRF91" s="146"/>
      <c r="LRG91" s="147"/>
      <c r="LRH91" s="148"/>
      <c r="LRI91" s="149"/>
      <c r="LRJ91" s="150"/>
      <c r="LRK91" s="151"/>
      <c r="LRL91" s="152"/>
      <c r="LRM91" s="153"/>
      <c r="LRN91" s="154"/>
      <c r="LRO91" s="146"/>
      <c r="LRP91" s="147"/>
      <c r="LRQ91" s="148"/>
      <c r="LRR91" s="149"/>
      <c r="LRS91" s="150"/>
      <c r="LRT91" s="151"/>
      <c r="LRU91" s="152"/>
      <c r="LRV91" s="153"/>
      <c r="LRW91" s="154"/>
      <c r="LRX91" s="146"/>
      <c r="LRY91" s="147"/>
      <c r="LRZ91" s="148"/>
      <c r="LSA91" s="149"/>
      <c r="LSB91" s="150"/>
      <c r="LSC91" s="151"/>
      <c r="LSD91" s="152"/>
      <c r="LSE91" s="153"/>
      <c r="LSF91" s="154"/>
      <c r="LSG91" s="146"/>
      <c r="LSH91" s="147"/>
      <c r="LSI91" s="148"/>
      <c r="LSJ91" s="149"/>
      <c r="LSK91" s="150"/>
      <c r="LSL91" s="151"/>
      <c r="LSM91" s="152"/>
      <c r="LSN91" s="153"/>
      <c r="LSO91" s="154"/>
      <c r="LSP91" s="146"/>
      <c r="LSQ91" s="147"/>
      <c r="LSR91" s="148"/>
      <c r="LSS91" s="149"/>
      <c r="LST91" s="150"/>
      <c r="LSU91" s="151"/>
      <c r="LSV91" s="152"/>
      <c r="LSW91" s="153"/>
      <c r="LSX91" s="154"/>
      <c r="LSY91" s="146"/>
      <c r="LSZ91" s="147"/>
      <c r="LTA91" s="148"/>
      <c r="LTB91" s="149"/>
      <c r="LTC91" s="150"/>
      <c r="LTD91" s="151"/>
      <c r="LTE91" s="152"/>
      <c r="LTF91" s="153"/>
      <c r="LTG91" s="154"/>
      <c r="LTH91" s="146"/>
      <c r="LTI91" s="147"/>
      <c r="LTJ91" s="148"/>
      <c r="LTK91" s="149"/>
      <c r="LTL91" s="150"/>
      <c r="LTM91" s="151"/>
      <c r="LTN91" s="152"/>
      <c r="LTO91" s="153"/>
      <c r="LTP91" s="154"/>
      <c r="LTQ91" s="146"/>
      <c r="LTR91" s="147"/>
      <c r="LTS91" s="148"/>
      <c r="LTT91" s="149"/>
      <c r="LTU91" s="150"/>
      <c r="LTV91" s="151"/>
      <c r="LTW91" s="152"/>
      <c r="LTX91" s="153"/>
      <c r="LTY91" s="154"/>
      <c r="LTZ91" s="146"/>
      <c r="LUA91" s="147"/>
      <c r="LUB91" s="148"/>
      <c r="LUC91" s="149"/>
      <c r="LUD91" s="150"/>
      <c r="LUE91" s="151"/>
      <c r="LUF91" s="152"/>
      <c r="LUG91" s="153"/>
      <c r="LUH91" s="154"/>
      <c r="LUI91" s="146"/>
      <c r="LUJ91" s="147"/>
      <c r="LUK91" s="148"/>
      <c r="LUL91" s="149"/>
      <c r="LUM91" s="150"/>
      <c r="LUN91" s="151"/>
      <c r="LUO91" s="152"/>
      <c r="LUP91" s="153"/>
      <c r="LUQ91" s="154"/>
      <c r="LUR91" s="146"/>
      <c r="LUS91" s="147"/>
      <c r="LUT91" s="148"/>
      <c r="LUU91" s="149"/>
      <c r="LUV91" s="150"/>
      <c r="LUW91" s="151"/>
      <c r="LUX91" s="152"/>
      <c r="LUY91" s="153"/>
      <c r="LUZ91" s="154"/>
      <c r="LVA91" s="146"/>
      <c r="LVB91" s="147"/>
      <c r="LVC91" s="148"/>
      <c r="LVD91" s="149"/>
      <c r="LVE91" s="150"/>
      <c r="LVF91" s="151"/>
      <c r="LVG91" s="152"/>
      <c r="LVH91" s="153"/>
      <c r="LVI91" s="154"/>
      <c r="LVJ91" s="146"/>
      <c r="LVK91" s="147"/>
      <c r="LVL91" s="148"/>
      <c r="LVM91" s="149"/>
      <c r="LVN91" s="150"/>
      <c r="LVO91" s="151"/>
      <c r="LVP91" s="152"/>
      <c r="LVQ91" s="153"/>
      <c r="LVR91" s="154"/>
      <c r="LVS91" s="146"/>
      <c r="LVT91" s="147"/>
      <c r="LVU91" s="148"/>
      <c r="LVV91" s="149"/>
      <c r="LVW91" s="150"/>
      <c r="LVX91" s="151"/>
      <c r="LVY91" s="152"/>
      <c r="LVZ91" s="153"/>
      <c r="LWA91" s="154"/>
      <c r="LWB91" s="146"/>
      <c r="LWC91" s="147"/>
      <c r="LWD91" s="148"/>
      <c r="LWE91" s="149"/>
      <c r="LWF91" s="150"/>
      <c r="LWG91" s="151"/>
      <c r="LWH91" s="152"/>
      <c r="LWI91" s="153"/>
      <c r="LWJ91" s="154"/>
      <c r="LWK91" s="146"/>
      <c r="LWL91" s="147"/>
      <c r="LWM91" s="148"/>
      <c r="LWN91" s="149"/>
      <c r="LWO91" s="150"/>
      <c r="LWP91" s="151"/>
      <c r="LWQ91" s="152"/>
      <c r="LWR91" s="153"/>
      <c r="LWS91" s="154"/>
      <c r="LWT91" s="146"/>
      <c r="LWU91" s="147"/>
      <c r="LWV91" s="148"/>
      <c r="LWW91" s="149"/>
      <c r="LWX91" s="150"/>
      <c r="LWY91" s="151"/>
      <c r="LWZ91" s="152"/>
      <c r="LXA91" s="153"/>
      <c r="LXB91" s="154"/>
      <c r="LXC91" s="146"/>
      <c r="LXD91" s="147"/>
      <c r="LXE91" s="148"/>
      <c r="LXF91" s="149"/>
      <c r="LXG91" s="150"/>
      <c r="LXH91" s="151"/>
      <c r="LXI91" s="152"/>
      <c r="LXJ91" s="153"/>
      <c r="LXK91" s="154"/>
      <c r="LXL91" s="146"/>
      <c r="LXM91" s="147"/>
      <c r="LXN91" s="148"/>
      <c r="LXO91" s="149"/>
      <c r="LXP91" s="150"/>
      <c r="LXQ91" s="151"/>
      <c r="LXR91" s="152"/>
      <c r="LXS91" s="153"/>
      <c r="LXT91" s="154"/>
      <c r="LXU91" s="146"/>
      <c r="LXV91" s="147"/>
      <c r="LXW91" s="148"/>
      <c r="LXX91" s="149"/>
      <c r="LXY91" s="150"/>
      <c r="LXZ91" s="151"/>
      <c r="LYA91" s="152"/>
      <c r="LYB91" s="153"/>
      <c r="LYC91" s="154"/>
      <c r="LYD91" s="146"/>
      <c r="LYE91" s="147"/>
      <c r="LYF91" s="148"/>
      <c r="LYG91" s="149"/>
      <c r="LYH91" s="150"/>
      <c r="LYI91" s="151"/>
      <c r="LYJ91" s="152"/>
      <c r="LYK91" s="153"/>
      <c r="LYL91" s="154"/>
      <c r="LYM91" s="146"/>
      <c r="LYN91" s="147"/>
      <c r="LYO91" s="148"/>
      <c r="LYP91" s="149"/>
      <c r="LYQ91" s="150"/>
      <c r="LYR91" s="151"/>
      <c r="LYS91" s="152"/>
      <c r="LYT91" s="153"/>
      <c r="LYU91" s="154"/>
      <c r="LYV91" s="146"/>
      <c r="LYW91" s="147"/>
      <c r="LYX91" s="148"/>
      <c r="LYY91" s="149"/>
      <c r="LYZ91" s="150"/>
      <c r="LZA91" s="151"/>
      <c r="LZB91" s="152"/>
      <c r="LZC91" s="153"/>
      <c r="LZD91" s="154"/>
      <c r="LZE91" s="146"/>
      <c r="LZF91" s="147"/>
      <c r="LZG91" s="148"/>
      <c r="LZH91" s="149"/>
      <c r="LZI91" s="150"/>
      <c r="LZJ91" s="151"/>
      <c r="LZK91" s="152"/>
      <c r="LZL91" s="153"/>
      <c r="LZM91" s="154"/>
      <c r="LZN91" s="146"/>
      <c r="LZO91" s="147"/>
      <c r="LZP91" s="148"/>
      <c r="LZQ91" s="149"/>
      <c r="LZR91" s="150"/>
      <c r="LZS91" s="151"/>
      <c r="LZT91" s="152"/>
      <c r="LZU91" s="153"/>
      <c r="LZV91" s="154"/>
      <c r="LZW91" s="146"/>
      <c r="LZX91" s="147"/>
      <c r="LZY91" s="148"/>
      <c r="LZZ91" s="149"/>
      <c r="MAA91" s="150"/>
      <c r="MAB91" s="151"/>
      <c r="MAC91" s="152"/>
      <c r="MAD91" s="153"/>
      <c r="MAE91" s="154"/>
      <c r="MAF91" s="146"/>
      <c r="MAG91" s="147"/>
      <c r="MAH91" s="148"/>
      <c r="MAI91" s="149"/>
      <c r="MAJ91" s="150"/>
      <c r="MAK91" s="151"/>
      <c r="MAL91" s="152"/>
      <c r="MAM91" s="153"/>
      <c r="MAN91" s="154"/>
      <c r="MAO91" s="146"/>
      <c r="MAP91" s="147"/>
      <c r="MAQ91" s="148"/>
      <c r="MAR91" s="149"/>
      <c r="MAS91" s="150"/>
      <c r="MAT91" s="151"/>
      <c r="MAU91" s="152"/>
      <c r="MAV91" s="153"/>
      <c r="MAW91" s="154"/>
      <c r="MAX91" s="146"/>
      <c r="MAY91" s="147"/>
      <c r="MAZ91" s="148"/>
      <c r="MBA91" s="149"/>
      <c r="MBB91" s="150"/>
      <c r="MBC91" s="151"/>
      <c r="MBD91" s="152"/>
      <c r="MBE91" s="153"/>
      <c r="MBF91" s="154"/>
      <c r="MBG91" s="146"/>
      <c r="MBH91" s="147"/>
      <c r="MBI91" s="148"/>
      <c r="MBJ91" s="149"/>
      <c r="MBK91" s="150"/>
      <c r="MBL91" s="151"/>
      <c r="MBM91" s="152"/>
      <c r="MBN91" s="153"/>
      <c r="MBO91" s="154"/>
      <c r="MBP91" s="146"/>
      <c r="MBQ91" s="147"/>
      <c r="MBR91" s="148"/>
      <c r="MBS91" s="149"/>
      <c r="MBT91" s="150"/>
      <c r="MBU91" s="151"/>
      <c r="MBV91" s="152"/>
      <c r="MBW91" s="153"/>
      <c r="MBX91" s="154"/>
      <c r="MBY91" s="146"/>
      <c r="MBZ91" s="147"/>
      <c r="MCA91" s="148"/>
      <c r="MCB91" s="149"/>
      <c r="MCC91" s="150"/>
      <c r="MCD91" s="151"/>
      <c r="MCE91" s="152"/>
      <c r="MCF91" s="153"/>
      <c r="MCG91" s="154"/>
      <c r="MCH91" s="146"/>
      <c r="MCI91" s="147"/>
      <c r="MCJ91" s="148"/>
      <c r="MCK91" s="149"/>
      <c r="MCL91" s="150"/>
      <c r="MCM91" s="151"/>
      <c r="MCN91" s="152"/>
      <c r="MCO91" s="153"/>
      <c r="MCP91" s="154"/>
      <c r="MCQ91" s="146"/>
      <c r="MCR91" s="147"/>
      <c r="MCS91" s="148"/>
      <c r="MCT91" s="149"/>
      <c r="MCU91" s="150"/>
      <c r="MCV91" s="151"/>
      <c r="MCW91" s="152"/>
      <c r="MCX91" s="153"/>
      <c r="MCY91" s="154"/>
      <c r="MCZ91" s="146"/>
      <c r="MDA91" s="147"/>
      <c r="MDB91" s="148"/>
      <c r="MDC91" s="149"/>
      <c r="MDD91" s="150"/>
      <c r="MDE91" s="151"/>
      <c r="MDF91" s="152"/>
      <c r="MDG91" s="153"/>
      <c r="MDH91" s="154"/>
      <c r="MDI91" s="146"/>
      <c r="MDJ91" s="147"/>
      <c r="MDK91" s="148"/>
      <c r="MDL91" s="149"/>
      <c r="MDM91" s="150"/>
      <c r="MDN91" s="151"/>
      <c r="MDO91" s="152"/>
      <c r="MDP91" s="153"/>
      <c r="MDQ91" s="154"/>
      <c r="MDR91" s="146"/>
      <c r="MDS91" s="147"/>
      <c r="MDT91" s="148"/>
      <c r="MDU91" s="149"/>
      <c r="MDV91" s="150"/>
      <c r="MDW91" s="151"/>
      <c r="MDX91" s="152"/>
      <c r="MDY91" s="153"/>
      <c r="MDZ91" s="154"/>
      <c r="MEA91" s="146"/>
      <c r="MEB91" s="147"/>
      <c r="MEC91" s="148"/>
      <c r="MED91" s="149"/>
      <c r="MEE91" s="150"/>
      <c r="MEF91" s="151"/>
      <c r="MEG91" s="152"/>
      <c r="MEH91" s="153"/>
      <c r="MEI91" s="154"/>
      <c r="MEJ91" s="146"/>
      <c r="MEK91" s="147"/>
      <c r="MEL91" s="148"/>
      <c r="MEM91" s="149"/>
      <c r="MEN91" s="150"/>
      <c r="MEO91" s="151"/>
      <c r="MEP91" s="152"/>
      <c r="MEQ91" s="153"/>
      <c r="MER91" s="154"/>
      <c r="MES91" s="146"/>
      <c r="MET91" s="147"/>
      <c r="MEU91" s="148"/>
      <c r="MEV91" s="149"/>
      <c r="MEW91" s="150"/>
      <c r="MEX91" s="151"/>
      <c r="MEY91" s="152"/>
      <c r="MEZ91" s="153"/>
      <c r="MFA91" s="154"/>
      <c r="MFB91" s="146"/>
      <c r="MFC91" s="147"/>
      <c r="MFD91" s="148"/>
      <c r="MFE91" s="149"/>
      <c r="MFF91" s="150"/>
      <c r="MFG91" s="151"/>
      <c r="MFH91" s="152"/>
      <c r="MFI91" s="153"/>
      <c r="MFJ91" s="154"/>
      <c r="MFK91" s="146"/>
      <c r="MFL91" s="147"/>
      <c r="MFM91" s="148"/>
      <c r="MFN91" s="149"/>
      <c r="MFO91" s="150"/>
      <c r="MFP91" s="151"/>
      <c r="MFQ91" s="152"/>
      <c r="MFR91" s="153"/>
      <c r="MFS91" s="154"/>
      <c r="MFT91" s="146"/>
      <c r="MFU91" s="147"/>
      <c r="MFV91" s="148"/>
      <c r="MFW91" s="149"/>
      <c r="MFX91" s="150"/>
      <c r="MFY91" s="151"/>
      <c r="MFZ91" s="152"/>
      <c r="MGA91" s="153"/>
      <c r="MGB91" s="154"/>
      <c r="MGC91" s="146"/>
      <c r="MGD91" s="147"/>
      <c r="MGE91" s="148"/>
      <c r="MGF91" s="149"/>
      <c r="MGG91" s="150"/>
      <c r="MGH91" s="151"/>
      <c r="MGI91" s="152"/>
      <c r="MGJ91" s="153"/>
      <c r="MGK91" s="154"/>
      <c r="MGL91" s="146"/>
      <c r="MGM91" s="147"/>
      <c r="MGN91" s="148"/>
      <c r="MGO91" s="149"/>
      <c r="MGP91" s="150"/>
      <c r="MGQ91" s="151"/>
      <c r="MGR91" s="152"/>
      <c r="MGS91" s="153"/>
      <c r="MGT91" s="154"/>
      <c r="MGU91" s="146"/>
      <c r="MGV91" s="147"/>
      <c r="MGW91" s="148"/>
      <c r="MGX91" s="149"/>
      <c r="MGY91" s="150"/>
      <c r="MGZ91" s="151"/>
      <c r="MHA91" s="152"/>
      <c r="MHB91" s="153"/>
      <c r="MHC91" s="154"/>
      <c r="MHD91" s="146"/>
      <c r="MHE91" s="147"/>
      <c r="MHF91" s="148"/>
      <c r="MHG91" s="149"/>
      <c r="MHH91" s="150"/>
      <c r="MHI91" s="151"/>
      <c r="MHJ91" s="152"/>
      <c r="MHK91" s="153"/>
      <c r="MHL91" s="154"/>
      <c r="MHM91" s="146"/>
      <c r="MHN91" s="147"/>
      <c r="MHO91" s="148"/>
      <c r="MHP91" s="149"/>
      <c r="MHQ91" s="150"/>
      <c r="MHR91" s="151"/>
      <c r="MHS91" s="152"/>
      <c r="MHT91" s="153"/>
      <c r="MHU91" s="154"/>
      <c r="MHV91" s="146"/>
      <c r="MHW91" s="147"/>
      <c r="MHX91" s="148"/>
      <c r="MHY91" s="149"/>
      <c r="MHZ91" s="150"/>
      <c r="MIA91" s="151"/>
      <c r="MIB91" s="152"/>
      <c r="MIC91" s="153"/>
      <c r="MID91" s="154"/>
      <c r="MIE91" s="146"/>
      <c r="MIF91" s="147"/>
      <c r="MIG91" s="148"/>
      <c r="MIH91" s="149"/>
      <c r="MII91" s="150"/>
      <c r="MIJ91" s="151"/>
      <c r="MIK91" s="152"/>
      <c r="MIL91" s="153"/>
      <c r="MIM91" s="154"/>
      <c r="MIN91" s="146"/>
      <c r="MIO91" s="147"/>
      <c r="MIP91" s="148"/>
      <c r="MIQ91" s="149"/>
      <c r="MIR91" s="150"/>
      <c r="MIS91" s="151"/>
      <c r="MIT91" s="152"/>
      <c r="MIU91" s="153"/>
      <c r="MIV91" s="154"/>
      <c r="MIW91" s="146"/>
      <c r="MIX91" s="147"/>
      <c r="MIY91" s="148"/>
      <c r="MIZ91" s="149"/>
      <c r="MJA91" s="150"/>
      <c r="MJB91" s="151"/>
      <c r="MJC91" s="152"/>
      <c r="MJD91" s="153"/>
      <c r="MJE91" s="154"/>
      <c r="MJF91" s="146"/>
      <c r="MJG91" s="147"/>
      <c r="MJH91" s="148"/>
      <c r="MJI91" s="149"/>
      <c r="MJJ91" s="150"/>
      <c r="MJK91" s="151"/>
      <c r="MJL91" s="152"/>
      <c r="MJM91" s="153"/>
      <c r="MJN91" s="154"/>
      <c r="MJO91" s="146"/>
      <c r="MJP91" s="147"/>
      <c r="MJQ91" s="148"/>
      <c r="MJR91" s="149"/>
      <c r="MJS91" s="150"/>
      <c r="MJT91" s="151"/>
      <c r="MJU91" s="152"/>
      <c r="MJV91" s="153"/>
      <c r="MJW91" s="154"/>
      <c r="MJX91" s="146"/>
      <c r="MJY91" s="147"/>
      <c r="MJZ91" s="148"/>
      <c r="MKA91" s="149"/>
      <c r="MKB91" s="150"/>
      <c r="MKC91" s="151"/>
      <c r="MKD91" s="152"/>
      <c r="MKE91" s="153"/>
      <c r="MKF91" s="154"/>
      <c r="MKG91" s="146"/>
      <c r="MKH91" s="147"/>
      <c r="MKI91" s="148"/>
      <c r="MKJ91" s="149"/>
      <c r="MKK91" s="150"/>
      <c r="MKL91" s="151"/>
      <c r="MKM91" s="152"/>
      <c r="MKN91" s="153"/>
      <c r="MKO91" s="154"/>
      <c r="MKP91" s="146"/>
      <c r="MKQ91" s="147"/>
      <c r="MKR91" s="148"/>
      <c r="MKS91" s="149"/>
      <c r="MKT91" s="150"/>
      <c r="MKU91" s="151"/>
      <c r="MKV91" s="152"/>
      <c r="MKW91" s="153"/>
      <c r="MKX91" s="154"/>
      <c r="MKY91" s="146"/>
      <c r="MKZ91" s="147"/>
      <c r="MLA91" s="148"/>
      <c r="MLB91" s="149"/>
      <c r="MLC91" s="150"/>
      <c r="MLD91" s="151"/>
      <c r="MLE91" s="152"/>
      <c r="MLF91" s="153"/>
      <c r="MLG91" s="154"/>
      <c r="MLH91" s="146"/>
      <c r="MLI91" s="147"/>
      <c r="MLJ91" s="148"/>
      <c r="MLK91" s="149"/>
      <c r="MLL91" s="150"/>
      <c r="MLM91" s="151"/>
      <c r="MLN91" s="152"/>
      <c r="MLO91" s="153"/>
      <c r="MLP91" s="154"/>
      <c r="MLQ91" s="146"/>
      <c r="MLR91" s="147"/>
      <c r="MLS91" s="148"/>
      <c r="MLT91" s="149"/>
      <c r="MLU91" s="150"/>
      <c r="MLV91" s="151"/>
      <c r="MLW91" s="152"/>
      <c r="MLX91" s="153"/>
      <c r="MLY91" s="154"/>
      <c r="MLZ91" s="146"/>
      <c r="MMA91" s="147"/>
      <c r="MMB91" s="148"/>
      <c r="MMC91" s="149"/>
      <c r="MMD91" s="150"/>
      <c r="MME91" s="151"/>
      <c r="MMF91" s="152"/>
      <c r="MMG91" s="153"/>
      <c r="MMH91" s="154"/>
      <c r="MMI91" s="146"/>
      <c r="MMJ91" s="147"/>
      <c r="MMK91" s="148"/>
      <c r="MML91" s="149"/>
      <c r="MMM91" s="150"/>
      <c r="MMN91" s="151"/>
      <c r="MMO91" s="152"/>
      <c r="MMP91" s="153"/>
      <c r="MMQ91" s="154"/>
      <c r="MMR91" s="146"/>
      <c r="MMS91" s="147"/>
      <c r="MMT91" s="148"/>
      <c r="MMU91" s="149"/>
      <c r="MMV91" s="150"/>
      <c r="MMW91" s="151"/>
      <c r="MMX91" s="152"/>
      <c r="MMY91" s="153"/>
      <c r="MMZ91" s="154"/>
      <c r="MNA91" s="146"/>
      <c r="MNB91" s="147"/>
      <c r="MNC91" s="148"/>
      <c r="MND91" s="149"/>
      <c r="MNE91" s="150"/>
      <c r="MNF91" s="151"/>
      <c r="MNG91" s="152"/>
      <c r="MNH91" s="153"/>
      <c r="MNI91" s="154"/>
      <c r="MNJ91" s="146"/>
      <c r="MNK91" s="147"/>
      <c r="MNL91" s="148"/>
      <c r="MNM91" s="149"/>
      <c r="MNN91" s="150"/>
      <c r="MNO91" s="151"/>
      <c r="MNP91" s="152"/>
      <c r="MNQ91" s="153"/>
      <c r="MNR91" s="154"/>
      <c r="MNS91" s="146"/>
      <c r="MNT91" s="147"/>
      <c r="MNU91" s="148"/>
      <c r="MNV91" s="149"/>
      <c r="MNW91" s="150"/>
      <c r="MNX91" s="151"/>
      <c r="MNY91" s="152"/>
      <c r="MNZ91" s="153"/>
      <c r="MOA91" s="154"/>
      <c r="MOB91" s="146"/>
      <c r="MOC91" s="147"/>
      <c r="MOD91" s="148"/>
      <c r="MOE91" s="149"/>
      <c r="MOF91" s="150"/>
      <c r="MOG91" s="151"/>
      <c r="MOH91" s="152"/>
      <c r="MOI91" s="153"/>
      <c r="MOJ91" s="154"/>
      <c r="MOK91" s="146"/>
      <c r="MOL91" s="147"/>
      <c r="MOM91" s="148"/>
      <c r="MON91" s="149"/>
      <c r="MOO91" s="150"/>
      <c r="MOP91" s="151"/>
      <c r="MOQ91" s="152"/>
      <c r="MOR91" s="153"/>
      <c r="MOS91" s="154"/>
      <c r="MOT91" s="146"/>
      <c r="MOU91" s="147"/>
      <c r="MOV91" s="148"/>
      <c r="MOW91" s="149"/>
      <c r="MOX91" s="150"/>
      <c r="MOY91" s="151"/>
      <c r="MOZ91" s="152"/>
      <c r="MPA91" s="153"/>
      <c r="MPB91" s="154"/>
      <c r="MPC91" s="146"/>
      <c r="MPD91" s="147"/>
      <c r="MPE91" s="148"/>
      <c r="MPF91" s="149"/>
      <c r="MPG91" s="150"/>
      <c r="MPH91" s="151"/>
      <c r="MPI91" s="152"/>
      <c r="MPJ91" s="153"/>
      <c r="MPK91" s="154"/>
      <c r="MPL91" s="146"/>
      <c r="MPM91" s="147"/>
      <c r="MPN91" s="148"/>
      <c r="MPO91" s="149"/>
      <c r="MPP91" s="150"/>
      <c r="MPQ91" s="151"/>
      <c r="MPR91" s="152"/>
      <c r="MPS91" s="153"/>
      <c r="MPT91" s="154"/>
      <c r="MPU91" s="146"/>
      <c r="MPV91" s="147"/>
      <c r="MPW91" s="148"/>
      <c r="MPX91" s="149"/>
      <c r="MPY91" s="150"/>
      <c r="MPZ91" s="151"/>
      <c r="MQA91" s="152"/>
      <c r="MQB91" s="153"/>
      <c r="MQC91" s="154"/>
      <c r="MQD91" s="146"/>
      <c r="MQE91" s="147"/>
      <c r="MQF91" s="148"/>
      <c r="MQG91" s="149"/>
      <c r="MQH91" s="150"/>
      <c r="MQI91" s="151"/>
      <c r="MQJ91" s="152"/>
      <c r="MQK91" s="153"/>
      <c r="MQL91" s="154"/>
      <c r="MQM91" s="146"/>
      <c r="MQN91" s="147"/>
      <c r="MQO91" s="148"/>
      <c r="MQP91" s="149"/>
      <c r="MQQ91" s="150"/>
      <c r="MQR91" s="151"/>
      <c r="MQS91" s="152"/>
      <c r="MQT91" s="153"/>
      <c r="MQU91" s="154"/>
      <c r="MQV91" s="146"/>
      <c r="MQW91" s="147"/>
      <c r="MQX91" s="148"/>
      <c r="MQY91" s="149"/>
      <c r="MQZ91" s="150"/>
      <c r="MRA91" s="151"/>
      <c r="MRB91" s="152"/>
      <c r="MRC91" s="153"/>
      <c r="MRD91" s="154"/>
      <c r="MRE91" s="146"/>
      <c r="MRF91" s="147"/>
      <c r="MRG91" s="148"/>
      <c r="MRH91" s="149"/>
      <c r="MRI91" s="150"/>
      <c r="MRJ91" s="151"/>
      <c r="MRK91" s="152"/>
      <c r="MRL91" s="153"/>
      <c r="MRM91" s="154"/>
      <c r="MRN91" s="146"/>
      <c r="MRO91" s="147"/>
      <c r="MRP91" s="148"/>
      <c r="MRQ91" s="149"/>
      <c r="MRR91" s="150"/>
      <c r="MRS91" s="151"/>
      <c r="MRT91" s="152"/>
      <c r="MRU91" s="153"/>
      <c r="MRV91" s="154"/>
      <c r="MRW91" s="146"/>
      <c r="MRX91" s="147"/>
      <c r="MRY91" s="148"/>
      <c r="MRZ91" s="149"/>
      <c r="MSA91" s="150"/>
      <c r="MSB91" s="151"/>
      <c r="MSC91" s="152"/>
      <c r="MSD91" s="153"/>
      <c r="MSE91" s="154"/>
      <c r="MSF91" s="146"/>
      <c r="MSG91" s="147"/>
      <c r="MSH91" s="148"/>
      <c r="MSI91" s="149"/>
      <c r="MSJ91" s="150"/>
      <c r="MSK91" s="151"/>
      <c r="MSL91" s="152"/>
      <c r="MSM91" s="153"/>
      <c r="MSN91" s="154"/>
      <c r="MSO91" s="146"/>
      <c r="MSP91" s="147"/>
      <c r="MSQ91" s="148"/>
      <c r="MSR91" s="149"/>
      <c r="MSS91" s="150"/>
      <c r="MST91" s="151"/>
      <c r="MSU91" s="152"/>
      <c r="MSV91" s="153"/>
      <c r="MSW91" s="154"/>
      <c r="MSX91" s="146"/>
      <c r="MSY91" s="147"/>
      <c r="MSZ91" s="148"/>
      <c r="MTA91" s="149"/>
      <c r="MTB91" s="150"/>
      <c r="MTC91" s="151"/>
      <c r="MTD91" s="152"/>
      <c r="MTE91" s="153"/>
      <c r="MTF91" s="154"/>
      <c r="MTG91" s="146"/>
      <c r="MTH91" s="147"/>
      <c r="MTI91" s="148"/>
      <c r="MTJ91" s="149"/>
      <c r="MTK91" s="150"/>
      <c r="MTL91" s="151"/>
      <c r="MTM91" s="152"/>
      <c r="MTN91" s="153"/>
      <c r="MTO91" s="154"/>
      <c r="MTP91" s="146"/>
      <c r="MTQ91" s="147"/>
      <c r="MTR91" s="148"/>
      <c r="MTS91" s="149"/>
      <c r="MTT91" s="150"/>
      <c r="MTU91" s="151"/>
      <c r="MTV91" s="152"/>
      <c r="MTW91" s="153"/>
      <c r="MTX91" s="154"/>
      <c r="MTY91" s="146"/>
      <c r="MTZ91" s="147"/>
      <c r="MUA91" s="148"/>
      <c r="MUB91" s="149"/>
      <c r="MUC91" s="150"/>
      <c r="MUD91" s="151"/>
      <c r="MUE91" s="152"/>
      <c r="MUF91" s="153"/>
      <c r="MUG91" s="154"/>
      <c r="MUH91" s="146"/>
      <c r="MUI91" s="147"/>
      <c r="MUJ91" s="148"/>
      <c r="MUK91" s="149"/>
      <c r="MUL91" s="150"/>
      <c r="MUM91" s="151"/>
      <c r="MUN91" s="152"/>
      <c r="MUO91" s="153"/>
      <c r="MUP91" s="154"/>
      <c r="MUQ91" s="146"/>
      <c r="MUR91" s="147"/>
      <c r="MUS91" s="148"/>
      <c r="MUT91" s="149"/>
      <c r="MUU91" s="150"/>
      <c r="MUV91" s="151"/>
      <c r="MUW91" s="152"/>
      <c r="MUX91" s="153"/>
      <c r="MUY91" s="154"/>
      <c r="MUZ91" s="146"/>
      <c r="MVA91" s="147"/>
      <c r="MVB91" s="148"/>
      <c r="MVC91" s="149"/>
      <c r="MVD91" s="150"/>
      <c r="MVE91" s="151"/>
      <c r="MVF91" s="152"/>
      <c r="MVG91" s="153"/>
      <c r="MVH91" s="154"/>
      <c r="MVI91" s="146"/>
      <c r="MVJ91" s="147"/>
      <c r="MVK91" s="148"/>
      <c r="MVL91" s="149"/>
      <c r="MVM91" s="150"/>
      <c r="MVN91" s="151"/>
      <c r="MVO91" s="152"/>
      <c r="MVP91" s="153"/>
      <c r="MVQ91" s="154"/>
      <c r="MVR91" s="146"/>
      <c r="MVS91" s="147"/>
      <c r="MVT91" s="148"/>
      <c r="MVU91" s="149"/>
      <c r="MVV91" s="150"/>
      <c r="MVW91" s="151"/>
      <c r="MVX91" s="152"/>
      <c r="MVY91" s="153"/>
      <c r="MVZ91" s="154"/>
      <c r="MWA91" s="146"/>
      <c r="MWB91" s="147"/>
      <c r="MWC91" s="148"/>
      <c r="MWD91" s="149"/>
      <c r="MWE91" s="150"/>
      <c r="MWF91" s="151"/>
      <c r="MWG91" s="152"/>
      <c r="MWH91" s="153"/>
      <c r="MWI91" s="154"/>
      <c r="MWJ91" s="146"/>
      <c r="MWK91" s="147"/>
      <c r="MWL91" s="148"/>
      <c r="MWM91" s="149"/>
      <c r="MWN91" s="150"/>
      <c r="MWO91" s="151"/>
      <c r="MWP91" s="152"/>
      <c r="MWQ91" s="153"/>
      <c r="MWR91" s="154"/>
      <c r="MWS91" s="146"/>
      <c r="MWT91" s="147"/>
      <c r="MWU91" s="148"/>
      <c r="MWV91" s="149"/>
      <c r="MWW91" s="150"/>
      <c r="MWX91" s="151"/>
      <c r="MWY91" s="152"/>
      <c r="MWZ91" s="153"/>
      <c r="MXA91" s="154"/>
      <c r="MXB91" s="146"/>
      <c r="MXC91" s="147"/>
      <c r="MXD91" s="148"/>
      <c r="MXE91" s="149"/>
      <c r="MXF91" s="150"/>
      <c r="MXG91" s="151"/>
      <c r="MXH91" s="152"/>
      <c r="MXI91" s="153"/>
      <c r="MXJ91" s="154"/>
      <c r="MXK91" s="146"/>
      <c r="MXL91" s="147"/>
      <c r="MXM91" s="148"/>
      <c r="MXN91" s="149"/>
      <c r="MXO91" s="150"/>
      <c r="MXP91" s="151"/>
      <c r="MXQ91" s="152"/>
      <c r="MXR91" s="153"/>
      <c r="MXS91" s="154"/>
      <c r="MXT91" s="146"/>
      <c r="MXU91" s="147"/>
      <c r="MXV91" s="148"/>
      <c r="MXW91" s="149"/>
      <c r="MXX91" s="150"/>
      <c r="MXY91" s="151"/>
      <c r="MXZ91" s="152"/>
      <c r="MYA91" s="153"/>
      <c r="MYB91" s="154"/>
      <c r="MYC91" s="146"/>
      <c r="MYD91" s="147"/>
      <c r="MYE91" s="148"/>
      <c r="MYF91" s="149"/>
      <c r="MYG91" s="150"/>
      <c r="MYH91" s="151"/>
      <c r="MYI91" s="152"/>
      <c r="MYJ91" s="153"/>
      <c r="MYK91" s="154"/>
      <c r="MYL91" s="146"/>
      <c r="MYM91" s="147"/>
      <c r="MYN91" s="148"/>
      <c r="MYO91" s="149"/>
      <c r="MYP91" s="150"/>
      <c r="MYQ91" s="151"/>
      <c r="MYR91" s="152"/>
      <c r="MYS91" s="153"/>
      <c r="MYT91" s="154"/>
      <c r="MYU91" s="146"/>
      <c r="MYV91" s="147"/>
      <c r="MYW91" s="148"/>
      <c r="MYX91" s="149"/>
      <c r="MYY91" s="150"/>
      <c r="MYZ91" s="151"/>
      <c r="MZA91" s="152"/>
      <c r="MZB91" s="153"/>
      <c r="MZC91" s="154"/>
      <c r="MZD91" s="146"/>
      <c r="MZE91" s="147"/>
      <c r="MZF91" s="148"/>
      <c r="MZG91" s="149"/>
      <c r="MZH91" s="150"/>
      <c r="MZI91" s="151"/>
      <c r="MZJ91" s="152"/>
      <c r="MZK91" s="153"/>
      <c r="MZL91" s="154"/>
      <c r="MZM91" s="146"/>
      <c r="MZN91" s="147"/>
      <c r="MZO91" s="148"/>
      <c r="MZP91" s="149"/>
      <c r="MZQ91" s="150"/>
      <c r="MZR91" s="151"/>
      <c r="MZS91" s="152"/>
      <c r="MZT91" s="153"/>
      <c r="MZU91" s="154"/>
      <c r="MZV91" s="146"/>
      <c r="MZW91" s="147"/>
      <c r="MZX91" s="148"/>
      <c r="MZY91" s="149"/>
      <c r="MZZ91" s="150"/>
      <c r="NAA91" s="151"/>
      <c r="NAB91" s="152"/>
      <c r="NAC91" s="153"/>
      <c r="NAD91" s="154"/>
      <c r="NAE91" s="146"/>
      <c r="NAF91" s="147"/>
      <c r="NAG91" s="148"/>
      <c r="NAH91" s="149"/>
      <c r="NAI91" s="150"/>
      <c r="NAJ91" s="151"/>
      <c r="NAK91" s="152"/>
      <c r="NAL91" s="153"/>
      <c r="NAM91" s="154"/>
      <c r="NAN91" s="146"/>
      <c r="NAO91" s="147"/>
      <c r="NAP91" s="148"/>
      <c r="NAQ91" s="149"/>
      <c r="NAR91" s="150"/>
      <c r="NAS91" s="151"/>
      <c r="NAT91" s="152"/>
      <c r="NAU91" s="153"/>
      <c r="NAV91" s="154"/>
      <c r="NAW91" s="146"/>
      <c r="NAX91" s="147"/>
      <c r="NAY91" s="148"/>
      <c r="NAZ91" s="149"/>
      <c r="NBA91" s="150"/>
      <c r="NBB91" s="151"/>
      <c r="NBC91" s="152"/>
      <c r="NBD91" s="153"/>
      <c r="NBE91" s="154"/>
      <c r="NBF91" s="146"/>
      <c r="NBG91" s="147"/>
      <c r="NBH91" s="148"/>
      <c r="NBI91" s="149"/>
      <c r="NBJ91" s="150"/>
      <c r="NBK91" s="151"/>
      <c r="NBL91" s="152"/>
      <c r="NBM91" s="153"/>
      <c r="NBN91" s="154"/>
      <c r="NBO91" s="146"/>
      <c r="NBP91" s="147"/>
      <c r="NBQ91" s="148"/>
      <c r="NBR91" s="149"/>
      <c r="NBS91" s="150"/>
      <c r="NBT91" s="151"/>
      <c r="NBU91" s="152"/>
      <c r="NBV91" s="153"/>
      <c r="NBW91" s="154"/>
      <c r="NBX91" s="146"/>
      <c r="NBY91" s="147"/>
      <c r="NBZ91" s="148"/>
      <c r="NCA91" s="149"/>
      <c r="NCB91" s="150"/>
      <c r="NCC91" s="151"/>
      <c r="NCD91" s="152"/>
      <c r="NCE91" s="153"/>
      <c r="NCF91" s="154"/>
      <c r="NCG91" s="146"/>
      <c r="NCH91" s="147"/>
      <c r="NCI91" s="148"/>
      <c r="NCJ91" s="149"/>
      <c r="NCK91" s="150"/>
      <c r="NCL91" s="151"/>
      <c r="NCM91" s="152"/>
      <c r="NCN91" s="153"/>
      <c r="NCO91" s="154"/>
      <c r="NCP91" s="146"/>
      <c r="NCQ91" s="147"/>
      <c r="NCR91" s="148"/>
      <c r="NCS91" s="149"/>
      <c r="NCT91" s="150"/>
      <c r="NCU91" s="151"/>
      <c r="NCV91" s="152"/>
      <c r="NCW91" s="153"/>
      <c r="NCX91" s="154"/>
      <c r="NCY91" s="146"/>
      <c r="NCZ91" s="147"/>
      <c r="NDA91" s="148"/>
      <c r="NDB91" s="149"/>
      <c r="NDC91" s="150"/>
      <c r="NDD91" s="151"/>
      <c r="NDE91" s="152"/>
      <c r="NDF91" s="153"/>
      <c r="NDG91" s="154"/>
      <c r="NDH91" s="146"/>
      <c r="NDI91" s="147"/>
      <c r="NDJ91" s="148"/>
      <c r="NDK91" s="149"/>
      <c r="NDL91" s="150"/>
      <c r="NDM91" s="151"/>
      <c r="NDN91" s="152"/>
      <c r="NDO91" s="153"/>
      <c r="NDP91" s="154"/>
      <c r="NDQ91" s="146"/>
      <c r="NDR91" s="147"/>
      <c r="NDS91" s="148"/>
      <c r="NDT91" s="149"/>
      <c r="NDU91" s="150"/>
      <c r="NDV91" s="151"/>
      <c r="NDW91" s="152"/>
      <c r="NDX91" s="153"/>
      <c r="NDY91" s="154"/>
      <c r="NDZ91" s="146"/>
      <c r="NEA91" s="147"/>
      <c r="NEB91" s="148"/>
      <c r="NEC91" s="149"/>
      <c r="NED91" s="150"/>
      <c r="NEE91" s="151"/>
      <c r="NEF91" s="152"/>
      <c r="NEG91" s="153"/>
      <c r="NEH91" s="154"/>
      <c r="NEI91" s="146"/>
      <c r="NEJ91" s="147"/>
      <c r="NEK91" s="148"/>
      <c r="NEL91" s="149"/>
      <c r="NEM91" s="150"/>
      <c r="NEN91" s="151"/>
      <c r="NEO91" s="152"/>
      <c r="NEP91" s="153"/>
      <c r="NEQ91" s="154"/>
      <c r="NER91" s="146"/>
      <c r="NES91" s="147"/>
      <c r="NET91" s="148"/>
      <c r="NEU91" s="149"/>
      <c r="NEV91" s="150"/>
      <c r="NEW91" s="151"/>
      <c r="NEX91" s="152"/>
      <c r="NEY91" s="153"/>
      <c r="NEZ91" s="154"/>
      <c r="NFA91" s="146"/>
      <c r="NFB91" s="147"/>
      <c r="NFC91" s="148"/>
      <c r="NFD91" s="149"/>
      <c r="NFE91" s="150"/>
      <c r="NFF91" s="151"/>
      <c r="NFG91" s="152"/>
      <c r="NFH91" s="153"/>
      <c r="NFI91" s="154"/>
      <c r="NFJ91" s="146"/>
      <c r="NFK91" s="147"/>
      <c r="NFL91" s="148"/>
      <c r="NFM91" s="149"/>
      <c r="NFN91" s="150"/>
      <c r="NFO91" s="151"/>
      <c r="NFP91" s="152"/>
      <c r="NFQ91" s="153"/>
      <c r="NFR91" s="154"/>
      <c r="NFS91" s="146"/>
      <c r="NFT91" s="147"/>
      <c r="NFU91" s="148"/>
      <c r="NFV91" s="149"/>
      <c r="NFW91" s="150"/>
      <c r="NFX91" s="151"/>
      <c r="NFY91" s="152"/>
      <c r="NFZ91" s="153"/>
      <c r="NGA91" s="154"/>
      <c r="NGB91" s="146"/>
      <c r="NGC91" s="147"/>
      <c r="NGD91" s="148"/>
      <c r="NGE91" s="149"/>
      <c r="NGF91" s="150"/>
      <c r="NGG91" s="151"/>
      <c r="NGH91" s="152"/>
      <c r="NGI91" s="153"/>
      <c r="NGJ91" s="154"/>
      <c r="NGK91" s="146"/>
      <c r="NGL91" s="147"/>
      <c r="NGM91" s="148"/>
      <c r="NGN91" s="149"/>
      <c r="NGO91" s="150"/>
      <c r="NGP91" s="151"/>
      <c r="NGQ91" s="152"/>
      <c r="NGR91" s="153"/>
      <c r="NGS91" s="154"/>
      <c r="NGT91" s="146"/>
      <c r="NGU91" s="147"/>
      <c r="NGV91" s="148"/>
      <c r="NGW91" s="149"/>
      <c r="NGX91" s="150"/>
      <c r="NGY91" s="151"/>
      <c r="NGZ91" s="152"/>
      <c r="NHA91" s="153"/>
      <c r="NHB91" s="154"/>
      <c r="NHC91" s="146"/>
      <c r="NHD91" s="147"/>
      <c r="NHE91" s="148"/>
      <c r="NHF91" s="149"/>
      <c r="NHG91" s="150"/>
      <c r="NHH91" s="151"/>
      <c r="NHI91" s="152"/>
      <c r="NHJ91" s="153"/>
      <c r="NHK91" s="154"/>
      <c r="NHL91" s="146"/>
      <c r="NHM91" s="147"/>
      <c r="NHN91" s="148"/>
      <c r="NHO91" s="149"/>
      <c r="NHP91" s="150"/>
      <c r="NHQ91" s="151"/>
      <c r="NHR91" s="152"/>
      <c r="NHS91" s="153"/>
      <c r="NHT91" s="154"/>
      <c r="NHU91" s="146"/>
      <c r="NHV91" s="147"/>
      <c r="NHW91" s="148"/>
      <c r="NHX91" s="149"/>
      <c r="NHY91" s="150"/>
      <c r="NHZ91" s="151"/>
      <c r="NIA91" s="152"/>
      <c r="NIB91" s="153"/>
      <c r="NIC91" s="154"/>
      <c r="NID91" s="146"/>
      <c r="NIE91" s="147"/>
      <c r="NIF91" s="148"/>
      <c r="NIG91" s="149"/>
      <c r="NIH91" s="150"/>
      <c r="NII91" s="151"/>
      <c r="NIJ91" s="152"/>
      <c r="NIK91" s="153"/>
      <c r="NIL91" s="154"/>
      <c r="NIM91" s="146"/>
      <c r="NIN91" s="147"/>
      <c r="NIO91" s="148"/>
      <c r="NIP91" s="149"/>
      <c r="NIQ91" s="150"/>
      <c r="NIR91" s="151"/>
      <c r="NIS91" s="152"/>
      <c r="NIT91" s="153"/>
      <c r="NIU91" s="154"/>
      <c r="NIV91" s="146"/>
      <c r="NIW91" s="147"/>
      <c r="NIX91" s="148"/>
      <c r="NIY91" s="149"/>
      <c r="NIZ91" s="150"/>
      <c r="NJA91" s="151"/>
      <c r="NJB91" s="152"/>
      <c r="NJC91" s="153"/>
      <c r="NJD91" s="154"/>
      <c r="NJE91" s="146"/>
      <c r="NJF91" s="147"/>
      <c r="NJG91" s="148"/>
      <c r="NJH91" s="149"/>
      <c r="NJI91" s="150"/>
      <c r="NJJ91" s="151"/>
      <c r="NJK91" s="152"/>
      <c r="NJL91" s="153"/>
      <c r="NJM91" s="154"/>
      <c r="NJN91" s="146"/>
      <c r="NJO91" s="147"/>
      <c r="NJP91" s="148"/>
      <c r="NJQ91" s="149"/>
      <c r="NJR91" s="150"/>
      <c r="NJS91" s="151"/>
      <c r="NJT91" s="152"/>
      <c r="NJU91" s="153"/>
      <c r="NJV91" s="154"/>
      <c r="NJW91" s="146"/>
      <c r="NJX91" s="147"/>
      <c r="NJY91" s="148"/>
      <c r="NJZ91" s="149"/>
      <c r="NKA91" s="150"/>
      <c r="NKB91" s="151"/>
      <c r="NKC91" s="152"/>
      <c r="NKD91" s="153"/>
      <c r="NKE91" s="154"/>
      <c r="NKF91" s="146"/>
      <c r="NKG91" s="147"/>
      <c r="NKH91" s="148"/>
      <c r="NKI91" s="149"/>
      <c r="NKJ91" s="150"/>
      <c r="NKK91" s="151"/>
      <c r="NKL91" s="152"/>
      <c r="NKM91" s="153"/>
      <c r="NKN91" s="154"/>
      <c r="NKO91" s="146"/>
      <c r="NKP91" s="147"/>
      <c r="NKQ91" s="148"/>
      <c r="NKR91" s="149"/>
      <c r="NKS91" s="150"/>
      <c r="NKT91" s="151"/>
      <c r="NKU91" s="152"/>
      <c r="NKV91" s="153"/>
      <c r="NKW91" s="154"/>
      <c r="NKX91" s="146"/>
      <c r="NKY91" s="147"/>
      <c r="NKZ91" s="148"/>
      <c r="NLA91" s="149"/>
      <c r="NLB91" s="150"/>
      <c r="NLC91" s="151"/>
      <c r="NLD91" s="152"/>
      <c r="NLE91" s="153"/>
      <c r="NLF91" s="154"/>
      <c r="NLG91" s="146"/>
      <c r="NLH91" s="147"/>
      <c r="NLI91" s="148"/>
      <c r="NLJ91" s="149"/>
      <c r="NLK91" s="150"/>
      <c r="NLL91" s="151"/>
      <c r="NLM91" s="152"/>
      <c r="NLN91" s="153"/>
      <c r="NLO91" s="154"/>
      <c r="NLP91" s="146"/>
      <c r="NLQ91" s="147"/>
      <c r="NLR91" s="148"/>
      <c r="NLS91" s="149"/>
      <c r="NLT91" s="150"/>
      <c r="NLU91" s="151"/>
      <c r="NLV91" s="152"/>
      <c r="NLW91" s="153"/>
      <c r="NLX91" s="154"/>
      <c r="NLY91" s="146"/>
      <c r="NLZ91" s="147"/>
      <c r="NMA91" s="148"/>
      <c r="NMB91" s="149"/>
      <c r="NMC91" s="150"/>
      <c r="NMD91" s="151"/>
      <c r="NME91" s="152"/>
      <c r="NMF91" s="153"/>
      <c r="NMG91" s="154"/>
      <c r="NMH91" s="146"/>
      <c r="NMI91" s="147"/>
      <c r="NMJ91" s="148"/>
      <c r="NMK91" s="149"/>
      <c r="NML91" s="150"/>
      <c r="NMM91" s="151"/>
      <c r="NMN91" s="152"/>
      <c r="NMO91" s="153"/>
      <c r="NMP91" s="154"/>
      <c r="NMQ91" s="146"/>
      <c r="NMR91" s="147"/>
      <c r="NMS91" s="148"/>
      <c r="NMT91" s="149"/>
      <c r="NMU91" s="150"/>
      <c r="NMV91" s="151"/>
      <c r="NMW91" s="152"/>
      <c r="NMX91" s="153"/>
      <c r="NMY91" s="154"/>
      <c r="NMZ91" s="146"/>
      <c r="NNA91" s="147"/>
      <c r="NNB91" s="148"/>
      <c r="NNC91" s="149"/>
      <c r="NND91" s="150"/>
      <c r="NNE91" s="151"/>
      <c r="NNF91" s="152"/>
      <c r="NNG91" s="153"/>
      <c r="NNH91" s="154"/>
      <c r="NNI91" s="146"/>
      <c r="NNJ91" s="147"/>
      <c r="NNK91" s="148"/>
      <c r="NNL91" s="149"/>
      <c r="NNM91" s="150"/>
      <c r="NNN91" s="151"/>
      <c r="NNO91" s="152"/>
      <c r="NNP91" s="153"/>
      <c r="NNQ91" s="154"/>
      <c r="NNR91" s="146"/>
      <c r="NNS91" s="147"/>
      <c r="NNT91" s="148"/>
      <c r="NNU91" s="149"/>
      <c r="NNV91" s="150"/>
      <c r="NNW91" s="151"/>
      <c r="NNX91" s="152"/>
      <c r="NNY91" s="153"/>
      <c r="NNZ91" s="154"/>
      <c r="NOA91" s="146"/>
      <c r="NOB91" s="147"/>
      <c r="NOC91" s="148"/>
      <c r="NOD91" s="149"/>
      <c r="NOE91" s="150"/>
      <c r="NOF91" s="151"/>
      <c r="NOG91" s="152"/>
      <c r="NOH91" s="153"/>
      <c r="NOI91" s="154"/>
      <c r="NOJ91" s="146"/>
      <c r="NOK91" s="147"/>
      <c r="NOL91" s="148"/>
      <c r="NOM91" s="149"/>
      <c r="NON91" s="150"/>
      <c r="NOO91" s="151"/>
      <c r="NOP91" s="152"/>
      <c r="NOQ91" s="153"/>
      <c r="NOR91" s="154"/>
      <c r="NOS91" s="146"/>
      <c r="NOT91" s="147"/>
      <c r="NOU91" s="148"/>
      <c r="NOV91" s="149"/>
      <c r="NOW91" s="150"/>
      <c r="NOX91" s="151"/>
      <c r="NOY91" s="152"/>
      <c r="NOZ91" s="153"/>
      <c r="NPA91" s="154"/>
      <c r="NPB91" s="146"/>
      <c r="NPC91" s="147"/>
      <c r="NPD91" s="148"/>
      <c r="NPE91" s="149"/>
      <c r="NPF91" s="150"/>
      <c r="NPG91" s="151"/>
      <c r="NPH91" s="152"/>
      <c r="NPI91" s="153"/>
      <c r="NPJ91" s="154"/>
      <c r="NPK91" s="146"/>
      <c r="NPL91" s="147"/>
      <c r="NPM91" s="148"/>
      <c r="NPN91" s="149"/>
      <c r="NPO91" s="150"/>
      <c r="NPP91" s="151"/>
      <c r="NPQ91" s="152"/>
      <c r="NPR91" s="153"/>
      <c r="NPS91" s="154"/>
      <c r="NPT91" s="146"/>
      <c r="NPU91" s="147"/>
      <c r="NPV91" s="148"/>
      <c r="NPW91" s="149"/>
      <c r="NPX91" s="150"/>
      <c r="NPY91" s="151"/>
      <c r="NPZ91" s="152"/>
      <c r="NQA91" s="153"/>
      <c r="NQB91" s="154"/>
      <c r="NQC91" s="146"/>
      <c r="NQD91" s="147"/>
      <c r="NQE91" s="148"/>
      <c r="NQF91" s="149"/>
      <c r="NQG91" s="150"/>
      <c r="NQH91" s="151"/>
      <c r="NQI91" s="152"/>
      <c r="NQJ91" s="153"/>
      <c r="NQK91" s="154"/>
      <c r="NQL91" s="146"/>
      <c r="NQM91" s="147"/>
      <c r="NQN91" s="148"/>
      <c r="NQO91" s="149"/>
      <c r="NQP91" s="150"/>
      <c r="NQQ91" s="151"/>
      <c r="NQR91" s="152"/>
      <c r="NQS91" s="153"/>
      <c r="NQT91" s="154"/>
      <c r="NQU91" s="146"/>
      <c r="NQV91" s="147"/>
      <c r="NQW91" s="148"/>
      <c r="NQX91" s="149"/>
      <c r="NQY91" s="150"/>
      <c r="NQZ91" s="151"/>
      <c r="NRA91" s="152"/>
      <c r="NRB91" s="153"/>
      <c r="NRC91" s="154"/>
      <c r="NRD91" s="146"/>
      <c r="NRE91" s="147"/>
      <c r="NRF91" s="148"/>
      <c r="NRG91" s="149"/>
      <c r="NRH91" s="150"/>
      <c r="NRI91" s="151"/>
      <c r="NRJ91" s="152"/>
      <c r="NRK91" s="153"/>
      <c r="NRL91" s="154"/>
      <c r="NRM91" s="146"/>
      <c r="NRN91" s="147"/>
      <c r="NRO91" s="148"/>
      <c r="NRP91" s="149"/>
      <c r="NRQ91" s="150"/>
      <c r="NRR91" s="151"/>
      <c r="NRS91" s="152"/>
      <c r="NRT91" s="153"/>
      <c r="NRU91" s="154"/>
      <c r="NRV91" s="146"/>
      <c r="NRW91" s="147"/>
      <c r="NRX91" s="148"/>
      <c r="NRY91" s="149"/>
      <c r="NRZ91" s="150"/>
      <c r="NSA91" s="151"/>
      <c r="NSB91" s="152"/>
      <c r="NSC91" s="153"/>
      <c r="NSD91" s="154"/>
      <c r="NSE91" s="146"/>
      <c r="NSF91" s="147"/>
      <c r="NSG91" s="148"/>
      <c r="NSH91" s="149"/>
      <c r="NSI91" s="150"/>
      <c r="NSJ91" s="151"/>
      <c r="NSK91" s="152"/>
      <c r="NSL91" s="153"/>
      <c r="NSM91" s="154"/>
      <c r="NSN91" s="146"/>
      <c r="NSO91" s="147"/>
      <c r="NSP91" s="148"/>
      <c r="NSQ91" s="149"/>
      <c r="NSR91" s="150"/>
      <c r="NSS91" s="151"/>
      <c r="NST91" s="152"/>
      <c r="NSU91" s="153"/>
      <c r="NSV91" s="154"/>
      <c r="NSW91" s="146"/>
      <c r="NSX91" s="147"/>
      <c r="NSY91" s="148"/>
      <c r="NSZ91" s="149"/>
      <c r="NTA91" s="150"/>
      <c r="NTB91" s="151"/>
      <c r="NTC91" s="152"/>
      <c r="NTD91" s="153"/>
      <c r="NTE91" s="154"/>
      <c r="NTF91" s="146"/>
      <c r="NTG91" s="147"/>
      <c r="NTH91" s="148"/>
      <c r="NTI91" s="149"/>
      <c r="NTJ91" s="150"/>
      <c r="NTK91" s="151"/>
      <c r="NTL91" s="152"/>
      <c r="NTM91" s="153"/>
      <c r="NTN91" s="154"/>
      <c r="NTO91" s="146"/>
      <c r="NTP91" s="147"/>
      <c r="NTQ91" s="148"/>
      <c r="NTR91" s="149"/>
      <c r="NTS91" s="150"/>
      <c r="NTT91" s="151"/>
      <c r="NTU91" s="152"/>
      <c r="NTV91" s="153"/>
      <c r="NTW91" s="154"/>
      <c r="NTX91" s="146"/>
      <c r="NTY91" s="147"/>
      <c r="NTZ91" s="148"/>
      <c r="NUA91" s="149"/>
      <c r="NUB91" s="150"/>
      <c r="NUC91" s="151"/>
      <c r="NUD91" s="152"/>
      <c r="NUE91" s="153"/>
      <c r="NUF91" s="154"/>
      <c r="NUG91" s="146"/>
      <c r="NUH91" s="147"/>
      <c r="NUI91" s="148"/>
      <c r="NUJ91" s="149"/>
      <c r="NUK91" s="150"/>
      <c r="NUL91" s="151"/>
      <c r="NUM91" s="152"/>
      <c r="NUN91" s="153"/>
      <c r="NUO91" s="154"/>
      <c r="NUP91" s="146"/>
      <c r="NUQ91" s="147"/>
      <c r="NUR91" s="148"/>
      <c r="NUS91" s="149"/>
      <c r="NUT91" s="150"/>
      <c r="NUU91" s="151"/>
      <c r="NUV91" s="152"/>
      <c r="NUW91" s="153"/>
      <c r="NUX91" s="154"/>
      <c r="NUY91" s="146"/>
      <c r="NUZ91" s="147"/>
      <c r="NVA91" s="148"/>
      <c r="NVB91" s="149"/>
      <c r="NVC91" s="150"/>
      <c r="NVD91" s="151"/>
      <c r="NVE91" s="152"/>
      <c r="NVF91" s="153"/>
      <c r="NVG91" s="154"/>
      <c r="NVH91" s="146"/>
      <c r="NVI91" s="147"/>
      <c r="NVJ91" s="148"/>
      <c r="NVK91" s="149"/>
      <c r="NVL91" s="150"/>
      <c r="NVM91" s="151"/>
      <c r="NVN91" s="152"/>
      <c r="NVO91" s="153"/>
      <c r="NVP91" s="154"/>
      <c r="NVQ91" s="146"/>
      <c r="NVR91" s="147"/>
      <c r="NVS91" s="148"/>
      <c r="NVT91" s="149"/>
      <c r="NVU91" s="150"/>
      <c r="NVV91" s="151"/>
      <c r="NVW91" s="152"/>
      <c r="NVX91" s="153"/>
      <c r="NVY91" s="154"/>
      <c r="NVZ91" s="146"/>
      <c r="NWA91" s="147"/>
      <c r="NWB91" s="148"/>
      <c r="NWC91" s="149"/>
      <c r="NWD91" s="150"/>
      <c r="NWE91" s="151"/>
      <c r="NWF91" s="152"/>
      <c r="NWG91" s="153"/>
      <c r="NWH91" s="154"/>
      <c r="NWI91" s="146"/>
      <c r="NWJ91" s="147"/>
      <c r="NWK91" s="148"/>
      <c r="NWL91" s="149"/>
      <c r="NWM91" s="150"/>
      <c r="NWN91" s="151"/>
      <c r="NWO91" s="152"/>
      <c r="NWP91" s="153"/>
      <c r="NWQ91" s="154"/>
      <c r="NWR91" s="146"/>
      <c r="NWS91" s="147"/>
      <c r="NWT91" s="148"/>
      <c r="NWU91" s="149"/>
      <c r="NWV91" s="150"/>
      <c r="NWW91" s="151"/>
      <c r="NWX91" s="152"/>
      <c r="NWY91" s="153"/>
      <c r="NWZ91" s="154"/>
      <c r="NXA91" s="146"/>
      <c r="NXB91" s="147"/>
      <c r="NXC91" s="148"/>
      <c r="NXD91" s="149"/>
      <c r="NXE91" s="150"/>
      <c r="NXF91" s="151"/>
      <c r="NXG91" s="152"/>
      <c r="NXH91" s="153"/>
      <c r="NXI91" s="154"/>
      <c r="NXJ91" s="146"/>
      <c r="NXK91" s="147"/>
      <c r="NXL91" s="148"/>
      <c r="NXM91" s="149"/>
      <c r="NXN91" s="150"/>
      <c r="NXO91" s="151"/>
      <c r="NXP91" s="152"/>
      <c r="NXQ91" s="153"/>
      <c r="NXR91" s="154"/>
      <c r="NXS91" s="146"/>
      <c r="NXT91" s="147"/>
      <c r="NXU91" s="148"/>
      <c r="NXV91" s="149"/>
      <c r="NXW91" s="150"/>
      <c r="NXX91" s="151"/>
      <c r="NXY91" s="152"/>
      <c r="NXZ91" s="153"/>
      <c r="NYA91" s="154"/>
      <c r="NYB91" s="146"/>
      <c r="NYC91" s="147"/>
      <c r="NYD91" s="148"/>
      <c r="NYE91" s="149"/>
      <c r="NYF91" s="150"/>
      <c r="NYG91" s="151"/>
      <c r="NYH91" s="152"/>
      <c r="NYI91" s="153"/>
      <c r="NYJ91" s="154"/>
      <c r="NYK91" s="146"/>
      <c r="NYL91" s="147"/>
      <c r="NYM91" s="148"/>
      <c r="NYN91" s="149"/>
      <c r="NYO91" s="150"/>
      <c r="NYP91" s="151"/>
      <c r="NYQ91" s="152"/>
      <c r="NYR91" s="153"/>
      <c r="NYS91" s="154"/>
      <c r="NYT91" s="146"/>
      <c r="NYU91" s="147"/>
      <c r="NYV91" s="148"/>
      <c r="NYW91" s="149"/>
      <c r="NYX91" s="150"/>
      <c r="NYY91" s="151"/>
      <c r="NYZ91" s="152"/>
      <c r="NZA91" s="153"/>
      <c r="NZB91" s="154"/>
      <c r="NZC91" s="146"/>
      <c r="NZD91" s="147"/>
      <c r="NZE91" s="148"/>
      <c r="NZF91" s="149"/>
      <c r="NZG91" s="150"/>
      <c r="NZH91" s="151"/>
      <c r="NZI91" s="152"/>
      <c r="NZJ91" s="153"/>
      <c r="NZK91" s="154"/>
      <c r="NZL91" s="146"/>
      <c r="NZM91" s="147"/>
      <c r="NZN91" s="148"/>
      <c r="NZO91" s="149"/>
      <c r="NZP91" s="150"/>
      <c r="NZQ91" s="151"/>
      <c r="NZR91" s="152"/>
      <c r="NZS91" s="153"/>
      <c r="NZT91" s="154"/>
      <c r="NZU91" s="146"/>
      <c r="NZV91" s="147"/>
      <c r="NZW91" s="148"/>
      <c r="NZX91" s="149"/>
      <c r="NZY91" s="150"/>
      <c r="NZZ91" s="151"/>
      <c r="OAA91" s="152"/>
      <c r="OAB91" s="153"/>
      <c r="OAC91" s="154"/>
      <c r="OAD91" s="146"/>
      <c r="OAE91" s="147"/>
      <c r="OAF91" s="148"/>
      <c r="OAG91" s="149"/>
      <c r="OAH91" s="150"/>
      <c r="OAI91" s="151"/>
      <c r="OAJ91" s="152"/>
      <c r="OAK91" s="153"/>
      <c r="OAL91" s="154"/>
      <c r="OAM91" s="146"/>
      <c r="OAN91" s="147"/>
      <c r="OAO91" s="148"/>
      <c r="OAP91" s="149"/>
      <c r="OAQ91" s="150"/>
      <c r="OAR91" s="151"/>
      <c r="OAS91" s="152"/>
      <c r="OAT91" s="153"/>
      <c r="OAU91" s="154"/>
      <c r="OAV91" s="146"/>
      <c r="OAW91" s="147"/>
      <c r="OAX91" s="148"/>
      <c r="OAY91" s="149"/>
      <c r="OAZ91" s="150"/>
      <c r="OBA91" s="151"/>
      <c r="OBB91" s="152"/>
      <c r="OBC91" s="153"/>
      <c r="OBD91" s="154"/>
      <c r="OBE91" s="146"/>
      <c r="OBF91" s="147"/>
      <c r="OBG91" s="148"/>
      <c r="OBH91" s="149"/>
      <c r="OBI91" s="150"/>
      <c r="OBJ91" s="151"/>
      <c r="OBK91" s="152"/>
      <c r="OBL91" s="153"/>
      <c r="OBM91" s="154"/>
      <c r="OBN91" s="146"/>
      <c r="OBO91" s="147"/>
      <c r="OBP91" s="148"/>
      <c r="OBQ91" s="149"/>
      <c r="OBR91" s="150"/>
      <c r="OBS91" s="151"/>
      <c r="OBT91" s="152"/>
      <c r="OBU91" s="153"/>
      <c r="OBV91" s="154"/>
      <c r="OBW91" s="146"/>
      <c r="OBX91" s="147"/>
      <c r="OBY91" s="148"/>
      <c r="OBZ91" s="149"/>
      <c r="OCA91" s="150"/>
      <c r="OCB91" s="151"/>
      <c r="OCC91" s="152"/>
      <c r="OCD91" s="153"/>
      <c r="OCE91" s="154"/>
      <c r="OCF91" s="146"/>
      <c r="OCG91" s="147"/>
      <c r="OCH91" s="148"/>
      <c r="OCI91" s="149"/>
      <c r="OCJ91" s="150"/>
      <c r="OCK91" s="151"/>
      <c r="OCL91" s="152"/>
      <c r="OCM91" s="153"/>
      <c r="OCN91" s="154"/>
      <c r="OCO91" s="146"/>
      <c r="OCP91" s="147"/>
      <c r="OCQ91" s="148"/>
      <c r="OCR91" s="149"/>
      <c r="OCS91" s="150"/>
      <c r="OCT91" s="151"/>
      <c r="OCU91" s="152"/>
      <c r="OCV91" s="153"/>
      <c r="OCW91" s="154"/>
      <c r="OCX91" s="146"/>
      <c r="OCY91" s="147"/>
      <c r="OCZ91" s="148"/>
      <c r="ODA91" s="149"/>
      <c r="ODB91" s="150"/>
      <c r="ODC91" s="151"/>
      <c r="ODD91" s="152"/>
      <c r="ODE91" s="153"/>
      <c r="ODF91" s="154"/>
      <c r="ODG91" s="146"/>
      <c r="ODH91" s="147"/>
      <c r="ODI91" s="148"/>
      <c r="ODJ91" s="149"/>
      <c r="ODK91" s="150"/>
      <c r="ODL91" s="151"/>
      <c r="ODM91" s="152"/>
      <c r="ODN91" s="153"/>
      <c r="ODO91" s="154"/>
      <c r="ODP91" s="146"/>
      <c r="ODQ91" s="147"/>
      <c r="ODR91" s="148"/>
      <c r="ODS91" s="149"/>
      <c r="ODT91" s="150"/>
      <c r="ODU91" s="151"/>
      <c r="ODV91" s="152"/>
      <c r="ODW91" s="153"/>
      <c r="ODX91" s="154"/>
      <c r="ODY91" s="146"/>
      <c r="ODZ91" s="147"/>
      <c r="OEA91" s="148"/>
      <c r="OEB91" s="149"/>
      <c r="OEC91" s="150"/>
      <c r="OED91" s="151"/>
      <c r="OEE91" s="152"/>
      <c r="OEF91" s="153"/>
      <c r="OEG91" s="154"/>
      <c r="OEH91" s="146"/>
      <c r="OEI91" s="147"/>
      <c r="OEJ91" s="148"/>
      <c r="OEK91" s="149"/>
      <c r="OEL91" s="150"/>
      <c r="OEM91" s="151"/>
      <c r="OEN91" s="152"/>
      <c r="OEO91" s="153"/>
      <c r="OEP91" s="154"/>
      <c r="OEQ91" s="146"/>
      <c r="OER91" s="147"/>
      <c r="OES91" s="148"/>
      <c r="OET91" s="149"/>
      <c r="OEU91" s="150"/>
      <c r="OEV91" s="151"/>
      <c r="OEW91" s="152"/>
      <c r="OEX91" s="153"/>
      <c r="OEY91" s="154"/>
      <c r="OEZ91" s="146"/>
      <c r="OFA91" s="147"/>
      <c r="OFB91" s="148"/>
      <c r="OFC91" s="149"/>
      <c r="OFD91" s="150"/>
      <c r="OFE91" s="151"/>
      <c r="OFF91" s="152"/>
      <c r="OFG91" s="153"/>
      <c r="OFH91" s="154"/>
      <c r="OFI91" s="146"/>
      <c r="OFJ91" s="147"/>
      <c r="OFK91" s="148"/>
      <c r="OFL91" s="149"/>
      <c r="OFM91" s="150"/>
      <c r="OFN91" s="151"/>
      <c r="OFO91" s="152"/>
      <c r="OFP91" s="153"/>
      <c r="OFQ91" s="154"/>
      <c r="OFR91" s="146"/>
      <c r="OFS91" s="147"/>
      <c r="OFT91" s="148"/>
      <c r="OFU91" s="149"/>
      <c r="OFV91" s="150"/>
      <c r="OFW91" s="151"/>
      <c r="OFX91" s="152"/>
      <c r="OFY91" s="153"/>
      <c r="OFZ91" s="154"/>
      <c r="OGA91" s="146"/>
      <c r="OGB91" s="147"/>
      <c r="OGC91" s="148"/>
      <c r="OGD91" s="149"/>
      <c r="OGE91" s="150"/>
      <c r="OGF91" s="151"/>
      <c r="OGG91" s="152"/>
      <c r="OGH91" s="153"/>
      <c r="OGI91" s="154"/>
      <c r="OGJ91" s="146"/>
      <c r="OGK91" s="147"/>
      <c r="OGL91" s="148"/>
      <c r="OGM91" s="149"/>
      <c r="OGN91" s="150"/>
      <c r="OGO91" s="151"/>
      <c r="OGP91" s="152"/>
      <c r="OGQ91" s="153"/>
      <c r="OGR91" s="154"/>
      <c r="OGS91" s="146"/>
      <c r="OGT91" s="147"/>
      <c r="OGU91" s="148"/>
      <c r="OGV91" s="149"/>
      <c r="OGW91" s="150"/>
      <c r="OGX91" s="151"/>
      <c r="OGY91" s="152"/>
      <c r="OGZ91" s="153"/>
      <c r="OHA91" s="154"/>
      <c r="OHB91" s="146"/>
      <c r="OHC91" s="147"/>
      <c r="OHD91" s="148"/>
      <c r="OHE91" s="149"/>
      <c r="OHF91" s="150"/>
      <c r="OHG91" s="151"/>
      <c r="OHH91" s="152"/>
      <c r="OHI91" s="153"/>
      <c r="OHJ91" s="154"/>
      <c r="OHK91" s="146"/>
      <c r="OHL91" s="147"/>
      <c r="OHM91" s="148"/>
      <c r="OHN91" s="149"/>
      <c r="OHO91" s="150"/>
      <c r="OHP91" s="151"/>
      <c r="OHQ91" s="152"/>
      <c r="OHR91" s="153"/>
      <c r="OHS91" s="154"/>
      <c r="OHT91" s="146"/>
      <c r="OHU91" s="147"/>
      <c r="OHV91" s="148"/>
      <c r="OHW91" s="149"/>
      <c r="OHX91" s="150"/>
      <c r="OHY91" s="151"/>
      <c r="OHZ91" s="152"/>
      <c r="OIA91" s="153"/>
      <c r="OIB91" s="154"/>
      <c r="OIC91" s="146"/>
      <c r="OID91" s="147"/>
      <c r="OIE91" s="148"/>
      <c r="OIF91" s="149"/>
      <c r="OIG91" s="150"/>
      <c r="OIH91" s="151"/>
      <c r="OII91" s="152"/>
      <c r="OIJ91" s="153"/>
      <c r="OIK91" s="154"/>
      <c r="OIL91" s="146"/>
      <c r="OIM91" s="147"/>
      <c r="OIN91" s="148"/>
      <c r="OIO91" s="149"/>
      <c r="OIP91" s="150"/>
      <c r="OIQ91" s="151"/>
      <c r="OIR91" s="152"/>
      <c r="OIS91" s="153"/>
      <c r="OIT91" s="154"/>
      <c r="OIU91" s="146"/>
      <c r="OIV91" s="147"/>
      <c r="OIW91" s="148"/>
      <c r="OIX91" s="149"/>
      <c r="OIY91" s="150"/>
      <c r="OIZ91" s="151"/>
      <c r="OJA91" s="152"/>
      <c r="OJB91" s="153"/>
      <c r="OJC91" s="154"/>
      <c r="OJD91" s="146"/>
      <c r="OJE91" s="147"/>
      <c r="OJF91" s="148"/>
      <c r="OJG91" s="149"/>
      <c r="OJH91" s="150"/>
      <c r="OJI91" s="151"/>
      <c r="OJJ91" s="152"/>
      <c r="OJK91" s="153"/>
      <c r="OJL91" s="154"/>
      <c r="OJM91" s="146"/>
      <c r="OJN91" s="147"/>
      <c r="OJO91" s="148"/>
      <c r="OJP91" s="149"/>
      <c r="OJQ91" s="150"/>
      <c r="OJR91" s="151"/>
      <c r="OJS91" s="152"/>
      <c r="OJT91" s="153"/>
      <c r="OJU91" s="154"/>
      <c r="OJV91" s="146"/>
      <c r="OJW91" s="147"/>
      <c r="OJX91" s="148"/>
      <c r="OJY91" s="149"/>
      <c r="OJZ91" s="150"/>
      <c r="OKA91" s="151"/>
      <c r="OKB91" s="152"/>
      <c r="OKC91" s="153"/>
      <c r="OKD91" s="154"/>
      <c r="OKE91" s="146"/>
      <c r="OKF91" s="147"/>
      <c r="OKG91" s="148"/>
      <c r="OKH91" s="149"/>
      <c r="OKI91" s="150"/>
      <c r="OKJ91" s="151"/>
      <c r="OKK91" s="152"/>
      <c r="OKL91" s="153"/>
      <c r="OKM91" s="154"/>
      <c r="OKN91" s="146"/>
      <c r="OKO91" s="147"/>
      <c r="OKP91" s="148"/>
      <c r="OKQ91" s="149"/>
      <c r="OKR91" s="150"/>
      <c r="OKS91" s="151"/>
      <c r="OKT91" s="152"/>
      <c r="OKU91" s="153"/>
      <c r="OKV91" s="154"/>
      <c r="OKW91" s="146"/>
      <c r="OKX91" s="147"/>
      <c r="OKY91" s="148"/>
      <c r="OKZ91" s="149"/>
      <c r="OLA91" s="150"/>
      <c r="OLB91" s="151"/>
      <c r="OLC91" s="152"/>
      <c r="OLD91" s="153"/>
      <c r="OLE91" s="154"/>
      <c r="OLF91" s="146"/>
      <c r="OLG91" s="147"/>
      <c r="OLH91" s="148"/>
      <c r="OLI91" s="149"/>
      <c r="OLJ91" s="150"/>
      <c r="OLK91" s="151"/>
      <c r="OLL91" s="152"/>
      <c r="OLM91" s="153"/>
      <c r="OLN91" s="154"/>
      <c r="OLO91" s="146"/>
      <c r="OLP91" s="147"/>
      <c r="OLQ91" s="148"/>
      <c r="OLR91" s="149"/>
      <c r="OLS91" s="150"/>
      <c r="OLT91" s="151"/>
      <c r="OLU91" s="152"/>
      <c r="OLV91" s="153"/>
      <c r="OLW91" s="154"/>
      <c r="OLX91" s="146"/>
      <c r="OLY91" s="147"/>
      <c r="OLZ91" s="148"/>
      <c r="OMA91" s="149"/>
      <c r="OMB91" s="150"/>
      <c r="OMC91" s="151"/>
      <c r="OMD91" s="152"/>
      <c r="OME91" s="153"/>
      <c r="OMF91" s="154"/>
      <c r="OMG91" s="146"/>
      <c r="OMH91" s="147"/>
      <c r="OMI91" s="148"/>
      <c r="OMJ91" s="149"/>
      <c r="OMK91" s="150"/>
      <c r="OML91" s="151"/>
      <c r="OMM91" s="152"/>
      <c r="OMN91" s="153"/>
      <c r="OMO91" s="154"/>
      <c r="OMP91" s="146"/>
      <c r="OMQ91" s="147"/>
      <c r="OMR91" s="148"/>
      <c r="OMS91" s="149"/>
      <c r="OMT91" s="150"/>
      <c r="OMU91" s="151"/>
      <c r="OMV91" s="152"/>
      <c r="OMW91" s="153"/>
      <c r="OMX91" s="154"/>
      <c r="OMY91" s="146"/>
      <c r="OMZ91" s="147"/>
      <c r="ONA91" s="148"/>
      <c r="ONB91" s="149"/>
      <c r="ONC91" s="150"/>
      <c r="OND91" s="151"/>
      <c r="ONE91" s="152"/>
      <c r="ONF91" s="153"/>
      <c r="ONG91" s="154"/>
      <c r="ONH91" s="146"/>
      <c r="ONI91" s="147"/>
      <c r="ONJ91" s="148"/>
      <c r="ONK91" s="149"/>
      <c r="ONL91" s="150"/>
      <c r="ONM91" s="151"/>
      <c r="ONN91" s="152"/>
      <c r="ONO91" s="153"/>
      <c r="ONP91" s="154"/>
      <c r="ONQ91" s="146"/>
      <c r="ONR91" s="147"/>
      <c r="ONS91" s="148"/>
      <c r="ONT91" s="149"/>
      <c r="ONU91" s="150"/>
      <c r="ONV91" s="151"/>
      <c r="ONW91" s="152"/>
      <c r="ONX91" s="153"/>
      <c r="ONY91" s="154"/>
      <c r="ONZ91" s="146"/>
      <c r="OOA91" s="147"/>
      <c r="OOB91" s="148"/>
      <c r="OOC91" s="149"/>
      <c r="OOD91" s="150"/>
      <c r="OOE91" s="151"/>
      <c r="OOF91" s="152"/>
      <c r="OOG91" s="153"/>
      <c r="OOH91" s="154"/>
      <c r="OOI91" s="146"/>
      <c r="OOJ91" s="147"/>
      <c r="OOK91" s="148"/>
      <c r="OOL91" s="149"/>
      <c r="OOM91" s="150"/>
      <c r="OON91" s="151"/>
      <c r="OOO91" s="152"/>
      <c r="OOP91" s="153"/>
      <c r="OOQ91" s="154"/>
      <c r="OOR91" s="146"/>
      <c r="OOS91" s="147"/>
      <c r="OOT91" s="148"/>
      <c r="OOU91" s="149"/>
      <c r="OOV91" s="150"/>
      <c r="OOW91" s="151"/>
      <c r="OOX91" s="152"/>
      <c r="OOY91" s="153"/>
      <c r="OOZ91" s="154"/>
      <c r="OPA91" s="146"/>
      <c r="OPB91" s="147"/>
      <c r="OPC91" s="148"/>
      <c r="OPD91" s="149"/>
      <c r="OPE91" s="150"/>
      <c r="OPF91" s="151"/>
      <c r="OPG91" s="152"/>
      <c r="OPH91" s="153"/>
      <c r="OPI91" s="154"/>
      <c r="OPJ91" s="146"/>
      <c r="OPK91" s="147"/>
      <c r="OPL91" s="148"/>
      <c r="OPM91" s="149"/>
      <c r="OPN91" s="150"/>
      <c r="OPO91" s="151"/>
      <c r="OPP91" s="152"/>
      <c r="OPQ91" s="153"/>
      <c r="OPR91" s="154"/>
      <c r="OPS91" s="146"/>
      <c r="OPT91" s="147"/>
      <c r="OPU91" s="148"/>
      <c r="OPV91" s="149"/>
      <c r="OPW91" s="150"/>
      <c r="OPX91" s="151"/>
      <c r="OPY91" s="152"/>
      <c r="OPZ91" s="153"/>
      <c r="OQA91" s="154"/>
      <c r="OQB91" s="146"/>
      <c r="OQC91" s="147"/>
      <c r="OQD91" s="148"/>
      <c r="OQE91" s="149"/>
      <c r="OQF91" s="150"/>
      <c r="OQG91" s="151"/>
      <c r="OQH91" s="152"/>
      <c r="OQI91" s="153"/>
      <c r="OQJ91" s="154"/>
      <c r="OQK91" s="146"/>
      <c r="OQL91" s="147"/>
      <c r="OQM91" s="148"/>
      <c r="OQN91" s="149"/>
      <c r="OQO91" s="150"/>
      <c r="OQP91" s="151"/>
      <c r="OQQ91" s="152"/>
      <c r="OQR91" s="153"/>
      <c r="OQS91" s="154"/>
      <c r="OQT91" s="146"/>
      <c r="OQU91" s="147"/>
      <c r="OQV91" s="148"/>
      <c r="OQW91" s="149"/>
      <c r="OQX91" s="150"/>
      <c r="OQY91" s="151"/>
      <c r="OQZ91" s="152"/>
      <c r="ORA91" s="153"/>
      <c r="ORB91" s="154"/>
      <c r="ORC91" s="146"/>
      <c r="ORD91" s="147"/>
      <c r="ORE91" s="148"/>
      <c r="ORF91" s="149"/>
      <c r="ORG91" s="150"/>
      <c r="ORH91" s="151"/>
      <c r="ORI91" s="152"/>
      <c r="ORJ91" s="153"/>
      <c r="ORK91" s="154"/>
      <c r="ORL91" s="146"/>
      <c r="ORM91" s="147"/>
      <c r="ORN91" s="148"/>
      <c r="ORO91" s="149"/>
      <c r="ORP91" s="150"/>
      <c r="ORQ91" s="151"/>
      <c r="ORR91" s="152"/>
      <c r="ORS91" s="153"/>
      <c r="ORT91" s="154"/>
      <c r="ORU91" s="146"/>
      <c r="ORV91" s="147"/>
      <c r="ORW91" s="148"/>
      <c r="ORX91" s="149"/>
      <c r="ORY91" s="150"/>
      <c r="ORZ91" s="151"/>
      <c r="OSA91" s="152"/>
      <c r="OSB91" s="153"/>
      <c r="OSC91" s="154"/>
      <c r="OSD91" s="146"/>
      <c r="OSE91" s="147"/>
      <c r="OSF91" s="148"/>
      <c r="OSG91" s="149"/>
      <c r="OSH91" s="150"/>
      <c r="OSI91" s="151"/>
      <c r="OSJ91" s="152"/>
      <c r="OSK91" s="153"/>
      <c r="OSL91" s="154"/>
      <c r="OSM91" s="146"/>
      <c r="OSN91" s="147"/>
      <c r="OSO91" s="148"/>
      <c r="OSP91" s="149"/>
      <c r="OSQ91" s="150"/>
      <c r="OSR91" s="151"/>
      <c r="OSS91" s="152"/>
      <c r="OST91" s="153"/>
      <c r="OSU91" s="154"/>
      <c r="OSV91" s="146"/>
      <c r="OSW91" s="147"/>
      <c r="OSX91" s="148"/>
      <c r="OSY91" s="149"/>
      <c r="OSZ91" s="150"/>
      <c r="OTA91" s="151"/>
      <c r="OTB91" s="152"/>
      <c r="OTC91" s="153"/>
      <c r="OTD91" s="154"/>
      <c r="OTE91" s="146"/>
      <c r="OTF91" s="147"/>
      <c r="OTG91" s="148"/>
      <c r="OTH91" s="149"/>
      <c r="OTI91" s="150"/>
      <c r="OTJ91" s="151"/>
      <c r="OTK91" s="152"/>
      <c r="OTL91" s="153"/>
      <c r="OTM91" s="154"/>
      <c r="OTN91" s="146"/>
      <c r="OTO91" s="147"/>
      <c r="OTP91" s="148"/>
      <c r="OTQ91" s="149"/>
      <c r="OTR91" s="150"/>
      <c r="OTS91" s="151"/>
      <c r="OTT91" s="152"/>
      <c r="OTU91" s="153"/>
      <c r="OTV91" s="154"/>
      <c r="OTW91" s="146"/>
      <c r="OTX91" s="147"/>
      <c r="OTY91" s="148"/>
      <c r="OTZ91" s="149"/>
      <c r="OUA91" s="150"/>
      <c r="OUB91" s="151"/>
      <c r="OUC91" s="152"/>
      <c r="OUD91" s="153"/>
      <c r="OUE91" s="154"/>
      <c r="OUF91" s="146"/>
      <c r="OUG91" s="147"/>
      <c r="OUH91" s="148"/>
      <c r="OUI91" s="149"/>
      <c r="OUJ91" s="150"/>
      <c r="OUK91" s="151"/>
      <c r="OUL91" s="152"/>
      <c r="OUM91" s="153"/>
      <c r="OUN91" s="154"/>
      <c r="OUO91" s="146"/>
      <c r="OUP91" s="147"/>
      <c r="OUQ91" s="148"/>
      <c r="OUR91" s="149"/>
      <c r="OUS91" s="150"/>
      <c r="OUT91" s="151"/>
      <c r="OUU91" s="152"/>
      <c r="OUV91" s="153"/>
      <c r="OUW91" s="154"/>
      <c r="OUX91" s="146"/>
      <c r="OUY91" s="147"/>
      <c r="OUZ91" s="148"/>
      <c r="OVA91" s="149"/>
      <c r="OVB91" s="150"/>
      <c r="OVC91" s="151"/>
      <c r="OVD91" s="152"/>
      <c r="OVE91" s="153"/>
      <c r="OVF91" s="154"/>
      <c r="OVG91" s="146"/>
      <c r="OVH91" s="147"/>
      <c r="OVI91" s="148"/>
      <c r="OVJ91" s="149"/>
      <c r="OVK91" s="150"/>
      <c r="OVL91" s="151"/>
      <c r="OVM91" s="152"/>
      <c r="OVN91" s="153"/>
      <c r="OVO91" s="154"/>
      <c r="OVP91" s="146"/>
      <c r="OVQ91" s="147"/>
      <c r="OVR91" s="148"/>
      <c r="OVS91" s="149"/>
      <c r="OVT91" s="150"/>
      <c r="OVU91" s="151"/>
      <c r="OVV91" s="152"/>
      <c r="OVW91" s="153"/>
      <c r="OVX91" s="154"/>
      <c r="OVY91" s="146"/>
      <c r="OVZ91" s="147"/>
      <c r="OWA91" s="148"/>
      <c r="OWB91" s="149"/>
      <c r="OWC91" s="150"/>
      <c r="OWD91" s="151"/>
      <c r="OWE91" s="152"/>
      <c r="OWF91" s="153"/>
      <c r="OWG91" s="154"/>
      <c r="OWH91" s="146"/>
      <c r="OWI91" s="147"/>
      <c r="OWJ91" s="148"/>
      <c r="OWK91" s="149"/>
      <c r="OWL91" s="150"/>
      <c r="OWM91" s="151"/>
      <c r="OWN91" s="152"/>
      <c r="OWO91" s="153"/>
      <c r="OWP91" s="154"/>
      <c r="OWQ91" s="146"/>
      <c r="OWR91" s="147"/>
      <c r="OWS91" s="148"/>
      <c r="OWT91" s="149"/>
      <c r="OWU91" s="150"/>
      <c r="OWV91" s="151"/>
      <c r="OWW91" s="152"/>
      <c r="OWX91" s="153"/>
      <c r="OWY91" s="154"/>
      <c r="OWZ91" s="146"/>
      <c r="OXA91" s="147"/>
      <c r="OXB91" s="148"/>
      <c r="OXC91" s="149"/>
      <c r="OXD91" s="150"/>
      <c r="OXE91" s="151"/>
      <c r="OXF91" s="152"/>
      <c r="OXG91" s="153"/>
      <c r="OXH91" s="154"/>
      <c r="OXI91" s="146"/>
      <c r="OXJ91" s="147"/>
      <c r="OXK91" s="148"/>
      <c r="OXL91" s="149"/>
      <c r="OXM91" s="150"/>
      <c r="OXN91" s="151"/>
      <c r="OXO91" s="152"/>
      <c r="OXP91" s="153"/>
      <c r="OXQ91" s="154"/>
      <c r="OXR91" s="146"/>
      <c r="OXS91" s="147"/>
      <c r="OXT91" s="148"/>
      <c r="OXU91" s="149"/>
      <c r="OXV91" s="150"/>
      <c r="OXW91" s="151"/>
      <c r="OXX91" s="152"/>
      <c r="OXY91" s="153"/>
      <c r="OXZ91" s="154"/>
      <c r="OYA91" s="146"/>
      <c r="OYB91" s="147"/>
      <c r="OYC91" s="148"/>
      <c r="OYD91" s="149"/>
      <c r="OYE91" s="150"/>
      <c r="OYF91" s="151"/>
      <c r="OYG91" s="152"/>
      <c r="OYH91" s="153"/>
      <c r="OYI91" s="154"/>
      <c r="OYJ91" s="146"/>
      <c r="OYK91" s="147"/>
      <c r="OYL91" s="148"/>
      <c r="OYM91" s="149"/>
      <c r="OYN91" s="150"/>
      <c r="OYO91" s="151"/>
      <c r="OYP91" s="152"/>
      <c r="OYQ91" s="153"/>
      <c r="OYR91" s="154"/>
      <c r="OYS91" s="146"/>
      <c r="OYT91" s="147"/>
      <c r="OYU91" s="148"/>
      <c r="OYV91" s="149"/>
      <c r="OYW91" s="150"/>
      <c r="OYX91" s="151"/>
      <c r="OYY91" s="152"/>
      <c r="OYZ91" s="153"/>
      <c r="OZA91" s="154"/>
      <c r="OZB91" s="146"/>
      <c r="OZC91" s="147"/>
      <c r="OZD91" s="148"/>
      <c r="OZE91" s="149"/>
      <c r="OZF91" s="150"/>
      <c r="OZG91" s="151"/>
      <c r="OZH91" s="152"/>
      <c r="OZI91" s="153"/>
      <c r="OZJ91" s="154"/>
      <c r="OZK91" s="146"/>
      <c r="OZL91" s="147"/>
      <c r="OZM91" s="148"/>
      <c r="OZN91" s="149"/>
      <c r="OZO91" s="150"/>
      <c r="OZP91" s="151"/>
      <c r="OZQ91" s="152"/>
      <c r="OZR91" s="153"/>
      <c r="OZS91" s="154"/>
      <c r="OZT91" s="146"/>
      <c r="OZU91" s="147"/>
      <c r="OZV91" s="148"/>
      <c r="OZW91" s="149"/>
      <c r="OZX91" s="150"/>
      <c r="OZY91" s="151"/>
      <c r="OZZ91" s="152"/>
      <c r="PAA91" s="153"/>
      <c r="PAB91" s="154"/>
      <c r="PAC91" s="146"/>
      <c r="PAD91" s="147"/>
      <c r="PAE91" s="148"/>
      <c r="PAF91" s="149"/>
      <c r="PAG91" s="150"/>
      <c r="PAH91" s="151"/>
      <c r="PAI91" s="152"/>
      <c r="PAJ91" s="153"/>
      <c r="PAK91" s="154"/>
      <c r="PAL91" s="146"/>
      <c r="PAM91" s="147"/>
      <c r="PAN91" s="148"/>
      <c r="PAO91" s="149"/>
      <c r="PAP91" s="150"/>
      <c r="PAQ91" s="151"/>
      <c r="PAR91" s="152"/>
      <c r="PAS91" s="153"/>
      <c r="PAT91" s="154"/>
      <c r="PAU91" s="146"/>
      <c r="PAV91" s="147"/>
      <c r="PAW91" s="148"/>
      <c r="PAX91" s="149"/>
      <c r="PAY91" s="150"/>
      <c r="PAZ91" s="151"/>
      <c r="PBA91" s="152"/>
      <c r="PBB91" s="153"/>
      <c r="PBC91" s="154"/>
      <c r="PBD91" s="146"/>
      <c r="PBE91" s="147"/>
      <c r="PBF91" s="148"/>
      <c r="PBG91" s="149"/>
      <c r="PBH91" s="150"/>
      <c r="PBI91" s="151"/>
      <c r="PBJ91" s="152"/>
      <c r="PBK91" s="153"/>
      <c r="PBL91" s="154"/>
      <c r="PBM91" s="146"/>
      <c r="PBN91" s="147"/>
      <c r="PBO91" s="148"/>
      <c r="PBP91" s="149"/>
      <c r="PBQ91" s="150"/>
      <c r="PBR91" s="151"/>
      <c r="PBS91" s="152"/>
      <c r="PBT91" s="153"/>
      <c r="PBU91" s="154"/>
      <c r="PBV91" s="146"/>
      <c r="PBW91" s="147"/>
      <c r="PBX91" s="148"/>
      <c r="PBY91" s="149"/>
      <c r="PBZ91" s="150"/>
      <c r="PCA91" s="151"/>
      <c r="PCB91" s="152"/>
      <c r="PCC91" s="153"/>
      <c r="PCD91" s="154"/>
      <c r="PCE91" s="146"/>
      <c r="PCF91" s="147"/>
      <c r="PCG91" s="148"/>
      <c r="PCH91" s="149"/>
      <c r="PCI91" s="150"/>
      <c r="PCJ91" s="151"/>
      <c r="PCK91" s="152"/>
      <c r="PCL91" s="153"/>
      <c r="PCM91" s="154"/>
      <c r="PCN91" s="146"/>
      <c r="PCO91" s="147"/>
      <c r="PCP91" s="148"/>
      <c r="PCQ91" s="149"/>
      <c r="PCR91" s="150"/>
      <c r="PCS91" s="151"/>
      <c r="PCT91" s="152"/>
      <c r="PCU91" s="153"/>
      <c r="PCV91" s="154"/>
      <c r="PCW91" s="146"/>
      <c r="PCX91" s="147"/>
      <c r="PCY91" s="148"/>
      <c r="PCZ91" s="149"/>
      <c r="PDA91" s="150"/>
      <c r="PDB91" s="151"/>
      <c r="PDC91" s="152"/>
      <c r="PDD91" s="153"/>
      <c r="PDE91" s="154"/>
      <c r="PDF91" s="146"/>
      <c r="PDG91" s="147"/>
      <c r="PDH91" s="148"/>
      <c r="PDI91" s="149"/>
      <c r="PDJ91" s="150"/>
      <c r="PDK91" s="151"/>
      <c r="PDL91" s="152"/>
      <c r="PDM91" s="153"/>
      <c r="PDN91" s="154"/>
      <c r="PDO91" s="146"/>
      <c r="PDP91" s="147"/>
      <c r="PDQ91" s="148"/>
      <c r="PDR91" s="149"/>
      <c r="PDS91" s="150"/>
      <c r="PDT91" s="151"/>
      <c r="PDU91" s="152"/>
      <c r="PDV91" s="153"/>
      <c r="PDW91" s="154"/>
      <c r="PDX91" s="146"/>
      <c r="PDY91" s="147"/>
      <c r="PDZ91" s="148"/>
      <c r="PEA91" s="149"/>
      <c r="PEB91" s="150"/>
      <c r="PEC91" s="151"/>
      <c r="PED91" s="152"/>
      <c r="PEE91" s="153"/>
      <c r="PEF91" s="154"/>
      <c r="PEG91" s="146"/>
      <c r="PEH91" s="147"/>
      <c r="PEI91" s="148"/>
      <c r="PEJ91" s="149"/>
      <c r="PEK91" s="150"/>
      <c r="PEL91" s="151"/>
      <c r="PEM91" s="152"/>
      <c r="PEN91" s="153"/>
      <c r="PEO91" s="154"/>
      <c r="PEP91" s="146"/>
      <c r="PEQ91" s="147"/>
      <c r="PER91" s="148"/>
      <c r="PES91" s="149"/>
      <c r="PET91" s="150"/>
      <c r="PEU91" s="151"/>
      <c r="PEV91" s="152"/>
      <c r="PEW91" s="153"/>
      <c r="PEX91" s="154"/>
      <c r="PEY91" s="146"/>
      <c r="PEZ91" s="147"/>
      <c r="PFA91" s="148"/>
      <c r="PFB91" s="149"/>
      <c r="PFC91" s="150"/>
      <c r="PFD91" s="151"/>
      <c r="PFE91" s="152"/>
      <c r="PFF91" s="153"/>
      <c r="PFG91" s="154"/>
      <c r="PFH91" s="146"/>
      <c r="PFI91" s="147"/>
      <c r="PFJ91" s="148"/>
      <c r="PFK91" s="149"/>
      <c r="PFL91" s="150"/>
      <c r="PFM91" s="151"/>
      <c r="PFN91" s="152"/>
      <c r="PFO91" s="153"/>
      <c r="PFP91" s="154"/>
      <c r="PFQ91" s="146"/>
      <c r="PFR91" s="147"/>
      <c r="PFS91" s="148"/>
      <c r="PFT91" s="149"/>
      <c r="PFU91" s="150"/>
      <c r="PFV91" s="151"/>
      <c r="PFW91" s="152"/>
      <c r="PFX91" s="153"/>
      <c r="PFY91" s="154"/>
      <c r="PFZ91" s="146"/>
      <c r="PGA91" s="147"/>
      <c r="PGB91" s="148"/>
      <c r="PGC91" s="149"/>
      <c r="PGD91" s="150"/>
      <c r="PGE91" s="151"/>
      <c r="PGF91" s="152"/>
      <c r="PGG91" s="153"/>
      <c r="PGH91" s="154"/>
      <c r="PGI91" s="146"/>
      <c r="PGJ91" s="147"/>
      <c r="PGK91" s="148"/>
      <c r="PGL91" s="149"/>
      <c r="PGM91" s="150"/>
      <c r="PGN91" s="151"/>
      <c r="PGO91" s="152"/>
      <c r="PGP91" s="153"/>
      <c r="PGQ91" s="154"/>
      <c r="PGR91" s="146"/>
      <c r="PGS91" s="147"/>
      <c r="PGT91" s="148"/>
      <c r="PGU91" s="149"/>
      <c r="PGV91" s="150"/>
      <c r="PGW91" s="151"/>
      <c r="PGX91" s="152"/>
      <c r="PGY91" s="153"/>
      <c r="PGZ91" s="154"/>
      <c r="PHA91" s="146"/>
      <c r="PHB91" s="147"/>
      <c r="PHC91" s="148"/>
      <c r="PHD91" s="149"/>
      <c r="PHE91" s="150"/>
      <c r="PHF91" s="151"/>
      <c r="PHG91" s="152"/>
      <c r="PHH91" s="153"/>
      <c r="PHI91" s="154"/>
      <c r="PHJ91" s="146"/>
      <c r="PHK91" s="147"/>
      <c r="PHL91" s="148"/>
      <c r="PHM91" s="149"/>
      <c r="PHN91" s="150"/>
      <c r="PHO91" s="151"/>
      <c r="PHP91" s="152"/>
      <c r="PHQ91" s="153"/>
      <c r="PHR91" s="154"/>
      <c r="PHS91" s="146"/>
      <c r="PHT91" s="147"/>
      <c r="PHU91" s="148"/>
      <c r="PHV91" s="149"/>
      <c r="PHW91" s="150"/>
      <c r="PHX91" s="151"/>
      <c r="PHY91" s="152"/>
      <c r="PHZ91" s="153"/>
      <c r="PIA91" s="154"/>
      <c r="PIB91" s="146"/>
      <c r="PIC91" s="147"/>
      <c r="PID91" s="148"/>
      <c r="PIE91" s="149"/>
      <c r="PIF91" s="150"/>
      <c r="PIG91" s="151"/>
      <c r="PIH91" s="152"/>
      <c r="PII91" s="153"/>
      <c r="PIJ91" s="154"/>
      <c r="PIK91" s="146"/>
      <c r="PIL91" s="147"/>
      <c r="PIM91" s="148"/>
      <c r="PIN91" s="149"/>
      <c r="PIO91" s="150"/>
      <c r="PIP91" s="151"/>
      <c r="PIQ91" s="152"/>
      <c r="PIR91" s="153"/>
      <c r="PIS91" s="154"/>
      <c r="PIT91" s="146"/>
      <c r="PIU91" s="147"/>
      <c r="PIV91" s="148"/>
      <c r="PIW91" s="149"/>
      <c r="PIX91" s="150"/>
      <c r="PIY91" s="151"/>
      <c r="PIZ91" s="152"/>
      <c r="PJA91" s="153"/>
      <c r="PJB91" s="154"/>
      <c r="PJC91" s="146"/>
      <c r="PJD91" s="147"/>
      <c r="PJE91" s="148"/>
      <c r="PJF91" s="149"/>
      <c r="PJG91" s="150"/>
      <c r="PJH91" s="151"/>
      <c r="PJI91" s="152"/>
      <c r="PJJ91" s="153"/>
      <c r="PJK91" s="154"/>
      <c r="PJL91" s="146"/>
      <c r="PJM91" s="147"/>
      <c r="PJN91" s="148"/>
      <c r="PJO91" s="149"/>
      <c r="PJP91" s="150"/>
      <c r="PJQ91" s="151"/>
      <c r="PJR91" s="152"/>
      <c r="PJS91" s="153"/>
      <c r="PJT91" s="154"/>
      <c r="PJU91" s="146"/>
      <c r="PJV91" s="147"/>
      <c r="PJW91" s="148"/>
      <c r="PJX91" s="149"/>
      <c r="PJY91" s="150"/>
      <c r="PJZ91" s="151"/>
      <c r="PKA91" s="152"/>
      <c r="PKB91" s="153"/>
      <c r="PKC91" s="154"/>
      <c r="PKD91" s="146"/>
      <c r="PKE91" s="147"/>
      <c r="PKF91" s="148"/>
      <c r="PKG91" s="149"/>
      <c r="PKH91" s="150"/>
      <c r="PKI91" s="151"/>
      <c r="PKJ91" s="152"/>
      <c r="PKK91" s="153"/>
      <c r="PKL91" s="154"/>
      <c r="PKM91" s="146"/>
      <c r="PKN91" s="147"/>
      <c r="PKO91" s="148"/>
      <c r="PKP91" s="149"/>
      <c r="PKQ91" s="150"/>
      <c r="PKR91" s="151"/>
      <c r="PKS91" s="152"/>
      <c r="PKT91" s="153"/>
      <c r="PKU91" s="154"/>
      <c r="PKV91" s="146"/>
      <c r="PKW91" s="147"/>
      <c r="PKX91" s="148"/>
      <c r="PKY91" s="149"/>
      <c r="PKZ91" s="150"/>
      <c r="PLA91" s="151"/>
      <c r="PLB91" s="152"/>
      <c r="PLC91" s="153"/>
      <c r="PLD91" s="154"/>
      <c r="PLE91" s="146"/>
      <c r="PLF91" s="147"/>
      <c r="PLG91" s="148"/>
      <c r="PLH91" s="149"/>
      <c r="PLI91" s="150"/>
      <c r="PLJ91" s="151"/>
      <c r="PLK91" s="152"/>
      <c r="PLL91" s="153"/>
      <c r="PLM91" s="154"/>
      <c r="PLN91" s="146"/>
      <c r="PLO91" s="147"/>
      <c r="PLP91" s="148"/>
      <c r="PLQ91" s="149"/>
      <c r="PLR91" s="150"/>
      <c r="PLS91" s="151"/>
      <c r="PLT91" s="152"/>
      <c r="PLU91" s="153"/>
      <c r="PLV91" s="154"/>
      <c r="PLW91" s="146"/>
      <c r="PLX91" s="147"/>
      <c r="PLY91" s="148"/>
      <c r="PLZ91" s="149"/>
      <c r="PMA91" s="150"/>
      <c r="PMB91" s="151"/>
      <c r="PMC91" s="152"/>
      <c r="PMD91" s="153"/>
      <c r="PME91" s="154"/>
      <c r="PMF91" s="146"/>
      <c r="PMG91" s="147"/>
      <c r="PMH91" s="148"/>
      <c r="PMI91" s="149"/>
      <c r="PMJ91" s="150"/>
      <c r="PMK91" s="151"/>
      <c r="PML91" s="152"/>
      <c r="PMM91" s="153"/>
      <c r="PMN91" s="154"/>
      <c r="PMO91" s="146"/>
      <c r="PMP91" s="147"/>
      <c r="PMQ91" s="148"/>
      <c r="PMR91" s="149"/>
      <c r="PMS91" s="150"/>
      <c r="PMT91" s="151"/>
      <c r="PMU91" s="152"/>
      <c r="PMV91" s="153"/>
      <c r="PMW91" s="154"/>
      <c r="PMX91" s="146"/>
      <c r="PMY91" s="147"/>
      <c r="PMZ91" s="148"/>
      <c r="PNA91" s="149"/>
      <c r="PNB91" s="150"/>
      <c r="PNC91" s="151"/>
      <c r="PND91" s="152"/>
      <c r="PNE91" s="153"/>
      <c r="PNF91" s="154"/>
      <c r="PNG91" s="146"/>
      <c r="PNH91" s="147"/>
      <c r="PNI91" s="148"/>
      <c r="PNJ91" s="149"/>
      <c r="PNK91" s="150"/>
      <c r="PNL91" s="151"/>
      <c r="PNM91" s="152"/>
      <c r="PNN91" s="153"/>
      <c r="PNO91" s="154"/>
      <c r="PNP91" s="146"/>
      <c r="PNQ91" s="147"/>
      <c r="PNR91" s="148"/>
      <c r="PNS91" s="149"/>
      <c r="PNT91" s="150"/>
      <c r="PNU91" s="151"/>
      <c r="PNV91" s="152"/>
      <c r="PNW91" s="153"/>
      <c r="PNX91" s="154"/>
      <c r="PNY91" s="146"/>
      <c r="PNZ91" s="147"/>
      <c r="POA91" s="148"/>
      <c r="POB91" s="149"/>
      <c r="POC91" s="150"/>
      <c r="POD91" s="151"/>
      <c r="POE91" s="152"/>
      <c r="POF91" s="153"/>
      <c r="POG91" s="154"/>
      <c r="POH91" s="146"/>
      <c r="POI91" s="147"/>
      <c r="POJ91" s="148"/>
      <c r="POK91" s="149"/>
      <c r="POL91" s="150"/>
      <c r="POM91" s="151"/>
      <c r="PON91" s="152"/>
      <c r="POO91" s="153"/>
      <c r="POP91" s="154"/>
      <c r="POQ91" s="146"/>
      <c r="POR91" s="147"/>
      <c r="POS91" s="148"/>
      <c r="POT91" s="149"/>
      <c r="POU91" s="150"/>
      <c r="POV91" s="151"/>
      <c r="POW91" s="152"/>
      <c r="POX91" s="153"/>
      <c r="POY91" s="154"/>
      <c r="POZ91" s="146"/>
      <c r="PPA91" s="147"/>
      <c r="PPB91" s="148"/>
      <c r="PPC91" s="149"/>
      <c r="PPD91" s="150"/>
      <c r="PPE91" s="151"/>
      <c r="PPF91" s="152"/>
      <c r="PPG91" s="153"/>
      <c r="PPH91" s="154"/>
      <c r="PPI91" s="146"/>
      <c r="PPJ91" s="147"/>
      <c r="PPK91" s="148"/>
      <c r="PPL91" s="149"/>
      <c r="PPM91" s="150"/>
      <c r="PPN91" s="151"/>
      <c r="PPO91" s="152"/>
      <c r="PPP91" s="153"/>
      <c r="PPQ91" s="154"/>
      <c r="PPR91" s="146"/>
      <c r="PPS91" s="147"/>
      <c r="PPT91" s="148"/>
      <c r="PPU91" s="149"/>
      <c r="PPV91" s="150"/>
      <c r="PPW91" s="151"/>
      <c r="PPX91" s="152"/>
      <c r="PPY91" s="153"/>
      <c r="PPZ91" s="154"/>
      <c r="PQA91" s="146"/>
      <c r="PQB91" s="147"/>
      <c r="PQC91" s="148"/>
      <c r="PQD91" s="149"/>
      <c r="PQE91" s="150"/>
      <c r="PQF91" s="151"/>
      <c r="PQG91" s="152"/>
      <c r="PQH91" s="153"/>
      <c r="PQI91" s="154"/>
      <c r="PQJ91" s="146"/>
      <c r="PQK91" s="147"/>
      <c r="PQL91" s="148"/>
      <c r="PQM91" s="149"/>
      <c r="PQN91" s="150"/>
      <c r="PQO91" s="151"/>
      <c r="PQP91" s="152"/>
      <c r="PQQ91" s="153"/>
      <c r="PQR91" s="154"/>
      <c r="PQS91" s="146"/>
      <c r="PQT91" s="147"/>
      <c r="PQU91" s="148"/>
      <c r="PQV91" s="149"/>
      <c r="PQW91" s="150"/>
      <c r="PQX91" s="151"/>
      <c r="PQY91" s="152"/>
      <c r="PQZ91" s="153"/>
      <c r="PRA91" s="154"/>
      <c r="PRB91" s="146"/>
      <c r="PRC91" s="147"/>
      <c r="PRD91" s="148"/>
      <c r="PRE91" s="149"/>
      <c r="PRF91" s="150"/>
      <c r="PRG91" s="151"/>
      <c r="PRH91" s="152"/>
      <c r="PRI91" s="153"/>
      <c r="PRJ91" s="154"/>
      <c r="PRK91" s="146"/>
      <c r="PRL91" s="147"/>
      <c r="PRM91" s="148"/>
      <c r="PRN91" s="149"/>
      <c r="PRO91" s="150"/>
      <c r="PRP91" s="151"/>
      <c r="PRQ91" s="152"/>
      <c r="PRR91" s="153"/>
      <c r="PRS91" s="154"/>
      <c r="PRT91" s="146"/>
      <c r="PRU91" s="147"/>
      <c r="PRV91" s="148"/>
      <c r="PRW91" s="149"/>
      <c r="PRX91" s="150"/>
      <c r="PRY91" s="151"/>
      <c r="PRZ91" s="152"/>
      <c r="PSA91" s="153"/>
      <c r="PSB91" s="154"/>
      <c r="PSC91" s="146"/>
      <c r="PSD91" s="147"/>
      <c r="PSE91" s="148"/>
      <c r="PSF91" s="149"/>
      <c r="PSG91" s="150"/>
      <c r="PSH91" s="151"/>
      <c r="PSI91" s="152"/>
      <c r="PSJ91" s="153"/>
      <c r="PSK91" s="154"/>
      <c r="PSL91" s="146"/>
      <c r="PSM91" s="147"/>
      <c r="PSN91" s="148"/>
      <c r="PSO91" s="149"/>
      <c r="PSP91" s="150"/>
      <c r="PSQ91" s="151"/>
      <c r="PSR91" s="152"/>
      <c r="PSS91" s="153"/>
      <c r="PST91" s="154"/>
      <c r="PSU91" s="146"/>
      <c r="PSV91" s="147"/>
      <c r="PSW91" s="148"/>
      <c r="PSX91" s="149"/>
      <c r="PSY91" s="150"/>
      <c r="PSZ91" s="151"/>
      <c r="PTA91" s="152"/>
      <c r="PTB91" s="153"/>
      <c r="PTC91" s="154"/>
      <c r="PTD91" s="146"/>
      <c r="PTE91" s="147"/>
      <c r="PTF91" s="148"/>
      <c r="PTG91" s="149"/>
      <c r="PTH91" s="150"/>
      <c r="PTI91" s="151"/>
      <c r="PTJ91" s="152"/>
      <c r="PTK91" s="153"/>
      <c r="PTL91" s="154"/>
      <c r="PTM91" s="146"/>
      <c r="PTN91" s="147"/>
      <c r="PTO91" s="148"/>
      <c r="PTP91" s="149"/>
      <c r="PTQ91" s="150"/>
      <c r="PTR91" s="151"/>
      <c r="PTS91" s="152"/>
      <c r="PTT91" s="153"/>
      <c r="PTU91" s="154"/>
      <c r="PTV91" s="146"/>
      <c r="PTW91" s="147"/>
      <c r="PTX91" s="148"/>
      <c r="PTY91" s="149"/>
      <c r="PTZ91" s="150"/>
      <c r="PUA91" s="151"/>
      <c r="PUB91" s="152"/>
      <c r="PUC91" s="153"/>
      <c r="PUD91" s="154"/>
      <c r="PUE91" s="146"/>
      <c r="PUF91" s="147"/>
      <c r="PUG91" s="148"/>
      <c r="PUH91" s="149"/>
      <c r="PUI91" s="150"/>
      <c r="PUJ91" s="151"/>
      <c r="PUK91" s="152"/>
      <c r="PUL91" s="153"/>
      <c r="PUM91" s="154"/>
      <c r="PUN91" s="146"/>
      <c r="PUO91" s="147"/>
      <c r="PUP91" s="148"/>
      <c r="PUQ91" s="149"/>
      <c r="PUR91" s="150"/>
      <c r="PUS91" s="151"/>
      <c r="PUT91" s="152"/>
      <c r="PUU91" s="153"/>
      <c r="PUV91" s="154"/>
      <c r="PUW91" s="146"/>
      <c r="PUX91" s="147"/>
      <c r="PUY91" s="148"/>
      <c r="PUZ91" s="149"/>
      <c r="PVA91" s="150"/>
      <c r="PVB91" s="151"/>
      <c r="PVC91" s="152"/>
      <c r="PVD91" s="153"/>
      <c r="PVE91" s="154"/>
      <c r="PVF91" s="146"/>
      <c r="PVG91" s="147"/>
      <c r="PVH91" s="148"/>
      <c r="PVI91" s="149"/>
      <c r="PVJ91" s="150"/>
      <c r="PVK91" s="151"/>
      <c r="PVL91" s="152"/>
      <c r="PVM91" s="153"/>
      <c r="PVN91" s="154"/>
      <c r="PVO91" s="146"/>
      <c r="PVP91" s="147"/>
      <c r="PVQ91" s="148"/>
      <c r="PVR91" s="149"/>
      <c r="PVS91" s="150"/>
      <c r="PVT91" s="151"/>
      <c r="PVU91" s="152"/>
      <c r="PVV91" s="153"/>
      <c r="PVW91" s="154"/>
      <c r="PVX91" s="146"/>
      <c r="PVY91" s="147"/>
      <c r="PVZ91" s="148"/>
      <c r="PWA91" s="149"/>
      <c r="PWB91" s="150"/>
      <c r="PWC91" s="151"/>
      <c r="PWD91" s="152"/>
      <c r="PWE91" s="153"/>
      <c r="PWF91" s="154"/>
      <c r="PWG91" s="146"/>
      <c r="PWH91" s="147"/>
      <c r="PWI91" s="148"/>
      <c r="PWJ91" s="149"/>
      <c r="PWK91" s="150"/>
      <c r="PWL91" s="151"/>
      <c r="PWM91" s="152"/>
      <c r="PWN91" s="153"/>
      <c r="PWO91" s="154"/>
      <c r="PWP91" s="146"/>
      <c r="PWQ91" s="147"/>
      <c r="PWR91" s="148"/>
      <c r="PWS91" s="149"/>
      <c r="PWT91" s="150"/>
      <c r="PWU91" s="151"/>
      <c r="PWV91" s="152"/>
      <c r="PWW91" s="153"/>
      <c r="PWX91" s="154"/>
      <c r="PWY91" s="146"/>
      <c r="PWZ91" s="147"/>
      <c r="PXA91" s="148"/>
      <c r="PXB91" s="149"/>
      <c r="PXC91" s="150"/>
      <c r="PXD91" s="151"/>
      <c r="PXE91" s="152"/>
      <c r="PXF91" s="153"/>
      <c r="PXG91" s="154"/>
      <c r="PXH91" s="146"/>
      <c r="PXI91" s="147"/>
      <c r="PXJ91" s="148"/>
      <c r="PXK91" s="149"/>
      <c r="PXL91" s="150"/>
      <c r="PXM91" s="151"/>
      <c r="PXN91" s="152"/>
      <c r="PXO91" s="153"/>
      <c r="PXP91" s="154"/>
      <c r="PXQ91" s="146"/>
      <c r="PXR91" s="147"/>
      <c r="PXS91" s="148"/>
      <c r="PXT91" s="149"/>
      <c r="PXU91" s="150"/>
      <c r="PXV91" s="151"/>
      <c r="PXW91" s="152"/>
      <c r="PXX91" s="153"/>
      <c r="PXY91" s="154"/>
      <c r="PXZ91" s="146"/>
      <c r="PYA91" s="147"/>
      <c r="PYB91" s="148"/>
      <c r="PYC91" s="149"/>
      <c r="PYD91" s="150"/>
      <c r="PYE91" s="151"/>
      <c r="PYF91" s="152"/>
      <c r="PYG91" s="153"/>
      <c r="PYH91" s="154"/>
      <c r="PYI91" s="146"/>
      <c r="PYJ91" s="147"/>
      <c r="PYK91" s="148"/>
      <c r="PYL91" s="149"/>
      <c r="PYM91" s="150"/>
      <c r="PYN91" s="151"/>
      <c r="PYO91" s="152"/>
      <c r="PYP91" s="153"/>
      <c r="PYQ91" s="154"/>
      <c r="PYR91" s="146"/>
      <c r="PYS91" s="147"/>
      <c r="PYT91" s="148"/>
      <c r="PYU91" s="149"/>
      <c r="PYV91" s="150"/>
      <c r="PYW91" s="151"/>
      <c r="PYX91" s="152"/>
      <c r="PYY91" s="153"/>
      <c r="PYZ91" s="154"/>
      <c r="PZA91" s="146"/>
      <c r="PZB91" s="147"/>
      <c r="PZC91" s="148"/>
      <c r="PZD91" s="149"/>
      <c r="PZE91" s="150"/>
      <c r="PZF91" s="151"/>
      <c r="PZG91" s="152"/>
      <c r="PZH91" s="153"/>
      <c r="PZI91" s="154"/>
      <c r="PZJ91" s="146"/>
      <c r="PZK91" s="147"/>
      <c r="PZL91" s="148"/>
      <c r="PZM91" s="149"/>
      <c r="PZN91" s="150"/>
      <c r="PZO91" s="151"/>
      <c r="PZP91" s="152"/>
      <c r="PZQ91" s="153"/>
      <c r="PZR91" s="154"/>
      <c r="PZS91" s="146"/>
      <c r="PZT91" s="147"/>
      <c r="PZU91" s="148"/>
      <c r="PZV91" s="149"/>
      <c r="PZW91" s="150"/>
      <c r="PZX91" s="151"/>
      <c r="PZY91" s="152"/>
      <c r="PZZ91" s="153"/>
      <c r="QAA91" s="154"/>
      <c r="QAB91" s="146"/>
      <c r="QAC91" s="147"/>
      <c r="QAD91" s="148"/>
      <c r="QAE91" s="149"/>
      <c r="QAF91" s="150"/>
      <c r="QAG91" s="151"/>
      <c r="QAH91" s="152"/>
      <c r="QAI91" s="153"/>
      <c r="QAJ91" s="154"/>
      <c r="QAK91" s="146"/>
      <c r="QAL91" s="147"/>
      <c r="QAM91" s="148"/>
      <c r="QAN91" s="149"/>
      <c r="QAO91" s="150"/>
      <c r="QAP91" s="151"/>
      <c r="QAQ91" s="152"/>
      <c r="QAR91" s="153"/>
      <c r="QAS91" s="154"/>
      <c r="QAT91" s="146"/>
      <c r="QAU91" s="147"/>
      <c r="QAV91" s="148"/>
      <c r="QAW91" s="149"/>
      <c r="QAX91" s="150"/>
      <c r="QAY91" s="151"/>
      <c r="QAZ91" s="152"/>
      <c r="QBA91" s="153"/>
      <c r="QBB91" s="154"/>
      <c r="QBC91" s="146"/>
      <c r="QBD91" s="147"/>
      <c r="QBE91" s="148"/>
      <c r="QBF91" s="149"/>
      <c r="QBG91" s="150"/>
      <c r="QBH91" s="151"/>
      <c r="QBI91" s="152"/>
      <c r="QBJ91" s="153"/>
      <c r="QBK91" s="154"/>
      <c r="QBL91" s="146"/>
      <c r="QBM91" s="147"/>
      <c r="QBN91" s="148"/>
      <c r="QBO91" s="149"/>
      <c r="QBP91" s="150"/>
      <c r="QBQ91" s="151"/>
      <c r="QBR91" s="152"/>
      <c r="QBS91" s="153"/>
      <c r="QBT91" s="154"/>
      <c r="QBU91" s="146"/>
      <c r="QBV91" s="147"/>
      <c r="QBW91" s="148"/>
      <c r="QBX91" s="149"/>
      <c r="QBY91" s="150"/>
      <c r="QBZ91" s="151"/>
      <c r="QCA91" s="152"/>
      <c r="QCB91" s="153"/>
      <c r="QCC91" s="154"/>
      <c r="QCD91" s="146"/>
      <c r="QCE91" s="147"/>
      <c r="QCF91" s="148"/>
      <c r="QCG91" s="149"/>
      <c r="QCH91" s="150"/>
      <c r="QCI91" s="151"/>
      <c r="QCJ91" s="152"/>
      <c r="QCK91" s="153"/>
      <c r="QCL91" s="154"/>
      <c r="QCM91" s="146"/>
      <c r="QCN91" s="147"/>
      <c r="QCO91" s="148"/>
      <c r="QCP91" s="149"/>
      <c r="QCQ91" s="150"/>
      <c r="QCR91" s="151"/>
      <c r="QCS91" s="152"/>
      <c r="QCT91" s="153"/>
      <c r="QCU91" s="154"/>
      <c r="QCV91" s="146"/>
      <c r="QCW91" s="147"/>
      <c r="QCX91" s="148"/>
      <c r="QCY91" s="149"/>
      <c r="QCZ91" s="150"/>
      <c r="QDA91" s="151"/>
      <c r="QDB91" s="152"/>
      <c r="QDC91" s="153"/>
      <c r="QDD91" s="154"/>
      <c r="QDE91" s="146"/>
      <c r="QDF91" s="147"/>
      <c r="QDG91" s="148"/>
      <c r="QDH91" s="149"/>
      <c r="QDI91" s="150"/>
      <c r="QDJ91" s="151"/>
      <c r="QDK91" s="152"/>
      <c r="QDL91" s="153"/>
      <c r="QDM91" s="154"/>
      <c r="QDN91" s="146"/>
      <c r="QDO91" s="147"/>
      <c r="QDP91" s="148"/>
      <c r="QDQ91" s="149"/>
      <c r="QDR91" s="150"/>
      <c r="QDS91" s="151"/>
      <c r="QDT91" s="152"/>
      <c r="QDU91" s="153"/>
      <c r="QDV91" s="154"/>
      <c r="QDW91" s="146"/>
      <c r="QDX91" s="147"/>
      <c r="QDY91" s="148"/>
      <c r="QDZ91" s="149"/>
      <c r="QEA91" s="150"/>
      <c r="QEB91" s="151"/>
      <c r="QEC91" s="152"/>
      <c r="QED91" s="153"/>
      <c r="QEE91" s="154"/>
      <c r="QEF91" s="146"/>
      <c r="QEG91" s="147"/>
      <c r="QEH91" s="148"/>
      <c r="QEI91" s="149"/>
      <c r="QEJ91" s="150"/>
      <c r="QEK91" s="151"/>
      <c r="QEL91" s="152"/>
      <c r="QEM91" s="153"/>
      <c r="QEN91" s="154"/>
      <c r="QEO91" s="146"/>
      <c r="QEP91" s="147"/>
      <c r="QEQ91" s="148"/>
      <c r="QER91" s="149"/>
      <c r="QES91" s="150"/>
      <c r="QET91" s="151"/>
      <c r="QEU91" s="152"/>
      <c r="QEV91" s="153"/>
      <c r="QEW91" s="154"/>
      <c r="QEX91" s="146"/>
      <c r="QEY91" s="147"/>
      <c r="QEZ91" s="148"/>
      <c r="QFA91" s="149"/>
      <c r="QFB91" s="150"/>
      <c r="QFC91" s="151"/>
      <c r="QFD91" s="152"/>
      <c r="QFE91" s="153"/>
      <c r="QFF91" s="154"/>
      <c r="QFG91" s="146"/>
      <c r="QFH91" s="147"/>
      <c r="QFI91" s="148"/>
      <c r="QFJ91" s="149"/>
      <c r="QFK91" s="150"/>
      <c r="QFL91" s="151"/>
      <c r="QFM91" s="152"/>
      <c r="QFN91" s="153"/>
      <c r="QFO91" s="154"/>
      <c r="QFP91" s="146"/>
      <c r="QFQ91" s="147"/>
      <c r="QFR91" s="148"/>
      <c r="QFS91" s="149"/>
      <c r="QFT91" s="150"/>
      <c r="QFU91" s="151"/>
      <c r="QFV91" s="152"/>
      <c r="QFW91" s="153"/>
      <c r="QFX91" s="154"/>
      <c r="QFY91" s="146"/>
      <c r="QFZ91" s="147"/>
      <c r="QGA91" s="148"/>
      <c r="QGB91" s="149"/>
      <c r="QGC91" s="150"/>
      <c r="QGD91" s="151"/>
      <c r="QGE91" s="152"/>
      <c r="QGF91" s="153"/>
      <c r="QGG91" s="154"/>
      <c r="QGH91" s="146"/>
      <c r="QGI91" s="147"/>
      <c r="QGJ91" s="148"/>
      <c r="QGK91" s="149"/>
      <c r="QGL91" s="150"/>
      <c r="QGM91" s="151"/>
      <c r="QGN91" s="152"/>
      <c r="QGO91" s="153"/>
      <c r="QGP91" s="154"/>
      <c r="QGQ91" s="146"/>
      <c r="QGR91" s="147"/>
      <c r="QGS91" s="148"/>
      <c r="QGT91" s="149"/>
      <c r="QGU91" s="150"/>
      <c r="QGV91" s="151"/>
      <c r="QGW91" s="152"/>
      <c r="QGX91" s="153"/>
      <c r="QGY91" s="154"/>
      <c r="QGZ91" s="146"/>
      <c r="QHA91" s="147"/>
      <c r="QHB91" s="148"/>
      <c r="QHC91" s="149"/>
      <c r="QHD91" s="150"/>
      <c r="QHE91" s="151"/>
      <c r="QHF91" s="152"/>
      <c r="QHG91" s="153"/>
      <c r="QHH91" s="154"/>
      <c r="QHI91" s="146"/>
      <c r="QHJ91" s="147"/>
      <c r="QHK91" s="148"/>
      <c r="QHL91" s="149"/>
      <c r="QHM91" s="150"/>
      <c r="QHN91" s="151"/>
      <c r="QHO91" s="152"/>
      <c r="QHP91" s="153"/>
      <c r="QHQ91" s="154"/>
      <c r="QHR91" s="146"/>
      <c r="QHS91" s="147"/>
      <c r="QHT91" s="148"/>
      <c r="QHU91" s="149"/>
      <c r="QHV91" s="150"/>
      <c r="QHW91" s="151"/>
      <c r="QHX91" s="152"/>
      <c r="QHY91" s="153"/>
      <c r="QHZ91" s="154"/>
      <c r="QIA91" s="146"/>
      <c r="QIB91" s="147"/>
      <c r="QIC91" s="148"/>
      <c r="QID91" s="149"/>
      <c r="QIE91" s="150"/>
      <c r="QIF91" s="151"/>
      <c r="QIG91" s="152"/>
      <c r="QIH91" s="153"/>
      <c r="QII91" s="154"/>
      <c r="QIJ91" s="146"/>
      <c r="QIK91" s="147"/>
      <c r="QIL91" s="148"/>
      <c r="QIM91" s="149"/>
      <c r="QIN91" s="150"/>
      <c r="QIO91" s="151"/>
      <c r="QIP91" s="152"/>
      <c r="QIQ91" s="153"/>
      <c r="QIR91" s="154"/>
      <c r="QIS91" s="146"/>
      <c r="QIT91" s="147"/>
      <c r="QIU91" s="148"/>
      <c r="QIV91" s="149"/>
      <c r="QIW91" s="150"/>
      <c r="QIX91" s="151"/>
      <c r="QIY91" s="152"/>
      <c r="QIZ91" s="153"/>
      <c r="QJA91" s="154"/>
      <c r="QJB91" s="146"/>
      <c r="QJC91" s="147"/>
      <c r="QJD91" s="148"/>
      <c r="QJE91" s="149"/>
      <c r="QJF91" s="150"/>
      <c r="QJG91" s="151"/>
      <c r="QJH91" s="152"/>
      <c r="QJI91" s="153"/>
      <c r="QJJ91" s="154"/>
      <c r="QJK91" s="146"/>
      <c r="QJL91" s="147"/>
      <c r="QJM91" s="148"/>
      <c r="QJN91" s="149"/>
      <c r="QJO91" s="150"/>
      <c r="QJP91" s="151"/>
      <c r="QJQ91" s="152"/>
      <c r="QJR91" s="153"/>
      <c r="QJS91" s="154"/>
      <c r="QJT91" s="146"/>
      <c r="QJU91" s="147"/>
      <c r="QJV91" s="148"/>
      <c r="QJW91" s="149"/>
      <c r="QJX91" s="150"/>
      <c r="QJY91" s="151"/>
      <c r="QJZ91" s="152"/>
      <c r="QKA91" s="153"/>
      <c r="QKB91" s="154"/>
      <c r="QKC91" s="146"/>
      <c r="QKD91" s="147"/>
      <c r="QKE91" s="148"/>
      <c r="QKF91" s="149"/>
      <c r="QKG91" s="150"/>
      <c r="QKH91" s="151"/>
      <c r="QKI91" s="152"/>
      <c r="QKJ91" s="153"/>
      <c r="QKK91" s="154"/>
      <c r="QKL91" s="146"/>
      <c r="QKM91" s="147"/>
      <c r="QKN91" s="148"/>
      <c r="QKO91" s="149"/>
      <c r="QKP91" s="150"/>
      <c r="QKQ91" s="151"/>
      <c r="QKR91" s="152"/>
      <c r="QKS91" s="153"/>
      <c r="QKT91" s="154"/>
      <c r="QKU91" s="146"/>
      <c r="QKV91" s="147"/>
      <c r="QKW91" s="148"/>
      <c r="QKX91" s="149"/>
      <c r="QKY91" s="150"/>
      <c r="QKZ91" s="151"/>
      <c r="QLA91" s="152"/>
      <c r="QLB91" s="153"/>
      <c r="QLC91" s="154"/>
      <c r="QLD91" s="146"/>
      <c r="QLE91" s="147"/>
      <c r="QLF91" s="148"/>
      <c r="QLG91" s="149"/>
      <c r="QLH91" s="150"/>
      <c r="QLI91" s="151"/>
      <c r="QLJ91" s="152"/>
      <c r="QLK91" s="153"/>
      <c r="QLL91" s="154"/>
      <c r="QLM91" s="146"/>
      <c r="QLN91" s="147"/>
      <c r="QLO91" s="148"/>
      <c r="QLP91" s="149"/>
      <c r="QLQ91" s="150"/>
      <c r="QLR91" s="151"/>
      <c r="QLS91" s="152"/>
      <c r="QLT91" s="153"/>
      <c r="QLU91" s="154"/>
      <c r="QLV91" s="146"/>
      <c r="QLW91" s="147"/>
      <c r="QLX91" s="148"/>
      <c r="QLY91" s="149"/>
      <c r="QLZ91" s="150"/>
      <c r="QMA91" s="151"/>
      <c r="QMB91" s="152"/>
      <c r="QMC91" s="153"/>
      <c r="QMD91" s="154"/>
      <c r="QME91" s="146"/>
      <c r="QMF91" s="147"/>
      <c r="QMG91" s="148"/>
      <c r="QMH91" s="149"/>
      <c r="QMI91" s="150"/>
      <c r="QMJ91" s="151"/>
      <c r="QMK91" s="152"/>
      <c r="QML91" s="153"/>
      <c r="QMM91" s="154"/>
      <c r="QMN91" s="146"/>
      <c r="QMO91" s="147"/>
      <c r="QMP91" s="148"/>
      <c r="QMQ91" s="149"/>
      <c r="QMR91" s="150"/>
      <c r="QMS91" s="151"/>
      <c r="QMT91" s="152"/>
      <c r="QMU91" s="153"/>
      <c r="QMV91" s="154"/>
      <c r="QMW91" s="146"/>
      <c r="QMX91" s="147"/>
      <c r="QMY91" s="148"/>
      <c r="QMZ91" s="149"/>
      <c r="QNA91" s="150"/>
      <c r="QNB91" s="151"/>
      <c r="QNC91" s="152"/>
      <c r="QND91" s="153"/>
      <c r="QNE91" s="154"/>
      <c r="QNF91" s="146"/>
      <c r="QNG91" s="147"/>
      <c r="QNH91" s="148"/>
      <c r="QNI91" s="149"/>
      <c r="QNJ91" s="150"/>
      <c r="QNK91" s="151"/>
      <c r="QNL91" s="152"/>
      <c r="QNM91" s="153"/>
      <c r="QNN91" s="154"/>
      <c r="QNO91" s="146"/>
      <c r="QNP91" s="147"/>
      <c r="QNQ91" s="148"/>
      <c r="QNR91" s="149"/>
      <c r="QNS91" s="150"/>
      <c r="QNT91" s="151"/>
      <c r="QNU91" s="152"/>
      <c r="QNV91" s="153"/>
      <c r="QNW91" s="154"/>
      <c r="QNX91" s="146"/>
      <c r="QNY91" s="147"/>
      <c r="QNZ91" s="148"/>
      <c r="QOA91" s="149"/>
      <c r="QOB91" s="150"/>
      <c r="QOC91" s="151"/>
      <c r="QOD91" s="152"/>
      <c r="QOE91" s="153"/>
      <c r="QOF91" s="154"/>
      <c r="QOG91" s="146"/>
      <c r="QOH91" s="147"/>
      <c r="QOI91" s="148"/>
      <c r="QOJ91" s="149"/>
      <c r="QOK91" s="150"/>
      <c r="QOL91" s="151"/>
      <c r="QOM91" s="152"/>
      <c r="QON91" s="153"/>
      <c r="QOO91" s="154"/>
      <c r="QOP91" s="146"/>
      <c r="QOQ91" s="147"/>
      <c r="QOR91" s="148"/>
      <c r="QOS91" s="149"/>
      <c r="QOT91" s="150"/>
      <c r="QOU91" s="151"/>
      <c r="QOV91" s="152"/>
      <c r="QOW91" s="153"/>
      <c r="QOX91" s="154"/>
      <c r="QOY91" s="146"/>
      <c r="QOZ91" s="147"/>
      <c r="QPA91" s="148"/>
      <c r="QPB91" s="149"/>
      <c r="QPC91" s="150"/>
      <c r="QPD91" s="151"/>
      <c r="QPE91" s="152"/>
      <c r="QPF91" s="153"/>
      <c r="QPG91" s="154"/>
      <c r="QPH91" s="146"/>
      <c r="QPI91" s="147"/>
      <c r="QPJ91" s="148"/>
      <c r="QPK91" s="149"/>
      <c r="QPL91" s="150"/>
      <c r="QPM91" s="151"/>
      <c r="QPN91" s="152"/>
      <c r="QPO91" s="153"/>
      <c r="QPP91" s="154"/>
      <c r="QPQ91" s="146"/>
      <c r="QPR91" s="147"/>
      <c r="QPS91" s="148"/>
      <c r="QPT91" s="149"/>
      <c r="QPU91" s="150"/>
      <c r="QPV91" s="151"/>
      <c r="QPW91" s="152"/>
      <c r="QPX91" s="153"/>
      <c r="QPY91" s="154"/>
      <c r="QPZ91" s="146"/>
      <c r="QQA91" s="147"/>
      <c r="QQB91" s="148"/>
      <c r="QQC91" s="149"/>
      <c r="QQD91" s="150"/>
      <c r="QQE91" s="151"/>
      <c r="QQF91" s="152"/>
      <c r="QQG91" s="153"/>
      <c r="QQH91" s="154"/>
      <c r="QQI91" s="146"/>
      <c r="QQJ91" s="147"/>
      <c r="QQK91" s="148"/>
      <c r="QQL91" s="149"/>
      <c r="QQM91" s="150"/>
      <c r="QQN91" s="151"/>
      <c r="QQO91" s="152"/>
      <c r="QQP91" s="153"/>
      <c r="QQQ91" s="154"/>
      <c r="QQR91" s="146"/>
      <c r="QQS91" s="147"/>
      <c r="QQT91" s="148"/>
      <c r="QQU91" s="149"/>
      <c r="QQV91" s="150"/>
      <c r="QQW91" s="151"/>
      <c r="QQX91" s="152"/>
      <c r="QQY91" s="153"/>
      <c r="QQZ91" s="154"/>
      <c r="QRA91" s="146"/>
      <c r="QRB91" s="147"/>
      <c r="QRC91" s="148"/>
      <c r="QRD91" s="149"/>
      <c r="QRE91" s="150"/>
      <c r="QRF91" s="151"/>
      <c r="QRG91" s="152"/>
      <c r="QRH91" s="153"/>
      <c r="QRI91" s="154"/>
      <c r="QRJ91" s="146"/>
      <c r="QRK91" s="147"/>
      <c r="QRL91" s="148"/>
      <c r="QRM91" s="149"/>
      <c r="QRN91" s="150"/>
      <c r="QRO91" s="151"/>
      <c r="QRP91" s="152"/>
      <c r="QRQ91" s="153"/>
      <c r="QRR91" s="154"/>
      <c r="QRS91" s="146"/>
      <c r="QRT91" s="147"/>
      <c r="QRU91" s="148"/>
      <c r="QRV91" s="149"/>
      <c r="QRW91" s="150"/>
      <c r="QRX91" s="151"/>
      <c r="QRY91" s="152"/>
      <c r="QRZ91" s="153"/>
      <c r="QSA91" s="154"/>
      <c r="QSB91" s="146"/>
      <c r="QSC91" s="147"/>
      <c r="QSD91" s="148"/>
      <c r="QSE91" s="149"/>
      <c r="QSF91" s="150"/>
      <c r="QSG91" s="151"/>
      <c r="QSH91" s="152"/>
      <c r="QSI91" s="153"/>
      <c r="QSJ91" s="154"/>
      <c r="QSK91" s="146"/>
      <c r="QSL91" s="147"/>
      <c r="QSM91" s="148"/>
      <c r="QSN91" s="149"/>
      <c r="QSO91" s="150"/>
      <c r="QSP91" s="151"/>
      <c r="QSQ91" s="152"/>
      <c r="QSR91" s="153"/>
      <c r="QSS91" s="154"/>
      <c r="QST91" s="146"/>
      <c r="QSU91" s="147"/>
      <c r="QSV91" s="148"/>
      <c r="QSW91" s="149"/>
      <c r="QSX91" s="150"/>
      <c r="QSY91" s="151"/>
      <c r="QSZ91" s="152"/>
      <c r="QTA91" s="153"/>
      <c r="QTB91" s="154"/>
      <c r="QTC91" s="146"/>
      <c r="QTD91" s="147"/>
      <c r="QTE91" s="148"/>
      <c r="QTF91" s="149"/>
      <c r="QTG91" s="150"/>
      <c r="QTH91" s="151"/>
      <c r="QTI91" s="152"/>
      <c r="QTJ91" s="153"/>
      <c r="QTK91" s="154"/>
      <c r="QTL91" s="146"/>
      <c r="QTM91" s="147"/>
      <c r="QTN91" s="148"/>
      <c r="QTO91" s="149"/>
      <c r="QTP91" s="150"/>
      <c r="QTQ91" s="151"/>
      <c r="QTR91" s="152"/>
      <c r="QTS91" s="153"/>
      <c r="QTT91" s="154"/>
      <c r="QTU91" s="146"/>
      <c r="QTV91" s="147"/>
      <c r="QTW91" s="148"/>
      <c r="QTX91" s="149"/>
      <c r="QTY91" s="150"/>
      <c r="QTZ91" s="151"/>
      <c r="QUA91" s="152"/>
      <c r="QUB91" s="153"/>
      <c r="QUC91" s="154"/>
      <c r="QUD91" s="146"/>
      <c r="QUE91" s="147"/>
      <c r="QUF91" s="148"/>
      <c r="QUG91" s="149"/>
      <c r="QUH91" s="150"/>
      <c r="QUI91" s="151"/>
      <c r="QUJ91" s="152"/>
      <c r="QUK91" s="153"/>
      <c r="QUL91" s="154"/>
      <c r="QUM91" s="146"/>
      <c r="QUN91" s="147"/>
      <c r="QUO91" s="148"/>
      <c r="QUP91" s="149"/>
      <c r="QUQ91" s="150"/>
      <c r="QUR91" s="151"/>
      <c r="QUS91" s="152"/>
      <c r="QUT91" s="153"/>
      <c r="QUU91" s="154"/>
      <c r="QUV91" s="146"/>
      <c r="QUW91" s="147"/>
      <c r="QUX91" s="148"/>
      <c r="QUY91" s="149"/>
      <c r="QUZ91" s="150"/>
      <c r="QVA91" s="151"/>
      <c r="QVB91" s="152"/>
      <c r="QVC91" s="153"/>
      <c r="QVD91" s="154"/>
      <c r="QVE91" s="146"/>
      <c r="QVF91" s="147"/>
      <c r="QVG91" s="148"/>
      <c r="QVH91" s="149"/>
      <c r="QVI91" s="150"/>
      <c r="QVJ91" s="151"/>
      <c r="QVK91" s="152"/>
      <c r="QVL91" s="153"/>
      <c r="QVM91" s="154"/>
      <c r="QVN91" s="146"/>
      <c r="QVO91" s="147"/>
      <c r="QVP91" s="148"/>
      <c r="QVQ91" s="149"/>
      <c r="QVR91" s="150"/>
      <c r="QVS91" s="151"/>
      <c r="QVT91" s="152"/>
      <c r="QVU91" s="153"/>
      <c r="QVV91" s="154"/>
      <c r="QVW91" s="146"/>
      <c r="QVX91" s="147"/>
      <c r="QVY91" s="148"/>
      <c r="QVZ91" s="149"/>
      <c r="QWA91" s="150"/>
      <c r="QWB91" s="151"/>
      <c r="QWC91" s="152"/>
      <c r="QWD91" s="153"/>
      <c r="QWE91" s="154"/>
      <c r="QWF91" s="146"/>
      <c r="QWG91" s="147"/>
      <c r="QWH91" s="148"/>
      <c r="QWI91" s="149"/>
      <c r="QWJ91" s="150"/>
      <c r="QWK91" s="151"/>
      <c r="QWL91" s="152"/>
      <c r="QWM91" s="153"/>
      <c r="QWN91" s="154"/>
      <c r="QWO91" s="146"/>
      <c r="QWP91" s="147"/>
      <c r="QWQ91" s="148"/>
      <c r="QWR91" s="149"/>
      <c r="QWS91" s="150"/>
      <c r="QWT91" s="151"/>
      <c r="QWU91" s="152"/>
      <c r="QWV91" s="153"/>
      <c r="QWW91" s="154"/>
      <c r="QWX91" s="146"/>
      <c r="QWY91" s="147"/>
      <c r="QWZ91" s="148"/>
      <c r="QXA91" s="149"/>
      <c r="QXB91" s="150"/>
      <c r="QXC91" s="151"/>
      <c r="QXD91" s="152"/>
      <c r="QXE91" s="153"/>
      <c r="QXF91" s="154"/>
      <c r="QXG91" s="146"/>
      <c r="QXH91" s="147"/>
      <c r="QXI91" s="148"/>
      <c r="QXJ91" s="149"/>
      <c r="QXK91" s="150"/>
      <c r="QXL91" s="151"/>
      <c r="QXM91" s="152"/>
      <c r="QXN91" s="153"/>
      <c r="QXO91" s="154"/>
      <c r="QXP91" s="146"/>
      <c r="QXQ91" s="147"/>
      <c r="QXR91" s="148"/>
      <c r="QXS91" s="149"/>
      <c r="QXT91" s="150"/>
      <c r="QXU91" s="151"/>
      <c r="QXV91" s="152"/>
      <c r="QXW91" s="153"/>
      <c r="QXX91" s="154"/>
      <c r="QXY91" s="146"/>
      <c r="QXZ91" s="147"/>
      <c r="QYA91" s="148"/>
      <c r="QYB91" s="149"/>
      <c r="QYC91" s="150"/>
      <c r="QYD91" s="151"/>
      <c r="QYE91" s="152"/>
      <c r="QYF91" s="153"/>
      <c r="QYG91" s="154"/>
      <c r="QYH91" s="146"/>
      <c r="QYI91" s="147"/>
      <c r="QYJ91" s="148"/>
      <c r="QYK91" s="149"/>
      <c r="QYL91" s="150"/>
      <c r="QYM91" s="151"/>
      <c r="QYN91" s="152"/>
      <c r="QYO91" s="153"/>
      <c r="QYP91" s="154"/>
      <c r="QYQ91" s="146"/>
      <c r="QYR91" s="147"/>
      <c r="QYS91" s="148"/>
      <c r="QYT91" s="149"/>
      <c r="QYU91" s="150"/>
      <c r="QYV91" s="151"/>
      <c r="QYW91" s="152"/>
      <c r="QYX91" s="153"/>
      <c r="QYY91" s="154"/>
      <c r="QYZ91" s="146"/>
      <c r="QZA91" s="147"/>
      <c r="QZB91" s="148"/>
      <c r="QZC91" s="149"/>
      <c r="QZD91" s="150"/>
      <c r="QZE91" s="151"/>
      <c r="QZF91" s="152"/>
      <c r="QZG91" s="153"/>
      <c r="QZH91" s="154"/>
      <c r="QZI91" s="146"/>
      <c r="QZJ91" s="147"/>
      <c r="QZK91" s="148"/>
      <c r="QZL91" s="149"/>
      <c r="QZM91" s="150"/>
      <c r="QZN91" s="151"/>
      <c r="QZO91" s="152"/>
      <c r="QZP91" s="153"/>
      <c r="QZQ91" s="154"/>
      <c r="QZR91" s="146"/>
      <c r="QZS91" s="147"/>
      <c r="QZT91" s="148"/>
      <c r="QZU91" s="149"/>
      <c r="QZV91" s="150"/>
      <c r="QZW91" s="151"/>
      <c r="QZX91" s="152"/>
      <c r="QZY91" s="153"/>
      <c r="QZZ91" s="154"/>
      <c r="RAA91" s="146"/>
      <c r="RAB91" s="147"/>
      <c r="RAC91" s="148"/>
      <c r="RAD91" s="149"/>
      <c r="RAE91" s="150"/>
      <c r="RAF91" s="151"/>
      <c r="RAG91" s="152"/>
      <c r="RAH91" s="153"/>
      <c r="RAI91" s="154"/>
      <c r="RAJ91" s="146"/>
      <c r="RAK91" s="147"/>
      <c r="RAL91" s="148"/>
      <c r="RAM91" s="149"/>
      <c r="RAN91" s="150"/>
      <c r="RAO91" s="151"/>
      <c r="RAP91" s="152"/>
      <c r="RAQ91" s="153"/>
      <c r="RAR91" s="154"/>
      <c r="RAS91" s="146"/>
      <c r="RAT91" s="147"/>
      <c r="RAU91" s="148"/>
      <c r="RAV91" s="149"/>
      <c r="RAW91" s="150"/>
      <c r="RAX91" s="151"/>
      <c r="RAY91" s="152"/>
      <c r="RAZ91" s="153"/>
      <c r="RBA91" s="154"/>
      <c r="RBB91" s="146"/>
      <c r="RBC91" s="147"/>
      <c r="RBD91" s="148"/>
      <c r="RBE91" s="149"/>
      <c r="RBF91" s="150"/>
      <c r="RBG91" s="151"/>
      <c r="RBH91" s="152"/>
      <c r="RBI91" s="153"/>
      <c r="RBJ91" s="154"/>
      <c r="RBK91" s="146"/>
      <c r="RBL91" s="147"/>
      <c r="RBM91" s="148"/>
      <c r="RBN91" s="149"/>
      <c r="RBO91" s="150"/>
      <c r="RBP91" s="151"/>
      <c r="RBQ91" s="152"/>
      <c r="RBR91" s="153"/>
      <c r="RBS91" s="154"/>
      <c r="RBT91" s="146"/>
      <c r="RBU91" s="147"/>
      <c r="RBV91" s="148"/>
      <c r="RBW91" s="149"/>
      <c r="RBX91" s="150"/>
      <c r="RBY91" s="151"/>
      <c r="RBZ91" s="152"/>
      <c r="RCA91" s="153"/>
      <c r="RCB91" s="154"/>
      <c r="RCC91" s="146"/>
      <c r="RCD91" s="147"/>
      <c r="RCE91" s="148"/>
      <c r="RCF91" s="149"/>
      <c r="RCG91" s="150"/>
      <c r="RCH91" s="151"/>
      <c r="RCI91" s="152"/>
      <c r="RCJ91" s="153"/>
      <c r="RCK91" s="154"/>
      <c r="RCL91" s="146"/>
      <c r="RCM91" s="147"/>
      <c r="RCN91" s="148"/>
      <c r="RCO91" s="149"/>
      <c r="RCP91" s="150"/>
      <c r="RCQ91" s="151"/>
      <c r="RCR91" s="152"/>
      <c r="RCS91" s="153"/>
      <c r="RCT91" s="154"/>
      <c r="RCU91" s="146"/>
      <c r="RCV91" s="147"/>
      <c r="RCW91" s="148"/>
      <c r="RCX91" s="149"/>
      <c r="RCY91" s="150"/>
      <c r="RCZ91" s="151"/>
      <c r="RDA91" s="152"/>
      <c r="RDB91" s="153"/>
      <c r="RDC91" s="154"/>
      <c r="RDD91" s="146"/>
      <c r="RDE91" s="147"/>
      <c r="RDF91" s="148"/>
      <c r="RDG91" s="149"/>
      <c r="RDH91" s="150"/>
      <c r="RDI91" s="151"/>
      <c r="RDJ91" s="152"/>
      <c r="RDK91" s="153"/>
      <c r="RDL91" s="154"/>
      <c r="RDM91" s="146"/>
      <c r="RDN91" s="147"/>
      <c r="RDO91" s="148"/>
      <c r="RDP91" s="149"/>
      <c r="RDQ91" s="150"/>
      <c r="RDR91" s="151"/>
      <c r="RDS91" s="152"/>
      <c r="RDT91" s="153"/>
      <c r="RDU91" s="154"/>
      <c r="RDV91" s="146"/>
      <c r="RDW91" s="147"/>
      <c r="RDX91" s="148"/>
      <c r="RDY91" s="149"/>
      <c r="RDZ91" s="150"/>
      <c r="REA91" s="151"/>
      <c r="REB91" s="152"/>
      <c r="REC91" s="153"/>
      <c r="RED91" s="154"/>
      <c r="REE91" s="146"/>
      <c r="REF91" s="147"/>
      <c r="REG91" s="148"/>
      <c r="REH91" s="149"/>
      <c r="REI91" s="150"/>
      <c r="REJ91" s="151"/>
      <c r="REK91" s="152"/>
      <c r="REL91" s="153"/>
      <c r="REM91" s="154"/>
      <c r="REN91" s="146"/>
      <c r="REO91" s="147"/>
      <c r="REP91" s="148"/>
      <c r="REQ91" s="149"/>
      <c r="RER91" s="150"/>
      <c r="RES91" s="151"/>
      <c r="RET91" s="152"/>
      <c r="REU91" s="153"/>
      <c r="REV91" s="154"/>
      <c r="REW91" s="146"/>
      <c r="REX91" s="147"/>
      <c r="REY91" s="148"/>
      <c r="REZ91" s="149"/>
      <c r="RFA91" s="150"/>
      <c r="RFB91" s="151"/>
      <c r="RFC91" s="152"/>
      <c r="RFD91" s="153"/>
      <c r="RFE91" s="154"/>
      <c r="RFF91" s="146"/>
      <c r="RFG91" s="147"/>
      <c r="RFH91" s="148"/>
      <c r="RFI91" s="149"/>
      <c r="RFJ91" s="150"/>
      <c r="RFK91" s="151"/>
      <c r="RFL91" s="152"/>
      <c r="RFM91" s="153"/>
      <c r="RFN91" s="154"/>
      <c r="RFO91" s="146"/>
      <c r="RFP91" s="147"/>
      <c r="RFQ91" s="148"/>
      <c r="RFR91" s="149"/>
      <c r="RFS91" s="150"/>
      <c r="RFT91" s="151"/>
      <c r="RFU91" s="152"/>
      <c r="RFV91" s="153"/>
      <c r="RFW91" s="154"/>
      <c r="RFX91" s="146"/>
      <c r="RFY91" s="147"/>
      <c r="RFZ91" s="148"/>
      <c r="RGA91" s="149"/>
      <c r="RGB91" s="150"/>
      <c r="RGC91" s="151"/>
      <c r="RGD91" s="152"/>
      <c r="RGE91" s="153"/>
      <c r="RGF91" s="154"/>
      <c r="RGG91" s="146"/>
      <c r="RGH91" s="147"/>
      <c r="RGI91" s="148"/>
      <c r="RGJ91" s="149"/>
      <c r="RGK91" s="150"/>
      <c r="RGL91" s="151"/>
      <c r="RGM91" s="152"/>
      <c r="RGN91" s="153"/>
      <c r="RGO91" s="154"/>
      <c r="RGP91" s="146"/>
      <c r="RGQ91" s="147"/>
      <c r="RGR91" s="148"/>
      <c r="RGS91" s="149"/>
      <c r="RGT91" s="150"/>
      <c r="RGU91" s="151"/>
      <c r="RGV91" s="152"/>
      <c r="RGW91" s="153"/>
      <c r="RGX91" s="154"/>
      <c r="RGY91" s="146"/>
      <c r="RGZ91" s="147"/>
      <c r="RHA91" s="148"/>
      <c r="RHB91" s="149"/>
      <c r="RHC91" s="150"/>
      <c r="RHD91" s="151"/>
      <c r="RHE91" s="152"/>
      <c r="RHF91" s="153"/>
      <c r="RHG91" s="154"/>
      <c r="RHH91" s="146"/>
      <c r="RHI91" s="147"/>
      <c r="RHJ91" s="148"/>
      <c r="RHK91" s="149"/>
      <c r="RHL91" s="150"/>
      <c r="RHM91" s="151"/>
      <c r="RHN91" s="152"/>
      <c r="RHO91" s="153"/>
      <c r="RHP91" s="154"/>
      <c r="RHQ91" s="146"/>
      <c r="RHR91" s="147"/>
      <c r="RHS91" s="148"/>
      <c r="RHT91" s="149"/>
      <c r="RHU91" s="150"/>
      <c r="RHV91" s="151"/>
      <c r="RHW91" s="152"/>
      <c r="RHX91" s="153"/>
      <c r="RHY91" s="154"/>
      <c r="RHZ91" s="146"/>
      <c r="RIA91" s="147"/>
      <c r="RIB91" s="148"/>
      <c r="RIC91" s="149"/>
      <c r="RID91" s="150"/>
      <c r="RIE91" s="151"/>
      <c r="RIF91" s="152"/>
      <c r="RIG91" s="153"/>
      <c r="RIH91" s="154"/>
      <c r="RII91" s="146"/>
      <c r="RIJ91" s="147"/>
      <c r="RIK91" s="148"/>
      <c r="RIL91" s="149"/>
      <c r="RIM91" s="150"/>
      <c r="RIN91" s="151"/>
      <c r="RIO91" s="152"/>
      <c r="RIP91" s="153"/>
      <c r="RIQ91" s="154"/>
      <c r="RIR91" s="146"/>
      <c r="RIS91" s="147"/>
      <c r="RIT91" s="148"/>
      <c r="RIU91" s="149"/>
      <c r="RIV91" s="150"/>
      <c r="RIW91" s="151"/>
      <c r="RIX91" s="152"/>
      <c r="RIY91" s="153"/>
      <c r="RIZ91" s="154"/>
      <c r="RJA91" s="146"/>
      <c r="RJB91" s="147"/>
      <c r="RJC91" s="148"/>
      <c r="RJD91" s="149"/>
      <c r="RJE91" s="150"/>
      <c r="RJF91" s="151"/>
      <c r="RJG91" s="152"/>
      <c r="RJH91" s="153"/>
      <c r="RJI91" s="154"/>
      <c r="RJJ91" s="146"/>
      <c r="RJK91" s="147"/>
      <c r="RJL91" s="148"/>
      <c r="RJM91" s="149"/>
      <c r="RJN91" s="150"/>
      <c r="RJO91" s="151"/>
      <c r="RJP91" s="152"/>
      <c r="RJQ91" s="153"/>
      <c r="RJR91" s="154"/>
      <c r="RJS91" s="146"/>
      <c r="RJT91" s="147"/>
      <c r="RJU91" s="148"/>
      <c r="RJV91" s="149"/>
      <c r="RJW91" s="150"/>
      <c r="RJX91" s="151"/>
      <c r="RJY91" s="152"/>
      <c r="RJZ91" s="153"/>
      <c r="RKA91" s="154"/>
      <c r="RKB91" s="146"/>
      <c r="RKC91" s="147"/>
      <c r="RKD91" s="148"/>
      <c r="RKE91" s="149"/>
      <c r="RKF91" s="150"/>
      <c r="RKG91" s="151"/>
      <c r="RKH91" s="152"/>
      <c r="RKI91" s="153"/>
      <c r="RKJ91" s="154"/>
      <c r="RKK91" s="146"/>
      <c r="RKL91" s="147"/>
      <c r="RKM91" s="148"/>
      <c r="RKN91" s="149"/>
      <c r="RKO91" s="150"/>
      <c r="RKP91" s="151"/>
      <c r="RKQ91" s="152"/>
      <c r="RKR91" s="153"/>
      <c r="RKS91" s="154"/>
      <c r="RKT91" s="146"/>
      <c r="RKU91" s="147"/>
      <c r="RKV91" s="148"/>
      <c r="RKW91" s="149"/>
      <c r="RKX91" s="150"/>
      <c r="RKY91" s="151"/>
      <c r="RKZ91" s="152"/>
      <c r="RLA91" s="153"/>
      <c r="RLB91" s="154"/>
      <c r="RLC91" s="146"/>
      <c r="RLD91" s="147"/>
      <c r="RLE91" s="148"/>
      <c r="RLF91" s="149"/>
      <c r="RLG91" s="150"/>
      <c r="RLH91" s="151"/>
      <c r="RLI91" s="152"/>
      <c r="RLJ91" s="153"/>
      <c r="RLK91" s="154"/>
      <c r="RLL91" s="146"/>
      <c r="RLM91" s="147"/>
      <c r="RLN91" s="148"/>
      <c r="RLO91" s="149"/>
      <c r="RLP91" s="150"/>
      <c r="RLQ91" s="151"/>
      <c r="RLR91" s="152"/>
      <c r="RLS91" s="153"/>
      <c r="RLT91" s="154"/>
      <c r="RLU91" s="146"/>
      <c r="RLV91" s="147"/>
      <c r="RLW91" s="148"/>
      <c r="RLX91" s="149"/>
      <c r="RLY91" s="150"/>
      <c r="RLZ91" s="151"/>
      <c r="RMA91" s="152"/>
      <c r="RMB91" s="153"/>
      <c r="RMC91" s="154"/>
      <c r="RMD91" s="146"/>
      <c r="RME91" s="147"/>
      <c r="RMF91" s="148"/>
      <c r="RMG91" s="149"/>
      <c r="RMH91" s="150"/>
      <c r="RMI91" s="151"/>
      <c r="RMJ91" s="152"/>
      <c r="RMK91" s="153"/>
      <c r="RML91" s="154"/>
      <c r="RMM91" s="146"/>
      <c r="RMN91" s="147"/>
      <c r="RMO91" s="148"/>
      <c r="RMP91" s="149"/>
      <c r="RMQ91" s="150"/>
      <c r="RMR91" s="151"/>
      <c r="RMS91" s="152"/>
      <c r="RMT91" s="153"/>
      <c r="RMU91" s="154"/>
      <c r="RMV91" s="146"/>
      <c r="RMW91" s="147"/>
      <c r="RMX91" s="148"/>
      <c r="RMY91" s="149"/>
      <c r="RMZ91" s="150"/>
      <c r="RNA91" s="151"/>
      <c r="RNB91" s="152"/>
      <c r="RNC91" s="153"/>
      <c r="RND91" s="154"/>
      <c r="RNE91" s="146"/>
      <c r="RNF91" s="147"/>
      <c r="RNG91" s="148"/>
      <c r="RNH91" s="149"/>
      <c r="RNI91" s="150"/>
      <c r="RNJ91" s="151"/>
      <c r="RNK91" s="152"/>
      <c r="RNL91" s="153"/>
      <c r="RNM91" s="154"/>
      <c r="RNN91" s="146"/>
      <c r="RNO91" s="147"/>
      <c r="RNP91" s="148"/>
      <c r="RNQ91" s="149"/>
      <c r="RNR91" s="150"/>
      <c r="RNS91" s="151"/>
      <c r="RNT91" s="152"/>
      <c r="RNU91" s="153"/>
      <c r="RNV91" s="154"/>
      <c r="RNW91" s="146"/>
      <c r="RNX91" s="147"/>
      <c r="RNY91" s="148"/>
      <c r="RNZ91" s="149"/>
      <c r="ROA91" s="150"/>
      <c r="ROB91" s="151"/>
      <c r="ROC91" s="152"/>
      <c r="ROD91" s="153"/>
      <c r="ROE91" s="154"/>
      <c r="ROF91" s="146"/>
      <c r="ROG91" s="147"/>
      <c r="ROH91" s="148"/>
      <c r="ROI91" s="149"/>
      <c r="ROJ91" s="150"/>
      <c r="ROK91" s="151"/>
      <c r="ROL91" s="152"/>
      <c r="ROM91" s="153"/>
      <c r="RON91" s="154"/>
      <c r="ROO91" s="146"/>
      <c r="ROP91" s="147"/>
      <c r="ROQ91" s="148"/>
      <c r="ROR91" s="149"/>
      <c r="ROS91" s="150"/>
      <c r="ROT91" s="151"/>
      <c r="ROU91" s="152"/>
      <c r="ROV91" s="153"/>
      <c r="ROW91" s="154"/>
      <c r="ROX91" s="146"/>
      <c r="ROY91" s="147"/>
      <c r="ROZ91" s="148"/>
      <c r="RPA91" s="149"/>
      <c r="RPB91" s="150"/>
      <c r="RPC91" s="151"/>
      <c r="RPD91" s="152"/>
      <c r="RPE91" s="153"/>
      <c r="RPF91" s="154"/>
      <c r="RPG91" s="146"/>
      <c r="RPH91" s="147"/>
      <c r="RPI91" s="148"/>
      <c r="RPJ91" s="149"/>
      <c r="RPK91" s="150"/>
      <c r="RPL91" s="151"/>
      <c r="RPM91" s="152"/>
      <c r="RPN91" s="153"/>
      <c r="RPO91" s="154"/>
      <c r="RPP91" s="146"/>
      <c r="RPQ91" s="147"/>
      <c r="RPR91" s="148"/>
      <c r="RPS91" s="149"/>
      <c r="RPT91" s="150"/>
      <c r="RPU91" s="151"/>
      <c r="RPV91" s="152"/>
      <c r="RPW91" s="153"/>
      <c r="RPX91" s="154"/>
      <c r="RPY91" s="146"/>
      <c r="RPZ91" s="147"/>
      <c r="RQA91" s="148"/>
      <c r="RQB91" s="149"/>
      <c r="RQC91" s="150"/>
      <c r="RQD91" s="151"/>
      <c r="RQE91" s="152"/>
      <c r="RQF91" s="153"/>
      <c r="RQG91" s="154"/>
      <c r="RQH91" s="146"/>
      <c r="RQI91" s="147"/>
      <c r="RQJ91" s="148"/>
      <c r="RQK91" s="149"/>
      <c r="RQL91" s="150"/>
      <c r="RQM91" s="151"/>
      <c r="RQN91" s="152"/>
      <c r="RQO91" s="153"/>
      <c r="RQP91" s="154"/>
      <c r="RQQ91" s="146"/>
      <c r="RQR91" s="147"/>
      <c r="RQS91" s="148"/>
      <c r="RQT91" s="149"/>
      <c r="RQU91" s="150"/>
      <c r="RQV91" s="151"/>
      <c r="RQW91" s="152"/>
      <c r="RQX91" s="153"/>
      <c r="RQY91" s="154"/>
      <c r="RQZ91" s="146"/>
      <c r="RRA91" s="147"/>
      <c r="RRB91" s="148"/>
      <c r="RRC91" s="149"/>
      <c r="RRD91" s="150"/>
      <c r="RRE91" s="151"/>
      <c r="RRF91" s="152"/>
      <c r="RRG91" s="153"/>
      <c r="RRH91" s="154"/>
      <c r="RRI91" s="146"/>
      <c r="RRJ91" s="147"/>
      <c r="RRK91" s="148"/>
      <c r="RRL91" s="149"/>
      <c r="RRM91" s="150"/>
      <c r="RRN91" s="151"/>
      <c r="RRO91" s="152"/>
      <c r="RRP91" s="153"/>
      <c r="RRQ91" s="154"/>
      <c r="RRR91" s="146"/>
      <c r="RRS91" s="147"/>
      <c r="RRT91" s="148"/>
      <c r="RRU91" s="149"/>
      <c r="RRV91" s="150"/>
      <c r="RRW91" s="151"/>
      <c r="RRX91" s="152"/>
      <c r="RRY91" s="153"/>
      <c r="RRZ91" s="154"/>
      <c r="RSA91" s="146"/>
      <c r="RSB91" s="147"/>
      <c r="RSC91" s="148"/>
      <c r="RSD91" s="149"/>
      <c r="RSE91" s="150"/>
      <c r="RSF91" s="151"/>
      <c r="RSG91" s="152"/>
      <c r="RSH91" s="153"/>
      <c r="RSI91" s="154"/>
      <c r="RSJ91" s="146"/>
      <c r="RSK91" s="147"/>
      <c r="RSL91" s="148"/>
      <c r="RSM91" s="149"/>
      <c r="RSN91" s="150"/>
      <c r="RSO91" s="151"/>
      <c r="RSP91" s="152"/>
      <c r="RSQ91" s="153"/>
      <c r="RSR91" s="154"/>
      <c r="RSS91" s="146"/>
      <c r="RST91" s="147"/>
      <c r="RSU91" s="148"/>
      <c r="RSV91" s="149"/>
      <c r="RSW91" s="150"/>
      <c r="RSX91" s="151"/>
      <c r="RSY91" s="152"/>
      <c r="RSZ91" s="153"/>
      <c r="RTA91" s="154"/>
      <c r="RTB91" s="146"/>
      <c r="RTC91" s="147"/>
      <c r="RTD91" s="148"/>
      <c r="RTE91" s="149"/>
      <c r="RTF91" s="150"/>
      <c r="RTG91" s="151"/>
      <c r="RTH91" s="152"/>
      <c r="RTI91" s="153"/>
      <c r="RTJ91" s="154"/>
      <c r="RTK91" s="146"/>
      <c r="RTL91" s="147"/>
      <c r="RTM91" s="148"/>
      <c r="RTN91" s="149"/>
      <c r="RTO91" s="150"/>
      <c r="RTP91" s="151"/>
      <c r="RTQ91" s="152"/>
      <c r="RTR91" s="153"/>
      <c r="RTS91" s="154"/>
      <c r="RTT91" s="146"/>
      <c r="RTU91" s="147"/>
      <c r="RTV91" s="148"/>
      <c r="RTW91" s="149"/>
      <c r="RTX91" s="150"/>
      <c r="RTY91" s="151"/>
      <c r="RTZ91" s="152"/>
      <c r="RUA91" s="153"/>
      <c r="RUB91" s="154"/>
      <c r="RUC91" s="146"/>
      <c r="RUD91" s="147"/>
      <c r="RUE91" s="148"/>
      <c r="RUF91" s="149"/>
      <c r="RUG91" s="150"/>
      <c r="RUH91" s="151"/>
      <c r="RUI91" s="152"/>
      <c r="RUJ91" s="153"/>
      <c r="RUK91" s="154"/>
      <c r="RUL91" s="146"/>
      <c r="RUM91" s="147"/>
      <c r="RUN91" s="148"/>
      <c r="RUO91" s="149"/>
      <c r="RUP91" s="150"/>
      <c r="RUQ91" s="151"/>
      <c r="RUR91" s="152"/>
      <c r="RUS91" s="153"/>
      <c r="RUT91" s="154"/>
      <c r="RUU91" s="146"/>
      <c r="RUV91" s="147"/>
      <c r="RUW91" s="148"/>
      <c r="RUX91" s="149"/>
      <c r="RUY91" s="150"/>
      <c r="RUZ91" s="151"/>
      <c r="RVA91" s="152"/>
      <c r="RVB91" s="153"/>
      <c r="RVC91" s="154"/>
      <c r="RVD91" s="146"/>
      <c r="RVE91" s="147"/>
      <c r="RVF91" s="148"/>
      <c r="RVG91" s="149"/>
      <c r="RVH91" s="150"/>
      <c r="RVI91" s="151"/>
      <c r="RVJ91" s="152"/>
      <c r="RVK91" s="153"/>
      <c r="RVL91" s="154"/>
      <c r="RVM91" s="146"/>
      <c r="RVN91" s="147"/>
      <c r="RVO91" s="148"/>
      <c r="RVP91" s="149"/>
      <c r="RVQ91" s="150"/>
      <c r="RVR91" s="151"/>
      <c r="RVS91" s="152"/>
      <c r="RVT91" s="153"/>
      <c r="RVU91" s="154"/>
      <c r="RVV91" s="146"/>
      <c r="RVW91" s="147"/>
      <c r="RVX91" s="148"/>
      <c r="RVY91" s="149"/>
      <c r="RVZ91" s="150"/>
      <c r="RWA91" s="151"/>
      <c r="RWB91" s="152"/>
      <c r="RWC91" s="153"/>
      <c r="RWD91" s="154"/>
      <c r="RWE91" s="146"/>
      <c r="RWF91" s="147"/>
      <c r="RWG91" s="148"/>
      <c r="RWH91" s="149"/>
      <c r="RWI91" s="150"/>
      <c r="RWJ91" s="151"/>
      <c r="RWK91" s="152"/>
      <c r="RWL91" s="153"/>
      <c r="RWM91" s="154"/>
      <c r="RWN91" s="146"/>
      <c r="RWO91" s="147"/>
      <c r="RWP91" s="148"/>
      <c r="RWQ91" s="149"/>
      <c r="RWR91" s="150"/>
      <c r="RWS91" s="151"/>
      <c r="RWT91" s="152"/>
      <c r="RWU91" s="153"/>
      <c r="RWV91" s="154"/>
      <c r="RWW91" s="146"/>
      <c r="RWX91" s="147"/>
      <c r="RWY91" s="148"/>
      <c r="RWZ91" s="149"/>
      <c r="RXA91" s="150"/>
      <c r="RXB91" s="151"/>
      <c r="RXC91" s="152"/>
      <c r="RXD91" s="153"/>
      <c r="RXE91" s="154"/>
      <c r="RXF91" s="146"/>
      <c r="RXG91" s="147"/>
      <c r="RXH91" s="148"/>
      <c r="RXI91" s="149"/>
      <c r="RXJ91" s="150"/>
      <c r="RXK91" s="151"/>
      <c r="RXL91" s="152"/>
      <c r="RXM91" s="153"/>
      <c r="RXN91" s="154"/>
      <c r="RXO91" s="146"/>
      <c r="RXP91" s="147"/>
      <c r="RXQ91" s="148"/>
      <c r="RXR91" s="149"/>
      <c r="RXS91" s="150"/>
      <c r="RXT91" s="151"/>
      <c r="RXU91" s="152"/>
      <c r="RXV91" s="153"/>
      <c r="RXW91" s="154"/>
      <c r="RXX91" s="146"/>
      <c r="RXY91" s="147"/>
      <c r="RXZ91" s="148"/>
      <c r="RYA91" s="149"/>
      <c r="RYB91" s="150"/>
      <c r="RYC91" s="151"/>
      <c r="RYD91" s="152"/>
      <c r="RYE91" s="153"/>
      <c r="RYF91" s="154"/>
      <c r="RYG91" s="146"/>
      <c r="RYH91" s="147"/>
      <c r="RYI91" s="148"/>
      <c r="RYJ91" s="149"/>
      <c r="RYK91" s="150"/>
      <c r="RYL91" s="151"/>
      <c r="RYM91" s="152"/>
      <c r="RYN91" s="153"/>
      <c r="RYO91" s="154"/>
      <c r="RYP91" s="146"/>
      <c r="RYQ91" s="147"/>
      <c r="RYR91" s="148"/>
      <c r="RYS91" s="149"/>
      <c r="RYT91" s="150"/>
      <c r="RYU91" s="151"/>
      <c r="RYV91" s="152"/>
      <c r="RYW91" s="153"/>
      <c r="RYX91" s="154"/>
      <c r="RYY91" s="146"/>
      <c r="RYZ91" s="147"/>
      <c r="RZA91" s="148"/>
      <c r="RZB91" s="149"/>
      <c r="RZC91" s="150"/>
      <c r="RZD91" s="151"/>
      <c r="RZE91" s="152"/>
      <c r="RZF91" s="153"/>
      <c r="RZG91" s="154"/>
      <c r="RZH91" s="146"/>
      <c r="RZI91" s="147"/>
      <c r="RZJ91" s="148"/>
      <c r="RZK91" s="149"/>
      <c r="RZL91" s="150"/>
      <c r="RZM91" s="151"/>
      <c r="RZN91" s="152"/>
      <c r="RZO91" s="153"/>
      <c r="RZP91" s="154"/>
      <c r="RZQ91" s="146"/>
      <c r="RZR91" s="147"/>
      <c r="RZS91" s="148"/>
      <c r="RZT91" s="149"/>
      <c r="RZU91" s="150"/>
      <c r="RZV91" s="151"/>
      <c r="RZW91" s="152"/>
      <c r="RZX91" s="153"/>
      <c r="RZY91" s="154"/>
      <c r="RZZ91" s="146"/>
      <c r="SAA91" s="147"/>
      <c r="SAB91" s="148"/>
      <c r="SAC91" s="149"/>
      <c r="SAD91" s="150"/>
      <c r="SAE91" s="151"/>
      <c r="SAF91" s="152"/>
      <c r="SAG91" s="153"/>
      <c r="SAH91" s="154"/>
      <c r="SAI91" s="146"/>
      <c r="SAJ91" s="147"/>
      <c r="SAK91" s="148"/>
      <c r="SAL91" s="149"/>
      <c r="SAM91" s="150"/>
      <c r="SAN91" s="151"/>
      <c r="SAO91" s="152"/>
      <c r="SAP91" s="153"/>
      <c r="SAQ91" s="154"/>
      <c r="SAR91" s="146"/>
      <c r="SAS91" s="147"/>
      <c r="SAT91" s="148"/>
      <c r="SAU91" s="149"/>
      <c r="SAV91" s="150"/>
      <c r="SAW91" s="151"/>
      <c r="SAX91" s="152"/>
      <c r="SAY91" s="153"/>
      <c r="SAZ91" s="154"/>
      <c r="SBA91" s="146"/>
      <c r="SBB91" s="147"/>
      <c r="SBC91" s="148"/>
      <c r="SBD91" s="149"/>
      <c r="SBE91" s="150"/>
      <c r="SBF91" s="151"/>
      <c r="SBG91" s="152"/>
      <c r="SBH91" s="153"/>
      <c r="SBI91" s="154"/>
      <c r="SBJ91" s="146"/>
      <c r="SBK91" s="147"/>
      <c r="SBL91" s="148"/>
      <c r="SBM91" s="149"/>
      <c r="SBN91" s="150"/>
      <c r="SBO91" s="151"/>
      <c r="SBP91" s="152"/>
      <c r="SBQ91" s="153"/>
      <c r="SBR91" s="154"/>
      <c r="SBS91" s="146"/>
      <c r="SBT91" s="147"/>
      <c r="SBU91" s="148"/>
      <c r="SBV91" s="149"/>
      <c r="SBW91" s="150"/>
      <c r="SBX91" s="151"/>
      <c r="SBY91" s="152"/>
      <c r="SBZ91" s="153"/>
      <c r="SCA91" s="154"/>
      <c r="SCB91" s="146"/>
      <c r="SCC91" s="147"/>
      <c r="SCD91" s="148"/>
      <c r="SCE91" s="149"/>
      <c r="SCF91" s="150"/>
      <c r="SCG91" s="151"/>
      <c r="SCH91" s="152"/>
      <c r="SCI91" s="153"/>
      <c r="SCJ91" s="154"/>
      <c r="SCK91" s="146"/>
      <c r="SCL91" s="147"/>
      <c r="SCM91" s="148"/>
      <c r="SCN91" s="149"/>
      <c r="SCO91" s="150"/>
      <c r="SCP91" s="151"/>
      <c r="SCQ91" s="152"/>
      <c r="SCR91" s="153"/>
      <c r="SCS91" s="154"/>
      <c r="SCT91" s="146"/>
      <c r="SCU91" s="147"/>
      <c r="SCV91" s="148"/>
      <c r="SCW91" s="149"/>
      <c r="SCX91" s="150"/>
      <c r="SCY91" s="151"/>
      <c r="SCZ91" s="152"/>
      <c r="SDA91" s="153"/>
      <c r="SDB91" s="154"/>
      <c r="SDC91" s="146"/>
      <c r="SDD91" s="147"/>
      <c r="SDE91" s="148"/>
      <c r="SDF91" s="149"/>
      <c r="SDG91" s="150"/>
      <c r="SDH91" s="151"/>
      <c r="SDI91" s="152"/>
      <c r="SDJ91" s="153"/>
      <c r="SDK91" s="154"/>
      <c r="SDL91" s="146"/>
      <c r="SDM91" s="147"/>
      <c r="SDN91" s="148"/>
      <c r="SDO91" s="149"/>
      <c r="SDP91" s="150"/>
      <c r="SDQ91" s="151"/>
      <c r="SDR91" s="152"/>
      <c r="SDS91" s="153"/>
      <c r="SDT91" s="154"/>
      <c r="SDU91" s="146"/>
      <c r="SDV91" s="147"/>
      <c r="SDW91" s="148"/>
      <c r="SDX91" s="149"/>
      <c r="SDY91" s="150"/>
      <c r="SDZ91" s="151"/>
      <c r="SEA91" s="152"/>
      <c r="SEB91" s="153"/>
      <c r="SEC91" s="154"/>
      <c r="SED91" s="146"/>
      <c r="SEE91" s="147"/>
      <c r="SEF91" s="148"/>
      <c r="SEG91" s="149"/>
      <c r="SEH91" s="150"/>
      <c r="SEI91" s="151"/>
      <c r="SEJ91" s="152"/>
      <c r="SEK91" s="153"/>
      <c r="SEL91" s="154"/>
      <c r="SEM91" s="146"/>
      <c r="SEN91" s="147"/>
      <c r="SEO91" s="148"/>
      <c r="SEP91" s="149"/>
      <c r="SEQ91" s="150"/>
      <c r="SER91" s="151"/>
      <c r="SES91" s="152"/>
      <c r="SET91" s="153"/>
      <c r="SEU91" s="154"/>
      <c r="SEV91" s="146"/>
      <c r="SEW91" s="147"/>
      <c r="SEX91" s="148"/>
      <c r="SEY91" s="149"/>
      <c r="SEZ91" s="150"/>
      <c r="SFA91" s="151"/>
      <c r="SFB91" s="152"/>
      <c r="SFC91" s="153"/>
      <c r="SFD91" s="154"/>
      <c r="SFE91" s="146"/>
      <c r="SFF91" s="147"/>
      <c r="SFG91" s="148"/>
      <c r="SFH91" s="149"/>
      <c r="SFI91" s="150"/>
      <c r="SFJ91" s="151"/>
      <c r="SFK91" s="152"/>
      <c r="SFL91" s="153"/>
      <c r="SFM91" s="154"/>
      <c r="SFN91" s="146"/>
      <c r="SFO91" s="147"/>
      <c r="SFP91" s="148"/>
      <c r="SFQ91" s="149"/>
      <c r="SFR91" s="150"/>
      <c r="SFS91" s="151"/>
      <c r="SFT91" s="152"/>
      <c r="SFU91" s="153"/>
      <c r="SFV91" s="154"/>
      <c r="SFW91" s="146"/>
      <c r="SFX91" s="147"/>
      <c r="SFY91" s="148"/>
      <c r="SFZ91" s="149"/>
      <c r="SGA91" s="150"/>
      <c r="SGB91" s="151"/>
      <c r="SGC91" s="152"/>
      <c r="SGD91" s="153"/>
      <c r="SGE91" s="154"/>
      <c r="SGF91" s="146"/>
      <c r="SGG91" s="147"/>
      <c r="SGH91" s="148"/>
      <c r="SGI91" s="149"/>
      <c r="SGJ91" s="150"/>
      <c r="SGK91" s="151"/>
      <c r="SGL91" s="152"/>
      <c r="SGM91" s="153"/>
      <c r="SGN91" s="154"/>
      <c r="SGO91" s="146"/>
      <c r="SGP91" s="147"/>
      <c r="SGQ91" s="148"/>
      <c r="SGR91" s="149"/>
      <c r="SGS91" s="150"/>
      <c r="SGT91" s="151"/>
      <c r="SGU91" s="152"/>
      <c r="SGV91" s="153"/>
      <c r="SGW91" s="154"/>
      <c r="SGX91" s="146"/>
      <c r="SGY91" s="147"/>
      <c r="SGZ91" s="148"/>
      <c r="SHA91" s="149"/>
      <c r="SHB91" s="150"/>
      <c r="SHC91" s="151"/>
      <c r="SHD91" s="152"/>
      <c r="SHE91" s="153"/>
      <c r="SHF91" s="154"/>
      <c r="SHG91" s="146"/>
      <c r="SHH91" s="147"/>
      <c r="SHI91" s="148"/>
      <c r="SHJ91" s="149"/>
      <c r="SHK91" s="150"/>
      <c r="SHL91" s="151"/>
      <c r="SHM91" s="152"/>
      <c r="SHN91" s="153"/>
      <c r="SHO91" s="154"/>
      <c r="SHP91" s="146"/>
      <c r="SHQ91" s="147"/>
      <c r="SHR91" s="148"/>
      <c r="SHS91" s="149"/>
      <c r="SHT91" s="150"/>
      <c r="SHU91" s="151"/>
      <c r="SHV91" s="152"/>
      <c r="SHW91" s="153"/>
      <c r="SHX91" s="154"/>
      <c r="SHY91" s="146"/>
      <c r="SHZ91" s="147"/>
      <c r="SIA91" s="148"/>
      <c r="SIB91" s="149"/>
      <c r="SIC91" s="150"/>
      <c r="SID91" s="151"/>
      <c r="SIE91" s="152"/>
      <c r="SIF91" s="153"/>
      <c r="SIG91" s="154"/>
      <c r="SIH91" s="146"/>
      <c r="SII91" s="147"/>
      <c r="SIJ91" s="148"/>
      <c r="SIK91" s="149"/>
      <c r="SIL91" s="150"/>
      <c r="SIM91" s="151"/>
      <c r="SIN91" s="152"/>
      <c r="SIO91" s="153"/>
      <c r="SIP91" s="154"/>
      <c r="SIQ91" s="146"/>
      <c r="SIR91" s="147"/>
      <c r="SIS91" s="148"/>
      <c r="SIT91" s="149"/>
      <c r="SIU91" s="150"/>
      <c r="SIV91" s="151"/>
      <c r="SIW91" s="152"/>
      <c r="SIX91" s="153"/>
      <c r="SIY91" s="154"/>
      <c r="SIZ91" s="146"/>
      <c r="SJA91" s="147"/>
      <c r="SJB91" s="148"/>
      <c r="SJC91" s="149"/>
      <c r="SJD91" s="150"/>
      <c r="SJE91" s="151"/>
      <c r="SJF91" s="152"/>
      <c r="SJG91" s="153"/>
      <c r="SJH91" s="154"/>
      <c r="SJI91" s="146"/>
      <c r="SJJ91" s="147"/>
      <c r="SJK91" s="148"/>
      <c r="SJL91" s="149"/>
      <c r="SJM91" s="150"/>
      <c r="SJN91" s="151"/>
      <c r="SJO91" s="152"/>
      <c r="SJP91" s="153"/>
      <c r="SJQ91" s="154"/>
      <c r="SJR91" s="146"/>
      <c r="SJS91" s="147"/>
      <c r="SJT91" s="148"/>
      <c r="SJU91" s="149"/>
      <c r="SJV91" s="150"/>
      <c r="SJW91" s="151"/>
      <c r="SJX91" s="152"/>
      <c r="SJY91" s="153"/>
      <c r="SJZ91" s="154"/>
      <c r="SKA91" s="146"/>
      <c r="SKB91" s="147"/>
      <c r="SKC91" s="148"/>
      <c r="SKD91" s="149"/>
      <c r="SKE91" s="150"/>
      <c r="SKF91" s="151"/>
      <c r="SKG91" s="152"/>
      <c r="SKH91" s="153"/>
      <c r="SKI91" s="154"/>
      <c r="SKJ91" s="146"/>
      <c r="SKK91" s="147"/>
      <c r="SKL91" s="148"/>
      <c r="SKM91" s="149"/>
      <c r="SKN91" s="150"/>
      <c r="SKO91" s="151"/>
      <c r="SKP91" s="152"/>
      <c r="SKQ91" s="153"/>
      <c r="SKR91" s="154"/>
      <c r="SKS91" s="146"/>
      <c r="SKT91" s="147"/>
      <c r="SKU91" s="148"/>
      <c r="SKV91" s="149"/>
      <c r="SKW91" s="150"/>
      <c r="SKX91" s="151"/>
      <c r="SKY91" s="152"/>
      <c r="SKZ91" s="153"/>
      <c r="SLA91" s="154"/>
      <c r="SLB91" s="146"/>
      <c r="SLC91" s="147"/>
      <c r="SLD91" s="148"/>
      <c r="SLE91" s="149"/>
      <c r="SLF91" s="150"/>
      <c r="SLG91" s="151"/>
      <c r="SLH91" s="152"/>
      <c r="SLI91" s="153"/>
      <c r="SLJ91" s="154"/>
      <c r="SLK91" s="146"/>
      <c r="SLL91" s="147"/>
      <c r="SLM91" s="148"/>
      <c r="SLN91" s="149"/>
      <c r="SLO91" s="150"/>
      <c r="SLP91" s="151"/>
      <c r="SLQ91" s="152"/>
      <c r="SLR91" s="153"/>
      <c r="SLS91" s="154"/>
      <c r="SLT91" s="146"/>
      <c r="SLU91" s="147"/>
      <c r="SLV91" s="148"/>
      <c r="SLW91" s="149"/>
      <c r="SLX91" s="150"/>
      <c r="SLY91" s="151"/>
      <c r="SLZ91" s="152"/>
      <c r="SMA91" s="153"/>
      <c r="SMB91" s="154"/>
      <c r="SMC91" s="146"/>
      <c r="SMD91" s="147"/>
      <c r="SME91" s="148"/>
      <c r="SMF91" s="149"/>
      <c r="SMG91" s="150"/>
      <c r="SMH91" s="151"/>
      <c r="SMI91" s="152"/>
      <c r="SMJ91" s="153"/>
      <c r="SMK91" s="154"/>
      <c r="SML91" s="146"/>
      <c r="SMM91" s="147"/>
      <c r="SMN91" s="148"/>
      <c r="SMO91" s="149"/>
      <c r="SMP91" s="150"/>
      <c r="SMQ91" s="151"/>
      <c r="SMR91" s="152"/>
      <c r="SMS91" s="153"/>
      <c r="SMT91" s="154"/>
      <c r="SMU91" s="146"/>
      <c r="SMV91" s="147"/>
      <c r="SMW91" s="148"/>
      <c r="SMX91" s="149"/>
      <c r="SMY91" s="150"/>
      <c r="SMZ91" s="151"/>
      <c r="SNA91" s="152"/>
      <c r="SNB91" s="153"/>
      <c r="SNC91" s="154"/>
      <c r="SND91" s="146"/>
      <c r="SNE91" s="147"/>
      <c r="SNF91" s="148"/>
      <c r="SNG91" s="149"/>
      <c r="SNH91" s="150"/>
      <c r="SNI91" s="151"/>
      <c r="SNJ91" s="152"/>
      <c r="SNK91" s="153"/>
      <c r="SNL91" s="154"/>
      <c r="SNM91" s="146"/>
      <c r="SNN91" s="147"/>
      <c r="SNO91" s="148"/>
      <c r="SNP91" s="149"/>
      <c r="SNQ91" s="150"/>
      <c r="SNR91" s="151"/>
      <c r="SNS91" s="152"/>
      <c r="SNT91" s="153"/>
      <c r="SNU91" s="154"/>
      <c r="SNV91" s="146"/>
      <c r="SNW91" s="147"/>
      <c r="SNX91" s="148"/>
      <c r="SNY91" s="149"/>
      <c r="SNZ91" s="150"/>
      <c r="SOA91" s="151"/>
      <c r="SOB91" s="152"/>
      <c r="SOC91" s="153"/>
      <c r="SOD91" s="154"/>
      <c r="SOE91" s="146"/>
      <c r="SOF91" s="147"/>
      <c r="SOG91" s="148"/>
      <c r="SOH91" s="149"/>
      <c r="SOI91" s="150"/>
      <c r="SOJ91" s="151"/>
      <c r="SOK91" s="152"/>
      <c r="SOL91" s="153"/>
      <c r="SOM91" s="154"/>
      <c r="SON91" s="146"/>
      <c r="SOO91" s="147"/>
      <c r="SOP91" s="148"/>
      <c r="SOQ91" s="149"/>
      <c r="SOR91" s="150"/>
      <c r="SOS91" s="151"/>
      <c r="SOT91" s="152"/>
      <c r="SOU91" s="153"/>
      <c r="SOV91" s="154"/>
      <c r="SOW91" s="146"/>
      <c r="SOX91" s="147"/>
      <c r="SOY91" s="148"/>
      <c r="SOZ91" s="149"/>
      <c r="SPA91" s="150"/>
      <c r="SPB91" s="151"/>
      <c r="SPC91" s="152"/>
      <c r="SPD91" s="153"/>
      <c r="SPE91" s="154"/>
      <c r="SPF91" s="146"/>
      <c r="SPG91" s="147"/>
      <c r="SPH91" s="148"/>
      <c r="SPI91" s="149"/>
      <c r="SPJ91" s="150"/>
      <c r="SPK91" s="151"/>
      <c r="SPL91" s="152"/>
      <c r="SPM91" s="153"/>
      <c r="SPN91" s="154"/>
      <c r="SPO91" s="146"/>
      <c r="SPP91" s="147"/>
      <c r="SPQ91" s="148"/>
      <c r="SPR91" s="149"/>
      <c r="SPS91" s="150"/>
      <c r="SPT91" s="151"/>
      <c r="SPU91" s="152"/>
      <c r="SPV91" s="153"/>
      <c r="SPW91" s="154"/>
      <c r="SPX91" s="146"/>
      <c r="SPY91" s="147"/>
      <c r="SPZ91" s="148"/>
      <c r="SQA91" s="149"/>
      <c r="SQB91" s="150"/>
      <c r="SQC91" s="151"/>
      <c r="SQD91" s="152"/>
      <c r="SQE91" s="153"/>
      <c r="SQF91" s="154"/>
      <c r="SQG91" s="146"/>
      <c r="SQH91" s="147"/>
      <c r="SQI91" s="148"/>
      <c r="SQJ91" s="149"/>
      <c r="SQK91" s="150"/>
      <c r="SQL91" s="151"/>
      <c r="SQM91" s="152"/>
      <c r="SQN91" s="153"/>
      <c r="SQO91" s="154"/>
      <c r="SQP91" s="146"/>
      <c r="SQQ91" s="147"/>
      <c r="SQR91" s="148"/>
      <c r="SQS91" s="149"/>
      <c r="SQT91" s="150"/>
      <c r="SQU91" s="151"/>
      <c r="SQV91" s="152"/>
      <c r="SQW91" s="153"/>
      <c r="SQX91" s="154"/>
      <c r="SQY91" s="146"/>
      <c r="SQZ91" s="147"/>
      <c r="SRA91" s="148"/>
      <c r="SRB91" s="149"/>
      <c r="SRC91" s="150"/>
      <c r="SRD91" s="151"/>
      <c r="SRE91" s="152"/>
      <c r="SRF91" s="153"/>
      <c r="SRG91" s="154"/>
      <c r="SRH91" s="146"/>
      <c r="SRI91" s="147"/>
      <c r="SRJ91" s="148"/>
      <c r="SRK91" s="149"/>
      <c r="SRL91" s="150"/>
      <c r="SRM91" s="151"/>
      <c r="SRN91" s="152"/>
      <c r="SRO91" s="153"/>
      <c r="SRP91" s="154"/>
      <c r="SRQ91" s="146"/>
      <c r="SRR91" s="147"/>
      <c r="SRS91" s="148"/>
      <c r="SRT91" s="149"/>
      <c r="SRU91" s="150"/>
      <c r="SRV91" s="151"/>
      <c r="SRW91" s="152"/>
      <c r="SRX91" s="153"/>
      <c r="SRY91" s="154"/>
      <c r="SRZ91" s="146"/>
      <c r="SSA91" s="147"/>
      <c r="SSB91" s="148"/>
      <c r="SSC91" s="149"/>
      <c r="SSD91" s="150"/>
      <c r="SSE91" s="151"/>
      <c r="SSF91" s="152"/>
      <c r="SSG91" s="153"/>
      <c r="SSH91" s="154"/>
      <c r="SSI91" s="146"/>
      <c r="SSJ91" s="147"/>
      <c r="SSK91" s="148"/>
      <c r="SSL91" s="149"/>
      <c r="SSM91" s="150"/>
      <c r="SSN91" s="151"/>
      <c r="SSO91" s="152"/>
      <c r="SSP91" s="153"/>
      <c r="SSQ91" s="154"/>
      <c r="SSR91" s="146"/>
      <c r="SSS91" s="147"/>
      <c r="SST91" s="148"/>
      <c r="SSU91" s="149"/>
      <c r="SSV91" s="150"/>
      <c r="SSW91" s="151"/>
      <c r="SSX91" s="152"/>
      <c r="SSY91" s="153"/>
      <c r="SSZ91" s="154"/>
      <c r="STA91" s="146"/>
      <c r="STB91" s="147"/>
      <c r="STC91" s="148"/>
      <c r="STD91" s="149"/>
      <c r="STE91" s="150"/>
      <c r="STF91" s="151"/>
      <c r="STG91" s="152"/>
      <c r="STH91" s="153"/>
      <c r="STI91" s="154"/>
      <c r="STJ91" s="146"/>
      <c r="STK91" s="147"/>
      <c r="STL91" s="148"/>
      <c r="STM91" s="149"/>
      <c r="STN91" s="150"/>
      <c r="STO91" s="151"/>
      <c r="STP91" s="152"/>
      <c r="STQ91" s="153"/>
      <c r="STR91" s="154"/>
      <c r="STS91" s="146"/>
      <c r="STT91" s="147"/>
      <c r="STU91" s="148"/>
      <c r="STV91" s="149"/>
      <c r="STW91" s="150"/>
      <c r="STX91" s="151"/>
      <c r="STY91" s="152"/>
      <c r="STZ91" s="153"/>
      <c r="SUA91" s="154"/>
      <c r="SUB91" s="146"/>
      <c r="SUC91" s="147"/>
      <c r="SUD91" s="148"/>
      <c r="SUE91" s="149"/>
      <c r="SUF91" s="150"/>
      <c r="SUG91" s="151"/>
      <c r="SUH91" s="152"/>
      <c r="SUI91" s="153"/>
      <c r="SUJ91" s="154"/>
      <c r="SUK91" s="146"/>
      <c r="SUL91" s="147"/>
      <c r="SUM91" s="148"/>
      <c r="SUN91" s="149"/>
      <c r="SUO91" s="150"/>
      <c r="SUP91" s="151"/>
      <c r="SUQ91" s="152"/>
      <c r="SUR91" s="153"/>
      <c r="SUS91" s="154"/>
      <c r="SUT91" s="146"/>
      <c r="SUU91" s="147"/>
      <c r="SUV91" s="148"/>
      <c r="SUW91" s="149"/>
      <c r="SUX91" s="150"/>
      <c r="SUY91" s="151"/>
      <c r="SUZ91" s="152"/>
      <c r="SVA91" s="153"/>
      <c r="SVB91" s="154"/>
      <c r="SVC91" s="146"/>
      <c r="SVD91" s="147"/>
      <c r="SVE91" s="148"/>
      <c r="SVF91" s="149"/>
      <c r="SVG91" s="150"/>
      <c r="SVH91" s="151"/>
      <c r="SVI91" s="152"/>
      <c r="SVJ91" s="153"/>
      <c r="SVK91" s="154"/>
      <c r="SVL91" s="146"/>
      <c r="SVM91" s="147"/>
      <c r="SVN91" s="148"/>
      <c r="SVO91" s="149"/>
      <c r="SVP91" s="150"/>
      <c r="SVQ91" s="151"/>
      <c r="SVR91" s="152"/>
      <c r="SVS91" s="153"/>
      <c r="SVT91" s="154"/>
      <c r="SVU91" s="146"/>
      <c r="SVV91" s="147"/>
      <c r="SVW91" s="148"/>
      <c r="SVX91" s="149"/>
      <c r="SVY91" s="150"/>
      <c r="SVZ91" s="151"/>
      <c r="SWA91" s="152"/>
      <c r="SWB91" s="153"/>
      <c r="SWC91" s="154"/>
      <c r="SWD91" s="146"/>
      <c r="SWE91" s="147"/>
      <c r="SWF91" s="148"/>
      <c r="SWG91" s="149"/>
      <c r="SWH91" s="150"/>
      <c r="SWI91" s="151"/>
      <c r="SWJ91" s="152"/>
      <c r="SWK91" s="153"/>
      <c r="SWL91" s="154"/>
      <c r="SWM91" s="146"/>
      <c r="SWN91" s="147"/>
      <c r="SWO91" s="148"/>
      <c r="SWP91" s="149"/>
      <c r="SWQ91" s="150"/>
      <c r="SWR91" s="151"/>
      <c r="SWS91" s="152"/>
      <c r="SWT91" s="153"/>
      <c r="SWU91" s="154"/>
      <c r="SWV91" s="146"/>
      <c r="SWW91" s="147"/>
      <c r="SWX91" s="148"/>
      <c r="SWY91" s="149"/>
      <c r="SWZ91" s="150"/>
      <c r="SXA91" s="151"/>
      <c r="SXB91" s="152"/>
      <c r="SXC91" s="153"/>
      <c r="SXD91" s="154"/>
      <c r="SXE91" s="146"/>
      <c r="SXF91" s="147"/>
      <c r="SXG91" s="148"/>
      <c r="SXH91" s="149"/>
      <c r="SXI91" s="150"/>
      <c r="SXJ91" s="151"/>
      <c r="SXK91" s="152"/>
      <c r="SXL91" s="153"/>
      <c r="SXM91" s="154"/>
      <c r="SXN91" s="146"/>
      <c r="SXO91" s="147"/>
      <c r="SXP91" s="148"/>
      <c r="SXQ91" s="149"/>
      <c r="SXR91" s="150"/>
      <c r="SXS91" s="151"/>
      <c r="SXT91" s="152"/>
      <c r="SXU91" s="153"/>
      <c r="SXV91" s="154"/>
      <c r="SXW91" s="146"/>
      <c r="SXX91" s="147"/>
      <c r="SXY91" s="148"/>
      <c r="SXZ91" s="149"/>
      <c r="SYA91" s="150"/>
      <c r="SYB91" s="151"/>
      <c r="SYC91" s="152"/>
      <c r="SYD91" s="153"/>
      <c r="SYE91" s="154"/>
      <c r="SYF91" s="146"/>
      <c r="SYG91" s="147"/>
      <c r="SYH91" s="148"/>
      <c r="SYI91" s="149"/>
      <c r="SYJ91" s="150"/>
      <c r="SYK91" s="151"/>
      <c r="SYL91" s="152"/>
      <c r="SYM91" s="153"/>
      <c r="SYN91" s="154"/>
      <c r="SYO91" s="146"/>
      <c r="SYP91" s="147"/>
      <c r="SYQ91" s="148"/>
      <c r="SYR91" s="149"/>
      <c r="SYS91" s="150"/>
      <c r="SYT91" s="151"/>
      <c r="SYU91" s="152"/>
      <c r="SYV91" s="153"/>
      <c r="SYW91" s="154"/>
      <c r="SYX91" s="146"/>
      <c r="SYY91" s="147"/>
      <c r="SYZ91" s="148"/>
      <c r="SZA91" s="149"/>
      <c r="SZB91" s="150"/>
      <c r="SZC91" s="151"/>
      <c r="SZD91" s="152"/>
      <c r="SZE91" s="153"/>
      <c r="SZF91" s="154"/>
      <c r="SZG91" s="146"/>
      <c r="SZH91" s="147"/>
      <c r="SZI91" s="148"/>
      <c r="SZJ91" s="149"/>
      <c r="SZK91" s="150"/>
      <c r="SZL91" s="151"/>
      <c r="SZM91" s="152"/>
      <c r="SZN91" s="153"/>
      <c r="SZO91" s="154"/>
      <c r="SZP91" s="146"/>
      <c r="SZQ91" s="147"/>
      <c r="SZR91" s="148"/>
      <c r="SZS91" s="149"/>
      <c r="SZT91" s="150"/>
      <c r="SZU91" s="151"/>
      <c r="SZV91" s="152"/>
      <c r="SZW91" s="153"/>
      <c r="SZX91" s="154"/>
      <c r="SZY91" s="146"/>
      <c r="SZZ91" s="147"/>
      <c r="TAA91" s="148"/>
      <c r="TAB91" s="149"/>
      <c r="TAC91" s="150"/>
      <c r="TAD91" s="151"/>
      <c r="TAE91" s="152"/>
      <c r="TAF91" s="153"/>
      <c r="TAG91" s="154"/>
      <c r="TAH91" s="146"/>
      <c r="TAI91" s="147"/>
      <c r="TAJ91" s="148"/>
      <c r="TAK91" s="149"/>
      <c r="TAL91" s="150"/>
      <c r="TAM91" s="151"/>
      <c r="TAN91" s="152"/>
      <c r="TAO91" s="153"/>
      <c r="TAP91" s="154"/>
      <c r="TAQ91" s="146"/>
      <c r="TAR91" s="147"/>
      <c r="TAS91" s="148"/>
      <c r="TAT91" s="149"/>
      <c r="TAU91" s="150"/>
      <c r="TAV91" s="151"/>
      <c r="TAW91" s="152"/>
      <c r="TAX91" s="153"/>
      <c r="TAY91" s="154"/>
      <c r="TAZ91" s="146"/>
      <c r="TBA91" s="147"/>
      <c r="TBB91" s="148"/>
      <c r="TBC91" s="149"/>
      <c r="TBD91" s="150"/>
      <c r="TBE91" s="151"/>
      <c r="TBF91" s="152"/>
      <c r="TBG91" s="153"/>
      <c r="TBH91" s="154"/>
      <c r="TBI91" s="146"/>
      <c r="TBJ91" s="147"/>
      <c r="TBK91" s="148"/>
      <c r="TBL91" s="149"/>
      <c r="TBM91" s="150"/>
      <c r="TBN91" s="151"/>
      <c r="TBO91" s="152"/>
      <c r="TBP91" s="153"/>
      <c r="TBQ91" s="154"/>
      <c r="TBR91" s="146"/>
      <c r="TBS91" s="147"/>
      <c r="TBT91" s="148"/>
      <c r="TBU91" s="149"/>
      <c r="TBV91" s="150"/>
      <c r="TBW91" s="151"/>
      <c r="TBX91" s="152"/>
      <c r="TBY91" s="153"/>
      <c r="TBZ91" s="154"/>
      <c r="TCA91" s="146"/>
      <c r="TCB91" s="147"/>
      <c r="TCC91" s="148"/>
      <c r="TCD91" s="149"/>
      <c r="TCE91" s="150"/>
      <c r="TCF91" s="151"/>
      <c r="TCG91" s="152"/>
      <c r="TCH91" s="153"/>
      <c r="TCI91" s="154"/>
      <c r="TCJ91" s="146"/>
      <c r="TCK91" s="147"/>
      <c r="TCL91" s="148"/>
      <c r="TCM91" s="149"/>
      <c r="TCN91" s="150"/>
      <c r="TCO91" s="151"/>
      <c r="TCP91" s="152"/>
      <c r="TCQ91" s="153"/>
      <c r="TCR91" s="154"/>
      <c r="TCS91" s="146"/>
      <c r="TCT91" s="147"/>
      <c r="TCU91" s="148"/>
      <c r="TCV91" s="149"/>
      <c r="TCW91" s="150"/>
      <c r="TCX91" s="151"/>
      <c r="TCY91" s="152"/>
      <c r="TCZ91" s="153"/>
      <c r="TDA91" s="154"/>
      <c r="TDB91" s="146"/>
      <c r="TDC91" s="147"/>
      <c r="TDD91" s="148"/>
      <c r="TDE91" s="149"/>
      <c r="TDF91" s="150"/>
      <c r="TDG91" s="151"/>
      <c r="TDH91" s="152"/>
      <c r="TDI91" s="153"/>
      <c r="TDJ91" s="154"/>
      <c r="TDK91" s="146"/>
      <c r="TDL91" s="147"/>
      <c r="TDM91" s="148"/>
      <c r="TDN91" s="149"/>
      <c r="TDO91" s="150"/>
      <c r="TDP91" s="151"/>
      <c r="TDQ91" s="152"/>
      <c r="TDR91" s="153"/>
      <c r="TDS91" s="154"/>
      <c r="TDT91" s="146"/>
      <c r="TDU91" s="147"/>
      <c r="TDV91" s="148"/>
      <c r="TDW91" s="149"/>
      <c r="TDX91" s="150"/>
      <c r="TDY91" s="151"/>
      <c r="TDZ91" s="152"/>
      <c r="TEA91" s="153"/>
      <c r="TEB91" s="154"/>
      <c r="TEC91" s="146"/>
      <c r="TED91" s="147"/>
      <c r="TEE91" s="148"/>
      <c r="TEF91" s="149"/>
      <c r="TEG91" s="150"/>
      <c r="TEH91" s="151"/>
      <c r="TEI91" s="152"/>
      <c r="TEJ91" s="153"/>
      <c r="TEK91" s="154"/>
      <c r="TEL91" s="146"/>
      <c r="TEM91" s="147"/>
      <c r="TEN91" s="148"/>
      <c r="TEO91" s="149"/>
      <c r="TEP91" s="150"/>
      <c r="TEQ91" s="151"/>
      <c r="TER91" s="152"/>
      <c r="TES91" s="153"/>
      <c r="TET91" s="154"/>
      <c r="TEU91" s="146"/>
      <c r="TEV91" s="147"/>
      <c r="TEW91" s="148"/>
      <c r="TEX91" s="149"/>
      <c r="TEY91" s="150"/>
      <c r="TEZ91" s="151"/>
      <c r="TFA91" s="152"/>
      <c r="TFB91" s="153"/>
      <c r="TFC91" s="154"/>
      <c r="TFD91" s="146"/>
      <c r="TFE91" s="147"/>
      <c r="TFF91" s="148"/>
      <c r="TFG91" s="149"/>
      <c r="TFH91" s="150"/>
      <c r="TFI91" s="151"/>
      <c r="TFJ91" s="152"/>
      <c r="TFK91" s="153"/>
      <c r="TFL91" s="154"/>
      <c r="TFM91" s="146"/>
      <c r="TFN91" s="147"/>
      <c r="TFO91" s="148"/>
      <c r="TFP91" s="149"/>
      <c r="TFQ91" s="150"/>
      <c r="TFR91" s="151"/>
      <c r="TFS91" s="152"/>
      <c r="TFT91" s="153"/>
      <c r="TFU91" s="154"/>
      <c r="TFV91" s="146"/>
      <c r="TFW91" s="147"/>
      <c r="TFX91" s="148"/>
      <c r="TFY91" s="149"/>
      <c r="TFZ91" s="150"/>
      <c r="TGA91" s="151"/>
      <c r="TGB91" s="152"/>
      <c r="TGC91" s="153"/>
      <c r="TGD91" s="154"/>
      <c r="TGE91" s="146"/>
      <c r="TGF91" s="147"/>
      <c r="TGG91" s="148"/>
      <c r="TGH91" s="149"/>
      <c r="TGI91" s="150"/>
      <c r="TGJ91" s="151"/>
      <c r="TGK91" s="152"/>
      <c r="TGL91" s="153"/>
      <c r="TGM91" s="154"/>
      <c r="TGN91" s="146"/>
      <c r="TGO91" s="147"/>
      <c r="TGP91" s="148"/>
      <c r="TGQ91" s="149"/>
      <c r="TGR91" s="150"/>
      <c r="TGS91" s="151"/>
      <c r="TGT91" s="152"/>
      <c r="TGU91" s="153"/>
      <c r="TGV91" s="154"/>
      <c r="TGW91" s="146"/>
      <c r="TGX91" s="147"/>
      <c r="TGY91" s="148"/>
      <c r="TGZ91" s="149"/>
      <c r="THA91" s="150"/>
      <c r="THB91" s="151"/>
      <c r="THC91" s="152"/>
      <c r="THD91" s="153"/>
      <c r="THE91" s="154"/>
      <c r="THF91" s="146"/>
      <c r="THG91" s="147"/>
      <c r="THH91" s="148"/>
      <c r="THI91" s="149"/>
      <c r="THJ91" s="150"/>
      <c r="THK91" s="151"/>
      <c r="THL91" s="152"/>
      <c r="THM91" s="153"/>
      <c r="THN91" s="154"/>
      <c r="THO91" s="146"/>
      <c r="THP91" s="147"/>
      <c r="THQ91" s="148"/>
      <c r="THR91" s="149"/>
      <c r="THS91" s="150"/>
      <c r="THT91" s="151"/>
      <c r="THU91" s="152"/>
      <c r="THV91" s="153"/>
      <c r="THW91" s="154"/>
      <c r="THX91" s="146"/>
      <c r="THY91" s="147"/>
      <c r="THZ91" s="148"/>
      <c r="TIA91" s="149"/>
      <c r="TIB91" s="150"/>
      <c r="TIC91" s="151"/>
      <c r="TID91" s="152"/>
      <c r="TIE91" s="153"/>
      <c r="TIF91" s="154"/>
      <c r="TIG91" s="146"/>
      <c r="TIH91" s="147"/>
      <c r="TII91" s="148"/>
      <c r="TIJ91" s="149"/>
      <c r="TIK91" s="150"/>
      <c r="TIL91" s="151"/>
      <c r="TIM91" s="152"/>
      <c r="TIN91" s="153"/>
      <c r="TIO91" s="154"/>
      <c r="TIP91" s="146"/>
      <c r="TIQ91" s="147"/>
      <c r="TIR91" s="148"/>
      <c r="TIS91" s="149"/>
      <c r="TIT91" s="150"/>
      <c r="TIU91" s="151"/>
      <c r="TIV91" s="152"/>
      <c r="TIW91" s="153"/>
      <c r="TIX91" s="154"/>
      <c r="TIY91" s="146"/>
      <c r="TIZ91" s="147"/>
      <c r="TJA91" s="148"/>
      <c r="TJB91" s="149"/>
      <c r="TJC91" s="150"/>
      <c r="TJD91" s="151"/>
      <c r="TJE91" s="152"/>
      <c r="TJF91" s="153"/>
      <c r="TJG91" s="154"/>
      <c r="TJH91" s="146"/>
      <c r="TJI91" s="147"/>
      <c r="TJJ91" s="148"/>
      <c r="TJK91" s="149"/>
      <c r="TJL91" s="150"/>
      <c r="TJM91" s="151"/>
      <c r="TJN91" s="152"/>
      <c r="TJO91" s="153"/>
      <c r="TJP91" s="154"/>
      <c r="TJQ91" s="146"/>
      <c r="TJR91" s="147"/>
      <c r="TJS91" s="148"/>
      <c r="TJT91" s="149"/>
      <c r="TJU91" s="150"/>
      <c r="TJV91" s="151"/>
      <c r="TJW91" s="152"/>
      <c r="TJX91" s="153"/>
      <c r="TJY91" s="154"/>
      <c r="TJZ91" s="146"/>
      <c r="TKA91" s="147"/>
      <c r="TKB91" s="148"/>
      <c r="TKC91" s="149"/>
      <c r="TKD91" s="150"/>
      <c r="TKE91" s="151"/>
      <c r="TKF91" s="152"/>
      <c r="TKG91" s="153"/>
      <c r="TKH91" s="154"/>
      <c r="TKI91" s="146"/>
      <c r="TKJ91" s="147"/>
      <c r="TKK91" s="148"/>
      <c r="TKL91" s="149"/>
      <c r="TKM91" s="150"/>
      <c r="TKN91" s="151"/>
      <c r="TKO91" s="152"/>
      <c r="TKP91" s="153"/>
      <c r="TKQ91" s="154"/>
      <c r="TKR91" s="146"/>
      <c r="TKS91" s="147"/>
      <c r="TKT91" s="148"/>
      <c r="TKU91" s="149"/>
      <c r="TKV91" s="150"/>
      <c r="TKW91" s="151"/>
      <c r="TKX91" s="152"/>
      <c r="TKY91" s="153"/>
      <c r="TKZ91" s="154"/>
      <c r="TLA91" s="146"/>
      <c r="TLB91" s="147"/>
      <c r="TLC91" s="148"/>
      <c r="TLD91" s="149"/>
      <c r="TLE91" s="150"/>
      <c r="TLF91" s="151"/>
      <c r="TLG91" s="152"/>
      <c r="TLH91" s="153"/>
      <c r="TLI91" s="154"/>
      <c r="TLJ91" s="146"/>
      <c r="TLK91" s="147"/>
      <c r="TLL91" s="148"/>
      <c r="TLM91" s="149"/>
      <c r="TLN91" s="150"/>
      <c r="TLO91" s="151"/>
      <c r="TLP91" s="152"/>
      <c r="TLQ91" s="153"/>
      <c r="TLR91" s="154"/>
      <c r="TLS91" s="146"/>
      <c r="TLT91" s="147"/>
      <c r="TLU91" s="148"/>
      <c r="TLV91" s="149"/>
      <c r="TLW91" s="150"/>
      <c r="TLX91" s="151"/>
      <c r="TLY91" s="152"/>
      <c r="TLZ91" s="153"/>
      <c r="TMA91" s="154"/>
      <c r="TMB91" s="146"/>
      <c r="TMC91" s="147"/>
      <c r="TMD91" s="148"/>
      <c r="TME91" s="149"/>
      <c r="TMF91" s="150"/>
      <c r="TMG91" s="151"/>
      <c r="TMH91" s="152"/>
      <c r="TMI91" s="153"/>
      <c r="TMJ91" s="154"/>
      <c r="TMK91" s="146"/>
      <c r="TML91" s="147"/>
      <c r="TMM91" s="148"/>
      <c r="TMN91" s="149"/>
      <c r="TMO91" s="150"/>
      <c r="TMP91" s="151"/>
      <c r="TMQ91" s="152"/>
      <c r="TMR91" s="153"/>
      <c r="TMS91" s="154"/>
      <c r="TMT91" s="146"/>
      <c r="TMU91" s="147"/>
      <c r="TMV91" s="148"/>
      <c r="TMW91" s="149"/>
      <c r="TMX91" s="150"/>
      <c r="TMY91" s="151"/>
      <c r="TMZ91" s="152"/>
      <c r="TNA91" s="153"/>
      <c r="TNB91" s="154"/>
      <c r="TNC91" s="146"/>
      <c r="TND91" s="147"/>
      <c r="TNE91" s="148"/>
      <c r="TNF91" s="149"/>
      <c r="TNG91" s="150"/>
      <c r="TNH91" s="151"/>
      <c r="TNI91" s="152"/>
      <c r="TNJ91" s="153"/>
      <c r="TNK91" s="154"/>
      <c r="TNL91" s="146"/>
      <c r="TNM91" s="147"/>
      <c r="TNN91" s="148"/>
      <c r="TNO91" s="149"/>
      <c r="TNP91" s="150"/>
      <c r="TNQ91" s="151"/>
      <c r="TNR91" s="152"/>
      <c r="TNS91" s="153"/>
      <c r="TNT91" s="154"/>
      <c r="TNU91" s="146"/>
      <c r="TNV91" s="147"/>
      <c r="TNW91" s="148"/>
      <c r="TNX91" s="149"/>
      <c r="TNY91" s="150"/>
      <c r="TNZ91" s="151"/>
      <c r="TOA91" s="152"/>
      <c r="TOB91" s="153"/>
      <c r="TOC91" s="154"/>
      <c r="TOD91" s="146"/>
      <c r="TOE91" s="147"/>
      <c r="TOF91" s="148"/>
      <c r="TOG91" s="149"/>
      <c r="TOH91" s="150"/>
      <c r="TOI91" s="151"/>
      <c r="TOJ91" s="152"/>
      <c r="TOK91" s="153"/>
      <c r="TOL91" s="154"/>
      <c r="TOM91" s="146"/>
      <c r="TON91" s="147"/>
      <c r="TOO91" s="148"/>
      <c r="TOP91" s="149"/>
      <c r="TOQ91" s="150"/>
      <c r="TOR91" s="151"/>
      <c r="TOS91" s="152"/>
      <c r="TOT91" s="153"/>
      <c r="TOU91" s="154"/>
      <c r="TOV91" s="146"/>
      <c r="TOW91" s="147"/>
      <c r="TOX91" s="148"/>
      <c r="TOY91" s="149"/>
      <c r="TOZ91" s="150"/>
      <c r="TPA91" s="151"/>
      <c r="TPB91" s="152"/>
      <c r="TPC91" s="153"/>
      <c r="TPD91" s="154"/>
      <c r="TPE91" s="146"/>
      <c r="TPF91" s="147"/>
      <c r="TPG91" s="148"/>
      <c r="TPH91" s="149"/>
      <c r="TPI91" s="150"/>
      <c r="TPJ91" s="151"/>
      <c r="TPK91" s="152"/>
      <c r="TPL91" s="153"/>
      <c r="TPM91" s="154"/>
      <c r="TPN91" s="146"/>
      <c r="TPO91" s="147"/>
      <c r="TPP91" s="148"/>
      <c r="TPQ91" s="149"/>
      <c r="TPR91" s="150"/>
      <c r="TPS91" s="151"/>
      <c r="TPT91" s="152"/>
      <c r="TPU91" s="153"/>
      <c r="TPV91" s="154"/>
      <c r="TPW91" s="146"/>
      <c r="TPX91" s="147"/>
      <c r="TPY91" s="148"/>
      <c r="TPZ91" s="149"/>
      <c r="TQA91" s="150"/>
      <c r="TQB91" s="151"/>
      <c r="TQC91" s="152"/>
      <c r="TQD91" s="153"/>
      <c r="TQE91" s="154"/>
      <c r="TQF91" s="146"/>
      <c r="TQG91" s="147"/>
      <c r="TQH91" s="148"/>
      <c r="TQI91" s="149"/>
      <c r="TQJ91" s="150"/>
      <c r="TQK91" s="151"/>
      <c r="TQL91" s="152"/>
      <c r="TQM91" s="153"/>
      <c r="TQN91" s="154"/>
      <c r="TQO91" s="146"/>
      <c r="TQP91" s="147"/>
      <c r="TQQ91" s="148"/>
      <c r="TQR91" s="149"/>
      <c r="TQS91" s="150"/>
      <c r="TQT91" s="151"/>
      <c r="TQU91" s="152"/>
      <c r="TQV91" s="153"/>
      <c r="TQW91" s="154"/>
      <c r="TQX91" s="146"/>
      <c r="TQY91" s="147"/>
      <c r="TQZ91" s="148"/>
      <c r="TRA91" s="149"/>
      <c r="TRB91" s="150"/>
      <c r="TRC91" s="151"/>
      <c r="TRD91" s="152"/>
      <c r="TRE91" s="153"/>
      <c r="TRF91" s="154"/>
      <c r="TRG91" s="146"/>
      <c r="TRH91" s="147"/>
      <c r="TRI91" s="148"/>
      <c r="TRJ91" s="149"/>
      <c r="TRK91" s="150"/>
      <c r="TRL91" s="151"/>
      <c r="TRM91" s="152"/>
      <c r="TRN91" s="153"/>
      <c r="TRO91" s="154"/>
      <c r="TRP91" s="146"/>
      <c r="TRQ91" s="147"/>
      <c r="TRR91" s="148"/>
      <c r="TRS91" s="149"/>
      <c r="TRT91" s="150"/>
      <c r="TRU91" s="151"/>
      <c r="TRV91" s="152"/>
      <c r="TRW91" s="153"/>
      <c r="TRX91" s="154"/>
      <c r="TRY91" s="146"/>
      <c r="TRZ91" s="147"/>
      <c r="TSA91" s="148"/>
      <c r="TSB91" s="149"/>
      <c r="TSC91" s="150"/>
      <c r="TSD91" s="151"/>
      <c r="TSE91" s="152"/>
      <c r="TSF91" s="153"/>
      <c r="TSG91" s="154"/>
      <c r="TSH91" s="146"/>
      <c r="TSI91" s="147"/>
      <c r="TSJ91" s="148"/>
      <c r="TSK91" s="149"/>
      <c r="TSL91" s="150"/>
      <c r="TSM91" s="151"/>
      <c r="TSN91" s="152"/>
      <c r="TSO91" s="153"/>
      <c r="TSP91" s="154"/>
      <c r="TSQ91" s="146"/>
      <c r="TSR91" s="147"/>
      <c r="TSS91" s="148"/>
      <c r="TST91" s="149"/>
      <c r="TSU91" s="150"/>
      <c r="TSV91" s="151"/>
      <c r="TSW91" s="152"/>
      <c r="TSX91" s="153"/>
      <c r="TSY91" s="154"/>
      <c r="TSZ91" s="146"/>
      <c r="TTA91" s="147"/>
      <c r="TTB91" s="148"/>
      <c r="TTC91" s="149"/>
      <c r="TTD91" s="150"/>
      <c r="TTE91" s="151"/>
      <c r="TTF91" s="152"/>
      <c r="TTG91" s="153"/>
      <c r="TTH91" s="154"/>
      <c r="TTI91" s="146"/>
      <c r="TTJ91" s="147"/>
      <c r="TTK91" s="148"/>
      <c r="TTL91" s="149"/>
      <c r="TTM91" s="150"/>
      <c r="TTN91" s="151"/>
      <c r="TTO91" s="152"/>
      <c r="TTP91" s="153"/>
      <c r="TTQ91" s="154"/>
      <c r="TTR91" s="146"/>
      <c r="TTS91" s="147"/>
      <c r="TTT91" s="148"/>
      <c r="TTU91" s="149"/>
      <c r="TTV91" s="150"/>
      <c r="TTW91" s="151"/>
      <c r="TTX91" s="152"/>
      <c r="TTY91" s="153"/>
      <c r="TTZ91" s="154"/>
      <c r="TUA91" s="146"/>
      <c r="TUB91" s="147"/>
      <c r="TUC91" s="148"/>
      <c r="TUD91" s="149"/>
      <c r="TUE91" s="150"/>
      <c r="TUF91" s="151"/>
      <c r="TUG91" s="152"/>
      <c r="TUH91" s="153"/>
      <c r="TUI91" s="154"/>
      <c r="TUJ91" s="146"/>
      <c r="TUK91" s="147"/>
      <c r="TUL91" s="148"/>
      <c r="TUM91" s="149"/>
      <c r="TUN91" s="150"/>
      <c r="TUO91" s="151"/>
      <c r="TUP91" s="152"/>
      <c r="TUQ91" s="153"/>
      <c r="TUR91" s="154"/>
      <c r="TUS91" s="146"/>
      <c r="TUT91" s="147"/>
      <c r="TUU91" s="148"/>
      <c r="TUV91" s="149"/>
      <c r="TUW91" s="150"/>
      <c r="TUX91" s="151"/>
      <c r="TUY91" s="152"/>
      <c r="TUZ91" s="153"/>
      <c r="TVA91" s="154"/>
      <c r="TVB91" s="146"/>
      <c r="TVC91" s="147"/>
      <c r="TVD91" s="148"/>
      <c r="TVE91" s="149"/>
      <c r="TVF91" s="150"/>
      <c r="TVG91" s="151"/>
      <c r="TVH91" s="152"/>
      <c r="TVI91" s="153"/>
      <c r="TVJ91" s="154"/>
      <c r="TVK91" s="146"/>
      <c r="TVL91" s="147"/>
      <c r="TVM91" s="148"/>
      <c r="TVN91" s="149"/>
      <c r="TVO91" s="150"/>
      <c r="TVP91" s="151"/>
      <c r="TVQ91" s="152"/>
      <c r="TVR91" s="153"/>
      <c r="TVS91" s="154"/>
      <c r="TVT91" s="146"/>
      <c r="TVU91" s="147"/>
      <c r="TVV91" s="148"/>
      <c r="TVW91" s="149"/>
      <c r="TVX91" s="150"/>
      <c r="TVY91" s="151"/>
      <c r="TVZ91" s="152"/>
      <c r="TWA91" s="153"/>
      <c r="TWB91" s="154"/>
      <c r="TWC91" s="146"/>
      <c r="TWD91" s="147"/>
      <c r="TWE91" s="148"/>
      <c r="TWF91" s="149"/>
      <c r="TWG91" s="150"/>
      <c r="TWH91" s="151"/>
      <c r="TWI91" s="152"/>
      <c r="TWJ91" s="153"/>
      <c r="TWK91" s="154"/>
      <c r="TWL91" s="146"/>
      <c r="TWM91" s="147"/>
      <c r="TWN91" s="148"/>
      <c r="TWO91" s="149"/>
      <c r="TWP91" s="150"/>
      <c r="TWQ91" s="151"/>
      <c r="TWR91" s="152"/>
      <c r="TWS91" s="153"/>
      <c r="TWT91" s="154"/>
      <c r="TWU91" s="146"/>
      <c r="TWV91" s="147"/>
      <c r="TWW91" s="148"/>
      <c r="TWX91" s="149"/>
      <c r="TWY91" s="150"/>
      <c r="TWZ91" s="151"/>
      <c r="TXA91" s="152"/>
      <c r="TXB91" s="153"/>
      <c r="TXC91" s="154"/>
      <c r="TXD91" s="146"/>
      <c r="TXE91" s="147"/>
      <c r="TXF91" s="148"/>
      <c r="TXG91" s="149"/>
      <c r="TXH91" s="150"/>
      <c r="TXI91" s="151"/>
      <c r="TXJ91" s="152"/>
      <c r="TXK91" s="153"/>
      <c r="TXL91" s="154"/>
      <c r="TXM91" s="146"/>
      <c r="TXN91" s="147"/>
      <c r="TXO91" s="148"/>
      <c r="TXP91" s="149"/>
      <c r="TXQ91" s="150"/>
      <c r="TXR91" s="151"/>
      <c r="TXS91" s="152"/>
      <c r="TXT91" s="153"/>
      <c r="TXU91" s="154"/>
      <c r="TXV91" s="146"/>
      <c r="TXW91" s="147"/>
      <c r="TXX91" s="148"/>
      <c r="TXY91" s="149"/>
      <c r="TXZ91" s="150"/>
      <c r="TYA91" s="151"/>
      <c r="TYB91" s="152"/>
      <c r="TYC91" s="153"/>
      <c r="TYD91" s="154"/>
      <c r="TYE91" s="146"/>
      <c r="TYF91" s="147"/>
      <c r="TYG91" s="148"/>
      <c r="TYH91" s="149"/>
      <c r="TYI91" s="150"/>
      <c r="TYJ91" s="151"/>
      <c r="TYK91" s="152"/>
      <c r="TYL91" s="153"/>
      <c r="TYM91" s="154"/>
      <c r="TYN91" s="146"/>
      <c r="TYO91" s="147"/>
      <c r="TYP91" s="148"/>
      <c r="TYQ91" s="149"/>
      <c r="TYR91" s="150"/>
      <c r="TYS91" s="151"/>
      <c r="TYT91" s="152"/>
      <c r="TYU91" s="153"/>
      <c r="TYV91" s="154"/>
      <c r="TYW91" s="146"/>
      <c r="TYX91" s="147"/>
      <c r="TYY91" s="148"/>
      <c r="TYZ91" s="149"/>
      <c r="TZA91" s="150"/>
      <c r="TZB91" s="151"/>
      <c r="TZC91" s="152"/>
      <c r="TZD91" s="153"/>
      <c r="TZE91" s="154"/>
      <c r="TZF91" s="146"/>
      <c r="TZG91" s="147"/>
      <c r="TZH91" s="148"/>
      <c r="TZI91" s="149"/>
      <c r="TZJ91" s="150"/>
      <c r="TZK91" s="151"/>
      <c r="TZL91" s="152"/>
      <c r="TZM91" s="153"/>
      <c r="TZN91" s="154"/>
      <c r="TZO91" s="146"/>
      <c r="TZP91" s="147"/>
      <c r="TZQ91" s="148"/>
      <c r="TZR91" s="149"/>
      <c r="TZS91" s="150"/>
      <c r="TZT91" s="151"/>
      <c r="TZU91" s="152"/>
      <c r="TZV91" s="153"/>
      <c r="TZW91" s="154"/>
      <c r="TZX91" s="146"/>
      <c r="TZY91" s="147"/>
      <c r="TZZ91" s="148"/>
      <c r="UAA91" s="149"/>
      <c r="UAB91" s="150"/>
      <c r="UAC91" s="151"/>
      <c r="UAD91" s="152"/>
      <c r="UAE91" s="153"/>
      <c r="UAF91" s="154"/>
      <c r="UAG91" s="146"/>
      <c r="UAH91" s="147"/>
      <c r="UAI91" s="148"/>
      <c r="UAJ91" s="149"/>
      <c r="UAK91" s="150"/>
      <c r="UAL91" s="151"/>
      <c r="UAM91" s="152"/>
      <c r="UAN91" s="153"/>
      <c r="UAO91" s="154"/>
      <c r="UAP91" s="146"/>
      <c r="UAQ91" s="147"/>
      <c r="UAR91" s="148"/>
      <c r="UAS91" s="149"/>
      <c r="UAT91" s="150"/>
      <c r="UAU91" s="151"/>
      <c r="UAV91" s="152"/>
      <c r="UAW91" s="153"/>
      <c r="UAX91" s="154"/>
      <c r="UAY91" s="146"/>
      <c r="UAZ91" s="147"/>
      <c r="UBA91" s="148"/>
      <c r="UBB91" s="149"/>
      <c r="UBC91" s="150"/>
      <c r="UBD91" s="151"/>
      <c r="UBE91" s="152"/>
      <c r="UBF91" s="153"/>
      <c r="UBG91" s="154"/>
      <c r="UBH91" s="146"/>
      <c r="UBI91" s="147"/>
      <c r="UBJ91" s="148"/>
      <c r="UBK91" s="149"/>
      <c r="UBL91" s="150"/>
      <c r="UBM91" s="151"/>
      <c r="UBN91" s="152"/>
      <c r="UBO91" s="153"/>
      <c r="UBP91" s="154"/>
      <c r="UBQ91" s="146"/>
      <c r="UBR91" s="147"/>
      <c r="UBS91" s="148"/>
      <c r="UBT91" s="149"/>
      <c r="UBU91" s="150"/>
      <c r="UBV91" s="151"/>
      <c r="UBW91" s="152"/>
      <c r="UBX91" s="153"/>
      <c r="UBY91" s="154"/>
      <c r="UBZ91" s="146"/>
      <c r="UCA91" s="147"/>
      <c r="UCB91" s="148"/>
      <c r="UCC91" s="149"/>
      <c r="UCD91" s="150"/>
      <c r="UCE91" s="151"/>
      <c r="UCF91" s="152"/>
      <c r="UCG91" s="153"/>
      <c r="UCH91" s="154"/>
      <c r="UCI91" s="146"/>
      <c r="UCJ91" s="147"/>
      <c r="UCK91" s="148"/>
      <c r="UCL91" s="149"/>
      <c r="UCM91" s="150"/>
      <c r="UCN91" s="151"/>
      <c r="UCO91" s="152"/>
      <c r="UCP91" s="153"/>
      <c r="UCQ91" s="154"/>
      <c r="UCR91" s="146"/>
      <c r="UCS91" s="147"/>
      <c r="UCT91" s="148"/>
      <c r="UCU91" s="149"/>
      <c r="UCV91" s="150"/>
      <c r="UCW91" s="151"/>
      <c r="UCX91" s="152"/>
      <c r="UCY91" s="153"/>
      <c r="UCZ91" s="154"/>
      <c r="UDA91" s="146"/>
      <c r="UDB91" s="147"/>
      <c r="UDC91" s="148"/>
      <c r="UDD91" s="149"/>
      <c r="UDE91" s="150"/>
      <c r="UDF91" s="151"/>
      <c r="UDG91" s="152"/>
      <c r="UDH91" s="153"/>
      <c r="UDI91" s="154"/>
      <c r="UDJ91" s="146"/>
      <c r="UDK91" s="147"/>
      <c r="UDL91" s="148"/>
      <c r="UDM91" s="149"/>
      <c r="UDN91" s="150"/>
      <c r="UDO91" s="151"/>
      <c r="UDP91" s="152"/>
      <c r="UDQ91" s="153"/>
      <c r="UDR91" s="154"/>
      <c r="UDS91" s="146"/>
      <c r="UDT91" s="147"/>
      <c r="UDU91" s="148"/>
      <c r="UDV91" s="149"/>
      <c r="UDW91" s="150"/>
      <c r="UDX91" s="151"/>
      <c r="UDY91" s="152"/>
      <c r="UDZ91" s="153"/>
      <c r="UEA91" s="154"/>
      <c r="UEB91" s="146"/>
      <c r="UEC91" s="147"/>
      <c r="UED91" s="148"/>
      <c r="UEE91" s="149"/>
      <c r="UEF91" s="150"/>
      <c r="UEG91" s="151"/>
      <c r="UEH91" s="152"/>
      <c r="UEI91" s="153"/>
      <c r="UEJ91" s="154"/>
      <c r="UEK91" s="146"/>
      <c r="UEL91" s="147"/>
      <c r="UEM91" s="148"/>
      <c r="UEN91" s="149"/>
      <c r="UEO91" s="150"/>
      <c r="UEP91" s="151"/>
      <c r="UEQ91" s="152"/>
      <c r="UER91" s="153"/>
      <c r="UES91" s="154"/>
      <c r="UET91" s="146"/>
      <c r="UEU91" s="147"/>
      <c r="UEV91" s="148"/>
      <c r="UEW91" s="149"/>
      <c r="UEX91" s="150"/>
      <c r="UEY91" s="151"/>
      <c r="UEZ91" s="152"/>
      <c r="UFA91" s="153"/>
      <c r="UFB91" s="154"/>
      <c r="UFC91" s="146"/>
      <c r="UFD91" s="147"/>
      <c r="UFE91" s="148"/>
      <c r="UFF91" s="149"/>
      <c r="UFG91" s="150"/>
      <c r="UFH91" s="151"/>
      <c r="UFI91" s="152"/>
      <c r="UFJ91" s="153"/>
      <c r="UFK91" s="154"/>
      <c r="UFL91" s="146"/>
      <c r="UFM91" s="147"/>
      <c r="UFN91" s="148"/>
      <c r="UFO91" s="149"/>
      <c r="UFP91" s="150"/>
      <c r="UFQ91" s="151"/>
      <c r="UFR91" s="152"/>
      <c r="UFS91" s="153"/>
      <c r="UFT91" s="154"/>
      <c r="UFU91" s="146"/>
      <c r="UFV91" s="147"/>
      <c r="UFW91" s="148"/>
      <c r="UFX91" s="149"/>
      <c r="UFY91" s="150"/>
      <c r="UFZ91" s="151"/>
      <c r="UGA91" s="152"/>
      <c r="UGB91" s="153"/>
      <c r="UGC91" s="154"/>
      <c r="UGD91" s="146"/>
      <c r="UGE91" s="147"/>
      <c r="UGF91" s="148"/>
      <c r="UGG91" s="149"/>
      <c r="UGH91" s="150"/>
      <c r="UGI91" s="151"/>
      <c r="UGJ91" s="152"/>
      <c r="UGK91" s="153"/>
      <c r="UGL91" s="154"/>
      <c r="UGM91" s="146"/>
      <c r="UGN91" s="147"/>
      <c r="UGO91" s="148"/>
      <c r="UGP91" s="149"/>
      <c r="UGQ91" s="150"/>
      <c r="UGR91" s="151"/>
      <c r="UGS91" s="152"/>
      <c r="UGT91" s="153"/>
      <c r="UGU91" s="154"/>
      <c r="UGV91" s="146"/>
      <c r="UGW91" s="147"/>
      <c r="UGX91" s="148"/>
      <c r="UGY91" s="149"/>
      <c r="UGZ91" s="150"/>
      <c r="UHA91" s="151"/>
      <c r="UHB91" s="152"/>
      <c r="UHC91" s="153"/>
      <c r="UHD91" s="154"/>
      <c r="UHE91" s="146"/>
      <c r="UHF91" s="147"/>
      <c r="UHG91" s="148"/>
      <c r="UHH91" s="149"/>
      <c r="UHI91" s="150"/>
      <c r="UHJ91" s="151"/>
      <c r="UHK91" s="152"/>
      <c r="UHL91" s="153"/>
      <c r="UHM91" s="154"/>
      <c r="UHN91" s="146"/>
      <c r="UHO91" s="147"/>
      <c r="UHP91" s="148"/>
      <c r="UHQ91" s="149"/>
      <c r="UHR91" s="150"/>
      <c r="UHS91" s="151"/>
      <c r="UHT91" s="152"/>
      <c r="UHU91" s="153"/>
      <c r="UHV91" s="154"/>
      <c r="UHW91" s="146"/>
      <c r="UHX91" s="147"/>
      <c r="UHY91" s="148"/>
      <c r="UHZ91" s="149"/>
      <c r="UIA91" s="150"/>
      <c r="UIB91" s="151"/>
      <c r="UIC91" s="152"/>
      <c r="UID91" s="153"/>
      <c r="UIE91" s="154"/>
      <c r="UIF91" s="146"/>
      <c r="UIG91" s="147"/>
      <c r="UIH91" s="148"/>
      <c r="UII91" s="149"/>
      <c r="UIJ91" s="150"/>
      <c r="UIK91" s="151"/>
      <c r="UIL91" s="152"/>
      <c r="UIM91" s="153"/>
      <c r="UIN91" s="154"/>
      <c r="UIO91" s="146"/>
      <c r="UIP91" s="147"/>
      <c r="UIQ91" s="148"/>
      <c r="UIR91" s="149"/>
      <c r="UIS91" s="150"/>
      <c r="UIT91" s="151"/>
      <c r="UIU91" s="152"/>
      <c r="UIV91" s="153"/>
      <c r="UIW91" s="154"/>
      <c r="UIX91" s="146"/>
      <c r="UIY91" s="147"/>
      <c r="UIZ91" s="148"/>
      <c r="UJA91" s="149"/>
      <c r="UJB91" s="150"/>
      <c r="UJC91" s="151"/>
      <c r="UJD91" s="152"/>
      <c r="UJE91" s="153"/>
      <c r="UJF91" s="154"/>
      <c r="UJG91" s="146"/>
      <c r="UJH91" s="147"/>
      <c r="UJI91" s="148"/>
      <c r="UJJ91" s="149"/>
      <c r="UJK91" s="150"/>
      <c r="UJL91" s="151"/>
      <c r="UJM91" s="152"/>
      <c r="UJN91" s="153"/>
      <c r="UJO91" s="154"/>
      <c r="UJP91" s="146"/>
      <c r="UJQ91" s="147"/>
      <c r="UJR91" s="148"/>
      <c r="UJS91" s="149"/>
      <c r="UJT91" s="150"/>
      <c r="UJU91" s="151"/>
      <c r="UJV91" s="152"/>
      <c r="UJW91" s="153"/>
      <c r="UJX91" s="154"/>
      <c r="UJY91" s="146"/>
      <c r="UJZ91" s="147"/>
      <c r="UKA91" s="148"/>
      <c r="UKB91" s="149"/>
      <c r="UKC91" s="150"/>
      <c r="UKD91" s="151"/>
      <c r="UKE91" s="152"/>
      <c r="UKF91" s="153"/>
      <c r="UKG91" s="154"/>
      <c r="UKH91" s="146"/>
      <c r="UKI91" s="147"/>
      <c r="UKJ91" s="148"/>
      <c r="UKK91" s="149"/>
      <c r="UKL91" s="150"/>
      <c r="UKM91" s="151"/>
      <c r="UKN91" s="152"/>
      <c r="UKO91" s="153"/>
      <c r="UKP91" s="154"/>
      <c r="UKQ91" s="146"/>
      <c r="UKR91" s="147"/>
      <c r="UKS91" s="148"/>
      <c r="UKT91" s="149"/>
      <c r="UKU91" s="150"/>
      <c r="UKV91" s="151"/>
      <c r="UKW91" s="152"/>
      <c r="UKX91" s="153"/>
      <c r="UKY91" s="154"/>
      <c r="UKZ91" s="146"/>
      <c r="ULA91" s="147"/>
      <c r="ULB91" s="148"/>
      <c r="ULC91" s="149"/>
      <c r="ULD91" s="150"/>
      <c r="ULE91" s="151"/>
      <c r="ULF91" s="152"/>
      <c r="ULG91" s="153"/>
      <c r="ULH91" s="154"/>
      <c r="ULI91" s="146"/>
      <c r="ULJ91" s="147"/>
      <c r="ULK91" s="148"/>
      <c r="ULL91" s="149"/>
      <c r="ULM91" s="150"/>
      <c r="ULN91" s="151"/>
      <c r="ULO91" s="152"/>
      <c r="ULP91" s="153"/>
      <c r="ULQ91" s="154"/>
      <c r="ULR91" s="146"/>
      <c r="ULS91" s="147"/>
      <c r="ULT91" s="148"/>
      <c r="ULU91" s="149"/>
      <c r="ULV91" s="150"/>
      <c r="ULW91" s="151"/>
      <c r="ULX91" s="152"/>
      <c r="ULY91" s="153"/>
      <c r="ULZ91" s="154"/>
      <c r="UMA91" s="146"/>
      <c r="UMB91" s="147"/>
      <c r="UMC91" s="148"/>
      <c r="UMD91" s="149"/>
      <c r="UME91" s="150"/>
      <c r="UMF91" s="151"/>
      <c r="UMG91" s="152"/>
      <c r="UMH91" s="153"/>
      <c r="UMI91" s="154"/>
      <c r="UMJ91" s="146"/>
      <c r="UMK91" s="147"/>
      <c r="UML91" s="148"/>
      <c r="UMM91" s="149"/>
      <c r="UMN91" s="150"/>
      <c r="UMO91" s="151"/>
      <c r="UMP91" s="152"/>
      <c r="UMQ91" s="153"/>
      <c r="UMR91" s="154"/>
      <c r="UMS91" s="146"/>
      <c r="UMT91" s="147"/>
      <c r="UMU91" s="148"/>
      <c r="UMV91" s="149"/>
      <c r="UMW91" s="150"/>
      <c r="UMX91" s="151"/>
      <c r="UMY91" s="152"/>
      <c r="UMZ91" s="153"/>
      <c r="UNA91" s="154"/>
      <c r="UNB91" s="146"/>
      <c r="UNC91" s="147"/>
      <c r="UND91" s="148"/>
      <c r="UNE91" s="149"/>
      <c r="UNF91" s="150"/>
      <c r="UNG91" s="151"/>
      <c r="UNH91" s="152"/>
      <c r="UNI91" s="153"/>
      <c r="UNJ91" s="154"/>
      <c r="UNK91" s="146"/>
      <c r="UNL91" s="147"/>
      <c r="UNM91" s="148"/>
      <c r="UNN91" s="149"/>
      <c r="UNO91" s="150"/>
      <c r="UNP91" s="151"/>
      <c r="UNQ91" s="152"/>
      <c r="UNR91" s="153"/>
      <c r="UNS91" s="154"/>
      <c r="UNT91" s="146"/>
      <c r="UNU91" s="147"/>
      <c r="UNV91" s="148"/>
      <c r="UNW91" s="149"/>
      <c r="UNX91" s="150"/>
      <c r="UNY91" s="151"/>
      <c r="UNZ91" s="152"/>
      <c r="UOA91" s="153"/>
      <c r="UOB91" s="154"/>
      <c r="UOC91" s="146"/>
      <c r="UOD91" s="147"/>
      <c r="UOE91" s="148"/>
      <c r="UOF91" s="149"/>
      <c r="UOG91" s="150"/>
      <c r="UOH91" s="151"/>
      <c r="UOI91" s="152"/>
      <c r="UOJ91" s="153"/>
      <c r="UOK91" s="154"/>
      <c r="UOL91" s="146"/>
      <c r="UOM91" s="147"/>
      <c r="UON91" s="148"/>
      <c r="UOO91" s="149"/>
      <c r="UOP91" s="150"/>
      <c r="UOQ91" s="151"/>
      <c r="UOR91" s="152"/>
      <c r="UOS91" s="153"/>
      <c r="UOT91" s="154"/>
      <c r="UOU91" s="146"/>
      <c r="UOV91" s="147"/>
      <c r="UOW91" s="148"/>
      <c r="UOX91" s="149"/>
      <c r="UOY91" s="150"/>
      <c r="UOZ91" s="151"/>
      <c r="UPA91" s="152"/>
      <c r="UPB91" s="153"/>
      <c r="UPC91" s="154"/>
      <c r="UPD91" s="146"/>
      <c r="UPE91" s="147"/>
      <c r="UPF91" s="148"/>
      <c r="UPG91" s="149"/>
      <c r="UPH91" s="150"/>
      <c r="UPI91" s="151"/>
      <c r="UPJ91" s="152"/>
      <c r="UPK91" s="153"/>
      <c r="UPL91" s="154"/>
      <c r="UPM91" s="146"/>
      <c r="UPN91" s="147"/>
      <c r="UPO91" s="148"/>
      <c r="UPP91" s="149"/>
      <c r="UPQ91" s="150"/>
      <c r="UPR91" s="151"/>
      <c r="UPS91" s="152"/>
      <c r="UPT91" s="153"/>
      <c r="UPU91" s="154"/>
      <c r="UPV91" s="146"/>
      <c r="UPW91" s="147"/>
      <c r="UPX91" s="148"/>
      <c r="UPY91" s="149"/>
      <c r="UPZ91" s="150"/>
      <c r="UQA91" s="151"/>
      <c r="UQB91" s="152"/>
      <c r="UQC91" s="153"/>
      <c r="UQD91" s="154"/>
      <c r="UQE91" s="146"/>
      <c r="UQF91" s="147"/>
      <c r="UQG91" s="148"/>
      <c r="UQH91" s="149"/>
      <c r="UQI91" s="150"/>
      <c r="UQJ91" s="151"/>
      <c r="UQK91" s="152"/>
      <c r="UQL91" s="153"/>
      <c r="UQM91" s="154"/>
      <c r="UQN91" s="146"/>
      <c r="UQO91" s="147"/>
      <c r="UQP91" s="148"/>
      <c r="UQQ91" s="149"/>
      <c r="UQR91" s="150"/>
      <c r="UQS91" s="151"/>
      <c r="UQT91" s="152"/>
      <c r="UQU91" s="153"/>
      <c r="UQV91" s="154"/>
      <c r="UQW91" s="146"/>
      <c r="UQX91" s="147"/>
      <c r="UQY91" s="148"/>
      <c r="UQZ91" s="149"/>
      <c r="URA91" s="150"/>
      <c r="URB91" s="151"/>
      <c r="URC91" s="152"/>
      <c r="URD91" s="153"/>
      <c r="URE91" s="154"/>
      <c r="URF91" s="146"/>
      <c r="URG91" s="147"/>
      <c r="URH91" s="148"/>
      <c r="URI91" s="149"/>
      <c r="URJ91" s="150"/>
      <c r="URK91" s="151"/>
      <c r="URL91" s="152"/>
      <c r="URM91" s="153"/>
      <c r="URN91" s="154"/>
      <c r="URO91" s="146"/>
      <c r="URP91" s="147"/>
      <c r="URQ91" s="148"/>
      <c r="URR91" s="149"/>
      <c r="URS91" s="150"/>
      <c r="URT91" s="151"/>
      <c r="URU91" s="152"/>
      <c r="URV91" s="153"/>
      <c r="URW91" s="154"/>
      <c r="URX91" s="146"/>
      <c r="URY91" s="147"/>
      <c r="URZ91" s="148"/>
      <c r="USA91" s="149"/>
      <c r="USB91" s="150"/>
      <c r="USC91" s="151"/>
      <c r="USD91" s="152"/>
      <c r="USE91" s="153"/>
      <c r="USF91" s="154"/>
      <c r="USG91" s="146"/>
      <c r="USH91" s="147"/>
      <c r="USI91" s="148"/>
      <c r="USJ91" s="149"/>
      <c r="USK91" s="150"/>
      <c r="USL91" s="151"/>
      <c r="USM91" s="152"/>
      <c r="USN91" s="153"/>
      <c r="USO91" s="154"/>
      <c r="USP91" s="146"/>
      <c r="USQ91" s="147"/>
      <c r="USR91" s="148"/>
      <c r="USS91" s="149"/>
      <c r="UST91" s="150"/>
      <c r="USU91" s="151"/>
      <c r="USV91" s="152"/>
      <c r="USW91" s="153"/>
      <c r="USX91" s="154"/>
      <c r="USY91" s="146"/>
      <c r="USZ91" s="147"/>
      <c r="UTA91" s="148"/>
      <c r="UTB91" s="149"/>
      <c r="UTC91" s="150"/>
      <c r="UTD91" s="151"/>
      <c r="UTE91" s="152"/>
      <c r="UTF91" s="153"/>
      <c r="UTG91" s="154"/>
      <c r="UTH91" s="146"/>
      <c r="UTI91" s="147"/>
      <c r="UTJ91" s="148"/>
      <c r="UTK91" s="149"/>
      <c r="UTL91" s="150"/>
      <c r="UTM91" s="151"/>
      <c r="UTN91" s="152"/>
      <c r="UTO91" s="153"/>
      <c r="UTP91" s="154"/>
      <c r="UTQ91" s="146"/>
      <c r="UTR91" s="147"/>
      <c r="UTS91" s="148"/>
      <c r="UTT91" s="149"/>
      <c r="UTU91" s="150"/>
      <c r="UTV91" s="151"/>
      <c r="UTW91" s="152"/>
      <c r="UTX91" s="153"/>
      <c r="UTY91" s="154"/>
      <c r="UTZ91" s="146"/>
      <c r="UUA91" s="147"/>
      <c r="UUB91" s="148"/>
      <c r="UUC91" s="149"/>
      <c r="UUD91" s="150"/>
      <c r="UUE91" s="151"/>
      <c r="UUF91" s="152"/>
      <c r="UUG91" s="153"/>
      <c r="UUH91" s="154"/>
      <c r="UUI91" s="146"/>
      <c r="UUJ91" s="147"/>
      <c r="UUK91" s="148"/>
      <c r="UUL91" s="149"/>
      <c r="UUM91" s="150"/>
      <c r="UUN91" s="151"/>
      <c r="UUO91" s="152"/>
      <c r="UUP91" s="153"/>
      <c r="UUQ91" s="154"/>
      <c r="UUR91" s="146"/>
      <c r="UUS91" s="147"/>
      <c r="UUT91" s="148"/>
      <c r="UUU91" s="149"/>
      <c r="UUV91" s="150"/>
      <c r="UUW91" s="151"/>
      <c r="UUX91" s="152"/>
      <c r="UUY91" s="153"/>
      <c r="UUZ91" s="154"/>
      <c r="UVA91" s="146"/>
      <c r="UVB91" s="147"/>
      <c r="UVC91" s="148"/>
      <c r="UVD91" s="149"/>
      <c r="UVE91" s="150"/>
      <c r="UVF91" s="151"/>
      <c r="UVG91" s="152"/>
      <c r="UVH91" s="153"/>
      <c r="UVI91" s="154"/>
      <c r="UVJ91" s="146"/>
      <c r="UVK91" s="147"/>
      <c r="UVL91" s="148"/>
      <c r="UVM91" s="149"/>
      <c r="UVN91" s="150"/>
      <c r="UVO91" s="151"/>
      <c r="UVP91" s="152"/>
      <c r="UVQ91" s="153"/>
      <c r="UVR91" s="154"/>
      <c r="UVS91" s="146"/>
      <c r="UVT91" s="147"/>
      <c r="UVU91" s="148"/>
      <c r="UVV91" s="149"/>
      <c r="UVW91" s="150"/>
      <c r="UVX91" s="151"/>
      <c r="UVY91" s="152"/>
      <c r="UVZ91" s="153"/>
      <c r="UWA91" s="154"/>
      <c r="UWB91" s="146"/>
      <c r="UWC91" s="147"/>
      <c r="UWD91" s="148"/>
      <c r="UWE91" s="149"/>
      <c r="UWF91" s="150"/>
      <c r="UWG91" s="151"/>
      <c r="UWH91" s="152"/>
      <c r="UWI91" s="153"/>
      <c r="UWJ91" s="154"/>
      <c r="UWK91" s="146"/>
      <c r="UWL91" s="147"/>
      <c r="UWM91" s="148"/>
      <c r="UWN91" s="149"/>
      <c r="UWO91" s="150"/>
      <c r="UWP91" s="151"/>
      <c r="UWQ91" s="152"/>
      <c r="UWR91" s="153"/>
      <c r="UWS91" s="154"/>
      <c r="UWT91" s="146"/>
      <c r="UWU91" s="147"/>
      <c r="UWV91" s="148"/>
      <c r="UWW91" s="149"/>
      <c r="UWX91" s="150"/>
      <c r="UWY91" s="151"/>
      <c r="UWZ91" s="152"/>
      <c r="UXA91" s="153"/>
      <c r="UXB91" s="154"/>
      <c r="UXC91" s="146"/>
      <c r="UXD91" s="147"/>
      <c r="UXE91" s="148"/>
      <c r="UXF91" s="149"/>
      <c r="UXG91" s="150"/>
      <c r="UXH91" s="151"/>
      <c r="UXI91" s="152"/>
      <c r="UXJ91" s="153"/>
      <c r="UXK91" s="154"/>
      <c r="UXL91" s="146"/>
      <c r="UXM91" s="147"/>
      <c r="UXN91" s="148"/>
      <c r="UXO91" s="149"/>
      <c r="UXP91" s="150"/>
      <c r="UXQ91" s="151"/>
      <c r="UXR91" s="152"/>
      <c r="UXS91" s="153"/>
      <c r="UXT91" s="154"/>
      <c r="UXU91" s="146"/>
      <c r="UXV91" s="147"/>
      <c r="UXW91" s="148"/>
      <c r="UXX91" s="149"/>
      <c r="UXY91" s="150"/>
      <c r="UXZ91" s="151"/>
      <c r="UYA91" s="152"/>
      <c r="UYB91" s="153"/>
      <c r="UYC91" s="154"/>
      <c r="UYD91" s="146"/>
      <c r="UYE91" s="147"/>
      <c r="UYF91" s="148"/>
      <c r="UYG91" s="149"/>
      <c r="UYH91" s="150"/>
      <c r="UYI91" s="151"/>
      <c r="UYJ91" s="152"/>
      <c r="UYK91" s="153"/>
      <c r="UYL91" s="154"/>
      <c r="UYM91" s="146"/>
      <c r="UYN91" s="147"/>
      <c r="UYO91" s="148"/>
      <c r="UYP91" s="149"/>
      <c r="UYQ91" s="150"/>
      <c r="UYR91" s="151"/>
      <c r="UYS91" s="152"/>
      <c r="UYT91" s="153"/>
      <c r="UYU91" s="154"/>
      <c r="UYV91" s="146"/>
      <c r="UYW91" s="147"/>
      <c r="UYX91" s="148"/>
      <c r="UYY91" s="149"/>
      <c r="UYZ91" s="150"/>
      <c r="UZA91" s="151"/>
      <c r="UZB91" s="152"/>
      <c r="UZC91" s="153"/>
      <c r="UZD91" s="154"/>
      <c r="UZE91" s="146"/>
      <c r="UZF91" s="147"/>
      <c r="UZG91" s="148"/>
      <c r="UZH91" s="149"/>
      <c r="UZI91" s="150"/>
      <c r="UZJ91" s="151"/>
      <c r="UZK91" s="152"/>
      <c r="UZL91" s="153"/>
      <c r="UZM91" s="154"/>
      <c r="UZN91" s="146"/>
      <c r="UZO91" s="147"/>
      <c r="UZP91" s="148"/>
      <c r="UZQ91" s="149"/>
      <c r="UZR91" s="150"/>
      <c r="UZS91" s="151"/>
      <c r="UZT91" s="152"/>
      <c r="UZU91" s="153"/>
      <c r="UZV91" s="154"/>
      <c r="UZW91" s="146"/>
      <c r="UZX91" s="147"/>
      <c r="UZY91" s="148"/>
      <c r="UZZ91" s="149"/>
      <c r="VAA91" s="150"/>
      <c r="VAB91" s="151"/>
      <c r="VAC91" s="152"/>
      <c r="VAD91" s="153"/>
      <c r="VAE91" s="154"/>
      <c r="VAF91" s="146"/>
      <c r="VAG91" s="147"/>
      <c r="VAH91" s="148"/>
      <c r="VAI91" s="149"/>
      <c r="VAJ91" s="150"/>
      <c r="VAK91" s="151"/>
      <c r="VAL91" s="152"/>
      <c r="VAM91" s="153"/>
      <c r="VAN91" s="154"/>
      <c r="VAO91" s="146"/>
      <c r="VAP91" s="147"/>
      <c r="VAQ91" s="148"/>
      <c r="VAR91" s="149"/>
      <c r="VAS91" s="150"/>
      <c r="VAT91" s="151"/>
      <c r="VAU91" s="152"/>
      <c r="VAV91" s="153"/>
      <c r="VAW91" s="154"/>
      <c r="VAX91" s="146"/>
      <c r="VAY91" s="147"/>
      <c r="VAZ91" s="148"/>
      <c r="VBA91" s="149"/>
      <c r="VBB91" s="150"/>
      <c r="VBC91" s="151"/>
      <c r="VBD91" s="152"/>
      <c r="VBE91" s="153"/>
      <c r="VBF91" s="154"/>
      <c r="VBG91" s="146"/>
      <c r="VBH91" s="147"/>
      <c r="VBI91" s="148"/>
      <c r="VBJ91" s="149"/>
      <c r="VBK91" s="150"/>
      <c r="VBL91" s="151"/>
      <c r="VBM91" s="152"/>
      <c r="VBN91" s="153"/>
      <c r="VBO91" s="154"/>
      <c r="VBP91" s="146"/>
      <c r="VBQ91" s="147"/>
      <c r="VBR91" s="148"/>
      <c r="VBS91" s="149"/>
      <c r="VBT91" s="150"/>
      <c r="VBU91" s="151"/>
      <c r="VBV91" s="152"/>
      <c r="VBW91" s="153"/>
      <c r="VBX91" s="154"/>
      <c r="VBY91" s="146"/>
      <c r="VBZ91" s="147"/>
      <c r="VCA91" s="148"/>
      <c r="VCB91" s="149"/>
      <c r="VCC91" s="150"/>
      <c r="VCD91" s="151"/>
      <c r="VCE91" s="152"/>
      <c r="VCF91" s="153"/>
      <c r="VCG91" s="154"/>
      <c r="VCH91" s="146"/>
      <c r="VCI91" s="147"/>
      <c r="VCJ91" s="148"/>
      <c r="VCK91" s="149"/>
      <c r="VCL91" s="150"/>
      <c r="VCM91" s="151"/>
      <c r="VCN91" s="152"/>
      <c r="VCO91" s="153"/>
      <c r="VCP91" s="154"/>
      <c r="VCQ91" s="146"/>
      <c r="VCR91" s="147"/>
      <c r="VCS91" s="148"/>
      <c r="VCT91" s="149"/>
      <c r="VCU91" s="150"/>
      <c r="VCV91" s="151"/>
      <c r="VCW91" s="152"/>
      <c r="VCX91" s="153"/>
      <c r="VCY91" s="154"/>
      <c r="VCZ91" s="146"/>
      <c r="VDA91" s="147"/>
      <c r="VDB91" s="148"/>
      <c r="VDC91" s="149"/>
      <c r="VDD91" s="150"/>
      <c r="VDE91" s="151"/>
      <c r="VDF91" s="152"/>
      <c r="VDG91" s="153"/>
      <c r="VDH91" s="154"/>
      <c r="VDI91" s="146"/>
      <c r="VDJ91" s="147"/>
      <c r="VDK91" s="148"/>
      <c r="VDL91" s="149"/>
      <c r="VDM91" s="150"/>
      <c r="VDN91" s="151"/>
      <c r="VDO91" s="152"/>
      <c r="VDP91" s="153"/>
      <c r="VDQ91" s="154"/>
      <c r="VDR91" s="146"/>
      <c r="VDS91" s="147"/>
      <c r="VDT91" s="148"/>
      <c r="VDU91" s="149"/>
      <c r="VDV91" s="150"/>
      <c r="VDW91" s="151"/>
      <c r="VDX91" s="152"/>
      <c r="VDY91" s="153"/>
      <c r="VDZ91" s="154"/>
      <c r="VEA91" s="146"/>
      <c r="VEB91" s="147"/>
      <c r="VEC91" s="148"/>
      <c r="VED91" s="149"/>
      <c r="VEE91" s="150"/>
      <c r="VEF91" s="151"/>
      <c r="VEG91" s="152"/>
      <c r="VEH91" s="153"/>
      <c r="VEI91" s="154"/>
      <c r="VEJ91" s="146"/>
      <c r="VEK91" s="147"/>
      <c r="VEL91" s="148"/>
      <c r="VEM91" s="149"/>
      <c r="VEN91" s="150"/>
      <c r="VEO91" s="151"/>
      <c r="VEP91" s="152"/>
      <c r="VEQ91" s="153"/>
      <c r="VER91" s="154"/>
      <c r="VES91" s="146"/>
      <c r="VET91" s="147"/>
      <c r="VEU91" s="148"/>
      <c r="VEV91" s="149"/>
      <c r="VEW91" s="150"/>
      <c r="VEX91" s="151"/>
      <c r="VEY91" s="152"/>
      <c r="VEZ91" s="153"/>
      <c r="VFA91" s="154"/>
      <c r="VFB91" s="146"/>
      <c r="VFC91" s="147"/>
      <c r="VFD91" s="148"/>
      <c r="VFE91" s="149"/>
      <c r="VFF91" s="150"/>
      <c r="VFG91" s="151"/>
      <c r="VFH91" s="152"/>
      <c r="VFI91" s="153"/>
      <c r="VFJ91" s="154"/>
      <c r="VFK91" s="146"/>
      <c r="VFL91" s="147"/>
      <c r="VFM91" s="148"/>
      <c r="VFN91" s="149"/>
      <c r="VFO91" s="150"/>
      <c r="VFP91" s="151"/>
      <c r="VFQ91" s="152"/>
      <c r="VFR91" s="153"/>
      <c r="VFS91" s="154"/>
      <c r="VFT91" s="146"/>
      <c r="VFU91" s="147"/>
      <c r="VFV91" s="148"/>
      <c r="VFW91" s="149"/>
      <c r="VFX91" s="150"/>
      <c r="VFY91" s="151"/>
      <c r="VFZ91" s="152"/>
      <c r="VGA91" s="153"/>
      <c r="VGB91" s="154"/>
      <c r="VGC91" s="146"/>
      <c r="VGD91" s="147"/>
      <c r="VGE91" s="148"/>
      <c r="VGF91" s="149"/>
      <c r="VGG91" s="150"/>
      <c r="VGH91" s="151"/>
      <c r="VGI91" s="152"/>
      <c r="VGJ91" s="153"/>
      <c r="VGK91" s="154"/>
      <c r="VGL91" s="146"/>
      <c r="VGM91" s="147"/>
      <c r="VGN91" s="148"/>
      <c r="VGO91" s="149"/>
      <c r="VGP91" s="150"/>
      <c r="VGQ91" s="151"/>
      <c r="VGR91" s="152"/>
      <c r="VGS91" s="153"/>
      <c r="VGT91" s="154"/>
      <c r="VGU91" s="146"/>
      <c r="VGV91" s="147"/>
      <c r="VGW91" s="148"/>
      <c r="VGX91" s="149"/>
      <c r="VGY91" s="150"/>
      <c r="VGZ91" s="151"/>
      <c r="VHA91" s="152"/>
      <c r="VHB91" s="153"/>
      <c r="VHC91" s="154"/>
      <c r="VHD91" s="146"/>
      <c r="VHE91" s="147"/>
      <c r="VHF91" s="148"/>
      <c r="VHG91" s="149"/>
      <c r="VHH91" s="150"/>
      <c r="VHI91" s="151"/>
      <c r="VHJ91" s="152"/>
      <c r="VHK91" s="153"/>
      <c r="VHL91" s="154"/>
      <c r="VHM91" s="146"/>
      <c r="VHN91" s="147"/>
      <c r="VHO91" s="148"/>
      <c r="VHP91" s="149"/>
      <c r="VHQ91" s="150"/>
      <c r="VHR91" s="151"/>
      <c r="VHS91" s="152"/>
      <c r="VHT91" s="153"/>
      <c r="VHU91" s="154"/>
      <c r="VHV91" s="146"/>
      <c r="VHW91" s="147"/>
      <c r="VHX91" s="148"/>
      <c r="VHY91" s="149"/>
      <c r="VHZ91" s="150"/>
      <c r="VIA91" s="151"/>
      <c r="VIB91" s="152"/>
      <c r="VIC91" s="153"/>
      <c r="VID91" s="154"/>
      <c r="VIE91" s="146"/>
      <c r="VIF91" s="147"/>
      <c r="VIG91" s="148"/>
      <c r="VIH91" s="149"/>
      <c r="VII91" s="150"/>
      <c r="VIJ91" s="151"/>
      <c r="VIK91" s="152"/>
      <c r="VIL91" s="153"/>
      <c r="VIM91" s="154"/>
      <c r="VIN91" s="146"/>
      <c r="VIO91" s="147"/>
      <c r="VIP91" s="148"/>
      <c r="VIQ91" s="149"/>
      <c r="VIR91" s="150"/>
      <c r="VIS91" s="151"/>
      <c r="VIT91" s="152"/>
      <c r="VIU91" s="153"/>
      <c r="VIV91" s="154"/>
      <c r="VIW91" s="146"/>
      <c r="VIX91" s="147"/>
      <c r="VIY91" s="148"/>
      <c r="VIZ91" s="149"/>
      <c r="VJA91" s="150"/>
      <c r="VJB91" s="151"/>
      <c r="VJC91" s="152"/>
      <c r="VJD91" s="153"/>
      <c r="VJE91" s="154"/>
      <c r="VJF91" s="146"/>
      <c r="VJG91" s="147"/>
      <c r="VJH91" s="148"/>
      <c r="VJI91" s="149"/>
      <c r="VJJ91" s="150"/>
      <c r="VJK91" s="151"/>
      <c r="VJL91" s="152"/>
      <c r="VJM91" s="153"/>
      <c r="VJN91" s="154"/>
      <c r="VJO91" s="146"/>
      <c r="VJP91" s="147"/>
      <c r="VJQ91" s="148"/>
      <c r="VJR91" s="149"/>
      <c r="VJS91" s="150"/>
      <c r="VJT91" s="151"/>
      <c r="VJU91" s="152"/>
      <c r="VJV91" s="153"/>
      <c r="VJW91" s="154"/>
      <c r="VJX91" s="146"/>
      <c r="VJY91" s="147"/>
      <c r="VJZ91" s="148"/>
      <c r="VKA91" s="149"/>
      <c r="VKB91" s="150"/>
      <c r="VKC91" s="151"/>
      <c r="VKD91" s="152"/>
      <c r="VKE91" s="153"/>
      <c r="VKF91" s="154"/>
      <c r="VKG91" s="146"/>
      <c r="VKH91" s="147"/>
      <c r="VKI91" s="148"/>
      <c r="VKJ91" s="149"/>
      <c r="VKK91" s="150"/>
      <c r="VKL91" s="151"/>
      <c r="VKM91" s="152"/>
      <c r="VKN91" s="153"/>
      <c r="VKO91" s="154"/>
      <c r="VKP91" s="146"/>
      <c r="VKQ91" s="147"/>
      <c r="VKR91" s="148"/>
      <c r="VKS91" s="149"/>
      <c r="VKT91" s="150"/>
      <c r="VKU91" s="151"/>
      <c r="VKV91" s="152"/>
      <c r="VKW91" s="153"/>
      <c r="VKX91" s="154"/>
      <c r="VKY91" s="146"/>
      <c r="VKZ91" s="147"/>
      <c r="VLA91" s="148"/>
      <c r="VLB91" s="149"/>
      <c r="VLC91" s="150"/>
      <c r="VLD91" s="151"/>
      <c r="VLE91" s="152"/>
      <c r="VLF91" s="153"/>
      <c r="VLG91" s="154"/>
      <c r="VLH91" s="146"/>
      <c r="VLI91" s="147"/>
      <c r="VLJ91" s="148"/>
      <c r="VLK91" s="149"/>
      <c r="VLL91" s="150"/>
      <c r="VLM91" s="151"/>
      <c r="VLN91" s="152"/>
      <c r="VLO91" s="153"/>
      <c r="VLP91" s="154"/>
      <c r="VLQ91" s="146"/>
      <c r="VLR91" s="147"/>
      <c r="VLS91" s="148"/>
      <c r="VLT91" s="149"/>
      <c r="VLU91" s="150"/>
      <c r="VLV91" s="151"/>
      <c r="VLW91" s="152"/>
      <c r="VLX91" s="153"/>
      <c r="VLY91" s="154"/>
      <c r="VLZ91" s="146"/>
      <c r="VMA91" s="147"/>
      <c r="VMB91" s="148"/>
      <c r="VMC91" s="149"/>
      <c r="VMD91" s="150"/>
      <c r="VME91" s="151"/>
      <c r="VMF91" s="152"/>
      <c r="VMG91" s="153"/>
      <c r="VMH91" s="154"/>
      <c r="VMI91" s="146"/>
      <c r="VMJ91" s="147"/>
      <c r="VMK91" s="148"/>
      <c r="VML91" s="149"/>
      <c r="VMM91" s="150"/>
      <c r="VMN91" s="151"/>
      <c r="VMO91" s="152"/>
      <c r="VMP91" s="153"/>
      <c r="VMQ91" s="154"/>
      <c r="VMR91" s="146"/>
      <c r="VMS91" s="147"/>
      <c r="VMT91" s="148"/>
      <c r="VMU91" s="149"/>
      <c r="VMV91" s="150"/>
      <c r="VMW91" s="151"/>
      <c r="VMX91" s="152"/>
      <c r="VMY91" s="153"/>
      <c r="VMZ91" s="154"/>
      <c r="VNA91" s="146"/>
      <c r="VNB91" s="147"/>
      <c r="VNC91" s="148"/>
      <c r="VND91" s="149"/>
      <c r="VNE91" s="150"/>
      <c r="VNF91" s="151"/>
      <c r="VNG91" s="152"/>
      <c r="VNH91" s="153"/>
      <c r="VNI91" s="154"/>
      <c r="VNJ91" s="146"/>
      <c r="VNK91" s="147"/>
      <c r="VNL91" s="148"/>
      <c r="VNM91" s="149"/>
      <c r="VNN91" s="150"/>
      <c r="VNO91" s="151"/>
      <c r="VNP91" s="152"/>
      <c r="VNQ91" s="153"/>
      <c r="VNR91" s="154"/>
      <c r="VNS91" s="146"/>
      <c r="VNT91" s="147"/>
      <c r="VNU91" s="148"/>
      <c r="VNV91" s="149"/>
      <c r="VNW91" s="150"/>
      <c r="VNX91" s="151"/>
      <c r="VNY91" s="152"/>
      <c r="VNZ91" s="153"/>
      <c r="VOA91" s="154"/>
      <c r="VOB91" s="146"/>
      <c r="VOC91" s="147"/>
      <c r="VOD91" s="148"/>
      <c r="VOE91" s="149"/>
      <c r="VOF91" s="150"/>
      <c r="VOG91" s="151"/>
      <c r="VOH91" s="152"/>
      <c r="VOI91" s="153"/>
      <c r="VOJ91" s="154"/>
      <c r="VOK91" s="146"/>
      <c r="VOL91" s="147"/>
      <c r="VOM91" s="148"/>
      <c r="VON91" s="149"/>
      <c r="VOO91" s="150"/>
      <c r="VOP91" s="151"/>
      <c r="VOQ91" s="152"/>
      <c r="VOR91" s="153"/>
      <c r="VOS91" s="154"/>
      <c r="VOT91" s="146"/>
      <c r="VOU91" s="147"/>
      <c r="VOV91" s="148"/>
      <c r="VOW91" s="149"/>
      <c r="VOX91" s="150"/>
      <c r="VOY91" s="151"/>
      <c r="VOZ91" s="152"/>
      <c r="VPA91" s="153"/>
      <c r="VPB91" s="154"/>
      <c r="VPC91" s="146"/>
      <c r="VPD91" s="147"/>
      <c r="VPE91" s="148"/>
      <c r="VPF91" s="149"/>
      <c r="VPG91" s="150"/>
      <c r="VPH91" s="151"/>
      <c r="VPI91" s="152"/>
      <c r="VPJ91" s="153"/>
      <c r="VPK91" s="154"/>
      <c r="VPL91" s="146"/>
      <c r="VPM91" s="147"/>
      <c r="VPN91" s="148"/>
      <c r="VPO91" s="149"/>
      <c r="VPP91" s="150"/>
      <c r="VPQ91" s="151"/>
      <c r="VPR91" s="152"/>
      <c r="VPS91" s="153"/>
      <c r="VPT91" s="154"/>
      <c r="VPU91" s="146"/>
      <c r="VPV91" s="147"/>
      <c r="VPW91" s="148"/>
      <c r="VPX91" s="149"/>
      <c r="VPY91" s="150"/>
      <c r="VPZ91" s="151"/>
      <c r="VQA91" s="152"/>
      <c r="VQB91" s="153"/>
      <c r="VQC91" s="154"/>
      <c r="VQD91" s="146"/>
      <c r="VQE91" s="147"/>
      <c r="VQF91" s="148"/>
      <c r="VQG91" s="149"/>
      <c r="VQH91" s="150"/>
      <c r="VQI91" s="151"/>
      <c r="VQJ91" s="152"/>
      <c r="VQK91" s="153"/>
      <c r="VQL91" s="154"/>
      <c r="VQM91" s="146"/>
      <c r="VQN91" s="147"/>
      <c r="VQO91" s="148"/>
      <c r="VQP91" s="149"/>
      <c r="VQQ91" s="150"/>
      <c r="VQR91" s="151"/>
      <c r="VQS91" s="152"/>
      <c r="VQT91" s="153"/>
      <c r="VQU91" s="154"/>
      <c r="VQV91" s="146"/>
      <c r="VQW91" s="147"/>
      <c r="VQX91" s="148"/>
      <c r="VQY91" s="149"/>
      <c r="VQZ91" s="150"/>
      <c r="VRA91" s="151"/>
      <c r="VRB91" s="152"/>
      <c r="VRC91" s="153"/>
      <c r="VRD91" s="154"/>
      <c r="VRE91" s="146"/>
      <c r="VRF91" s="147"/>
      <c r="VRG91" s="148"/>
      <c r="VRH91" s="149"/>
      <c r="VRI91" s="150"/>
      <c r="VRJ91" s="151"/>
      <c r="VRK91" s="152"/>
      <c r="VRL91" s="153"/>
      <c r="VRM91" s="154"/>
      <c r="VRN91" s="146"/>
      <c r="VRO91" s="147"/>
      <c r="VRP91" s="148"/>
      <c r="VRQ91" s="149"/>
      <c r="VRR91" s="150"/>
      <c r="VRS91" s="151"/>
      <c r="VRT91" s="152"/>
      <c r="VRU91" s="153"/>
      <c r="VRV91" s="154"/>
      <c r="VRW91" s="146"/>
      <c r="VRX91" s="147"/>
      <c r="VRY91" s="148"/>
      <c r="VRZ91" s="149"/>
      <c r="VSA91" s="150"/>
      <c r="VSB91" s="151"/>
      <c r="VSC91" s="152"/>
      <c r="VSD91" s="153"/>
      <c r="VSE91" s="154"/>
      <c r="VSF91" s="146"/>
      <c r="VSG91" s="147"/>
      <c r="VSH91" s="148"/>
      <c r="VSI91" s="149"/>
      <c r="VSJ91" s="150"/>
      <c r="VSK91" s="151"/>
      <c r="VSL91" s="152"/>
      <c r="VSM91" s="153"/>
      <c r="VSN91" s="154"/>
      <c r="VSO91" s="146"/>
      <c r="VSP91" s="147"/>
      <c r="VSQ91" s="148"/>
      <c r="VSR91" s="149"/>
      <c r="VSS91" s="150"/>
      <c r="VST91" s="151"/>
      <c r="VSU91" s="152"/>
      <c r="VSV91" s="153"/>
      <c r="VSW91" s="154"/>
      <c r="VSX91" s="146"/>
      <c r="VSY91" s="147"/>
      <c r="VSZ91" s="148"/>
      <c r="VTA91" s="149"/>
      <c r="VTB91" s="150"/>
      <c r="VTC91" s="151"/>
      <c r="VTD91" s="152"/>
      <c r="VTE91" s="153"/>
      <c r="VTF91" s="154"/>
      <c r="VTG91" s="146"/>
      <c r="VTH91" s="147"/>
      <c r="VTI91" s="148"/>
      <c r="VTJ91" s="149"/>
      <c r="VTK91" s="150"/>
      <c r="VTL91" s="151"/>
      <c r="VTM91" s="152"/>
      <c r="VTN91" s="153"/>
      <c r="VTO91" s="154"/>
      <c r="VTP91" s="146"/>
      <c r="VTQ91" s="147"/>
      <c r="VTR91" s="148"/>
      <c r="VTS91" s="149"/>
      <c r="VTT91" s="150"/>
      <c r="VTU91" s="151"/>
      <c r="VTV91" s="152"/>
      <c r="VTW91" s="153"/>
      <c r="VTX91" s="154"/>
      <c r="VTY91" s="146"/>
      <c r="VTZ91" s="147"/>
      <c r="VUA91" s="148"/>
      <c r="VUB91" s="149"/>
      <c r="VUC91" s="150"/>
      <c r="VUD91" s="151"/>
      <c r="VUE91" s="152"/>
      <c r="VUF91" s="153"/>
      <c r="VUG91" s="154"/>
      <c r="VUH91" s="146"/>
      <c r="VUI91" s="147"/>
      <c r="VUJ91" s="148"/>
      <c r="VUK91" s="149"/>
      <c r="VUL91" s="150"/>
      <c r="VUM91" s="151"/>
      <c r="VUN91" s="152"/>
      <c r="VUO91" s="153"/>
      <c r="VUP91" s="154"/>
      <c r="VUQ91" s="146"/>
      <c r="VUR91" s="147"/>
      <c r="VUS91" s="148"/>
      <c r="VUT91" s="149"/>
      <c r="VUU91" s="150"/>
      <c r="VUV91" s="151"/>
      <c r="VUW91" s="152"/>
      <c r="VUX91" s="153"/>
      <c r="VUY91" s="154"/>
      <c r="VUZ91" s="146"/>
      <c r="VVA91" s="147"/>
      <c r="VVB91" s="148"/>
      <c r="VVC91" s="149"/>
      <c r="VVD91" s="150"/>
      <c r="VVE91" s="151"/>
      <c r="VVF91" s="152"/>
      <c r="VVG91" s="153"/>
      <c r="VVH91" s="154"/>
      <c r="VVI91" s="146"/>
      <c r="VVJ91" s="147"/>
      <c r="VVK91" s="148"/>
      <c r="VVL91" s="149"/>
      <c r="VVM91" s="150"/>
      <c r="VVN91" s="151"/>
      <c r="VVO91" s="152"/>
      <c r="VVP91" s="153"/>
      <c r="VVQ91" s="154"/>
      <c r="VVR91" s="146"/>
      <c r="VVS91" s="147"/>
      <c r="VVT91" s="148"/>
      <c r="VVU91" s="149"/>
      <c r="VVV91" s="150"/>
      <c r="VVW91" s="151"/>
      <c r="VVX91" s="152"/>
      <c r="VVY91" s="153"/>
      <c r="VVZ91" s="154"/>
      <c r="VWA91" s="146"/>
      <c r="VWB91" s="147"/>
      <c r="VWC91" s="148"/>
      <c r="VWD91" s="149"/>
      <c r="VWE91" s="150"/>
      <c r="VWF91" s="151"/>
      <c r="VWG91" s="152"/>
      <c r="VWH91" s="153"/>
      <c r="VWI91" s="154"/>
      <c r="VWJ91" s="146"/>
      <c r="VWK91" s="147"/>
      <c r="VWL91" s="148"/>
      <c r="VWM91" s="149"/>
      <c r="VWN91" s="150"/>
      <c r="VWO91" s="151"/>
      <c r="VWP91" s="152"/>
      <c r="VWQ91" s="153"/>
      <c r="VWR91" s="154"/>
      <c r="VWS91" s="146"/>
      <c r="VWT91" s="147"/>
      <c r="VWU91" s="148"/>
      <c r="VWV91" s="149"/>
      <c r="VWW91" s="150"/>
      <c r="VWX91" s="151"/>
      <c r="VWY91" s="152"/>
      <c r="VWZ91" s="153"/>
      <c r="VXA91" s="154"/>
      <c r="VXB91" s="146"/>
      <c r="VXC91" s="147"/>
      <c r="VXD91" s="148"/>
      <c r="VXE91" s="149"/>
      <c r="VXF91" s="150"/>
      <c r="VXG91" s="151"/>
      <c r="VXH91" s="152"/>
      <c r="VXI91" s="153"/>
      <c r="VXJ91" s="154"/>
      <c r="VXK91" s="146"/>
      <c r="VXL91" s="147"/>
      <c r="VXM91" s="148"/>
      <c r="VXN91" s="149"/>
      <c r="VXO91" s="150"/>
      <c r="VXP91" s="151"/>
      <c r="VXQ91" s="152"/>
      <c r="VXR91" s="153"/>
      <c r="VXS91" s="154"/>
      <c r="VXT91" s="146"/>
      <c r="VXU91" s="147"/>
      <c r="VXV91" s="148"/>
      <c r="VXW91" s="149"/>
      <c r="VXX91" s="150"/>
      <c r="VXY91" s="151"/>
      <c r="VXZ91" s="152"/>
      <c r="VYA91" s="153"/>
      <c r="VYB91" s="154"/>
      <c r="VYC91" s="146"/>
      <c r="VYD91" s="147"/>
      <c r="VYE91" s="148"/>
      <c r="VYF91" s="149"/>
      <c r="VYG91" s="150"/>
      <c r="VYH91" s="151"/>
      <c r="VYI91" s="152"/>
      <c r="VYJ91" s="153"/>
      <c r="VYK91" s="154"/>
      <c r="VYL91" s="146"/>
      <c r="VYM91" s="147"/>
      <c r="VYN91" s="148"/>
      <c r="VYO91" s="149"/>
      <c r="VYP91" s="150"/>
      <c r="VYQ91" s="151"/>
      <c r="VYR91" s="152"/>
      <c r="VYS91" s="153"/>
      <c r="VYT91" s="154"/>
      <c r="VYU91" s="146"/>
      <c r="VYV91" s="147"/>
      <c r="VYW91" s="148"/>
      <c r="VYX91" s="149"/>
      <c r="VYY91" s="150"/>
      <c r="VYZ91" s="151"/>
      <c r="VZA91" s="152"/>
      <c r="VZB91" s="153"/>
      <c r="VZC91" s="154"/>
      <c r="VZD91" s="146"/>
      <c r="VZE91" s="147"/>
      <c r="VZF91" s="148"/>
      <c r="VZG91" s="149"/>
      <c r="VZH91" s="150"/>
      <c r="VZI91" s="151"/>
      <c r="VZJ91" s="152"/>
      <c r="VZK91" s="153"/>
      <c r="VZL91" s="154"/>
      <c r="VZM91" s="146"/>
      <c r="VZN91" s="147"/>
      <c r="VZO91" s="148"/>
      <c r="VZP91" s="149"/>
      <c r="VZQ91" s="150"/>
      <c r="VZR91" s="151"/>
      <c r="VZS91" s="152"/>
      <c r="VZT91" s="153"/>
      <c r="VZU91" s="154"/>
      <c r="VZV91" s="146"/>
      <c r="VZW91" s="147"/>
      <c r="VZX91" s="148"/>
      <c r="VZY91" s="149"/>
      <c r="VZZ91" s="150"/>
      <c r="WAA91" s="151"/>
      <c r="WAB91" s="152"/>
      <c r="WAC91" s="153"/>
      <c r="WAD91" s="154"/>
      <c r="WAE91" s="146"/>
      <c r="WAF91" s="147"/>
      <c r="WAG91" s="148"/>
      <c r="WAH91" s="149"/>
      <c r="WAI91" s="150"/>
      <c r="WAJ91" s="151"/>
      <c r="WAK91" s="152"/>
      <c r="WAL91" s="153"/>
      <c r="WAM91" s="154"/>
      <c r="WAN91" s="146"/>
      <c r="WAO91" s="147"/>
      <c r="WAP91" s="148"/>
      <c r="WAQ91" s="149"/>
      <c r="WAR91" s="150"/>
      <c r="WAS91" s="151"/>
      <c r="WAT91" s="152"/>
      <c r="WAU91" s="153"/>
      <c r="WAV91" s="154"/>
      <c r="WAW91" s="146"/>
      <c r="WAX91" s="147"/>
      <c r="WAY91" s="148"/>
      <c r="WAZ91" s="149"/>
      <c r="WBA91" s="150"/>
      <c r="WBB91" s="151"/>
      <c r="WBC91" s="152"/>
      <c r="WBD91" s="153"/>
      <c r="WBE91" s="154"/>
      <c r="WBF91" s="146"/>
      <c r="WBG91" s="147"/>
      <c r="WBH91" s="148"/>
      <c r="WBI91" s="149"/>
      <c r="WBJ91" s="150"/>
      <c r="WBK91" s="151"/>
      <c r="WBL91" s="152"/>
      <c r="WBM91" s="153"/>
      <c r="WBN91" s="154"/>
      <c r="WBO91" s="146"/>
      <c r="WBP91" s="147"/>
      <c r="WBQ91" s="148"/>
      <c r="WBR91" s="149"/>
      <c r="WBS91" s="150"/>
      <c r="WBT91" s="151"/>
      <c r="WBU91" s="152"/>
      <c r="WBV91" s="153"/>
      <c r="WBW91" s="154"/>
      <c r="WBX91" s="146"/>
      <c r="WBY91" s="147"/>
      <c r="WBZ91" s="148"/>
      <c r="WCA91" s="149"/>
      <c r="WCB91" s="150"/>
      <c r="WCC91" s="151"/>
      <c r="WCD91" s="152"/>
      <c r="WCE91" s="153"/>
      <c r="WCF91" s="154"/>
      <c r="WCG91" s="146"/>
      <c r="WCH91" s="147"/>
      <c r="WCI91" s="148"/>
      <c r="WCJ91" s="149"/>
      <c r="WCK91" s="150"/>
      <c r="WCL91" s="151"/>
      <c r="WCM91" s="152"/>
      <c r="WCN91" s="153"/>
      <c r="WCO91" s="154"/>
      <c r="WCP91" s="146"/>
      <c r="WCQ91" s="147"/>
      <c r="WCR91" s="148"/>
      <c r="WCS91" s="149"/>
      <c r="WCT91" s="150"/>
      <c r="WCU91" s="151"/>
      <c r="WCV91" s="152"/>
      <c r="WCW91" s="153"/>
      <c r="WCX91" s="154"/>
      <c r="WCY91" s="146"/>
      <c r="WCZ91" s="147"/>
      <c r="WDA91" s="148"/>
      <c r="WDB91" s="149"/>
      <c r="WDC91" s="150"/>
      <c r="WDD91" s="151"/>
      <c r="WDE91" s="152"/>
      <c r="WDF91" s="153"/>
      <c r="WDG91" s="154"/>
      <c r="WDH91" s="146"/>
      <c r="WDI91" s="147"/>
      <c r="WDJ91" s="148"/>
      <c r="WDK91" s="149"/>
      <c r="WDL91" s="150"/>
      <c r="WDM91" s="151"/>
      <c r="WDN91" s="152"/>
      <c r="WDO91" s="153"/>
      <c r="WDP91" s="154"/>
      <c r="WDQ91" s="146"/>
      <c r="WDR91" s="147"/>
      <c r="WDS91" s="148"/>
      <c r="WDT91" s="149"/>
      <c r="WDU91" s="150"/>
      <c r="WDV91" s="151"/>
      <c r="WDW91" s="152"/>
      <c r="WDX91" s="153"/>
      <c r="WDY91" s="154"/>
      <c r="WDZ91" s="146"/>
      <c r="WEA91" s="147"/>
      <c r="WEB91" s="148"/>
      <c r="WEC91" s="149"/>
      <c r="WED91" s="150"/>
      <c r="WEE91" s="151"/>
      <c r="WEF91" s="152"/>
      <c r="WEG91" s="153"/>
      <c r="WEH91" s="154"/>
      <c r="WEI91" s="146"/>
      <c r="WEJ91" s="147"/>
      <c r="WEK91" s="148"/>
      <c r="WEL91" s="149"/>
      <c r="WEM91" s="150"/>
      <c r="WEN91" s="151"/>
      <c r="WEO91" s="152"/>
      <c r="WEP91" s="153"/>
      <c r="WEQ91" s="154"/>
      <c r="WER91" s="146"/>
      <c r="WES91" s="147"/>
      <c r="WET91" s="148"/>
      <c r="WEU91" s="149"/>
      <c r="WEV91" s="150"/>
      <c r="WEW91" s="151"/>
      <c r="WEX91" s="152"/>
      <c r="WEY91" s="153"/>
      <c r="WEZ91" s="154"/>
      <c r="WFA91" s="146"/>
      <c r="WFB91" s="147"/>
      <c r="WFC91" s="148"/>
      <c r="WFD91" s="149"/>
      <c r="WFE91" s="150"/>
      <c r="WFF91" s="151"/>
      <c r="WFG91" s="152"/>
      <c r="WFH91" s="153"/>
      <c r="WFI91" s="154"/>
      <c r="WFJ91" s="146"/>
      <c r="WFK91" s="147"/>
      <c r="WFL91" s="148"/>
      <c r="WFM91" s="149"/>
      <c r="WFN91" s="150"/>
      <c r="WFO91" s="151"/>
      <c r="WFP91" s="152"/>
      <c r="WFQ91" s="153"/>
      <c r="WFR91" s="154"/>
      <c r="WFS91" s="146"/>
      <c r="WFT91" s="147"/>
      <c r="WFU91" s="148"/>
      <c r="WFV91" s="149"/>
      <c r="WFW91" s="150"/>
      <c r="WFX91" s="151"/>
      <c r="WFY91" s="152"/>
      <c r="WFZ91" s="153"/>
      <c r="WGA91" s="154"/>
      <c r="WGB91" s="146"/>
      <c r="WGC91" s="147"/>
      <c r="WGD91" s="148"/>
      <c r="WGE91" s="149"/>
      <c r="WGF91" s="150"/>
      <c r="WGG91" s="151"/>
      <c r="WGH91" s="152"/>
      <c r="WGI91" s="153"/>
      <c r="WGJ91" s="154"/>
      <c r="WGK91" s="146"/>
      <c r="WGL91" s="147"/>
      <c r="WGM91" s="148"/>
      <c r="WGN91" s="149"/>
      <c r="WGO91" s="150"/>
      <c r="WGP91" s="151"/>
      <c r="WGQ91" s="152"/>
      <c r="WGR91" s="153"/>
      <c r="WGS91" s="154"/>
      <c r="WGT91" s="146"/>
      <c r="WGU91" s="147"/>
      <c r="WGV91" s="148"/>
      <c r="WGW91" s="149"/>
      <c r="WGX91" s="150"/>
      <c r="WGY91" s="151"/>
      <c r="WGZ91" s="152"/>
      <c r="WHA91" s="153"/>
      <c r="WHB91" s="154"/>
      <c r="WHC91" s="146"/>
      <c r="WHD91" s="147"/>
      <c r="WHE91" s="148"/>
      <c r="WHF91" s="149"/>
      <c r="WHG91" s="150"/>
      <c r="WHH91" s="151"/>
      <c r="WHI91" s="152"/>
      <c r="WHJ91" s="153"/>
      <c r="WHK91" s="154"/>
      <c r="WHL91" s="146"/>
      <c r="WHM91" s="147"/>
      <c r="WHN91" s="148"/>
      <c r="WHO91" s="149"/>
      <c r="WHP91" s="150"/>
      <c r="WHQ91" s="151"/>
      <c r="WHR91" s="152"/>
      <c r="WHS91" s="153"/>
      <c r="WHT91" s="154"/>
      <c r="WHU91" s="146"/>
      <c r="WHV91" s="147"/>
      <c r="WHW91" s="148"/>
      <c r="WHX91" s="149"/>
      <c r="WHY91" s="150"/>
      <c r="WHZ91" s="151"/>
      <c r="WIA91" s="152"/>
      <c r="WIB91" s="153"/>
      <c r="WIC91" s="154"/>
      <c r="WID91" s="146"/>
      <c r="WIE91" s="147"/>
      <c r="WIF91" s="148"/>
      <c r="WIG91" s="149"/>
      <c r="WIH91" s="150"/>
      <c r="WII91" s="151"/>
      <c r="WIJ91" s="152"/>
      <c r="WIK91" s="153"/>
      <c r="WIL91" s="154"/>
      <c r="WIM91" s="146"/>
      <c r="WIN91" s="147"/>
      <c r="WIO91" s="148"/>
      <c r="WIP91" s="149"/>
      <c r="WIQ91" s="150"/>
      <c r="WIR91" s="151"/>
      <c r="WIS91" s="152"/>
      <c r="WIT91" s="153"/>
      <c r="WIU91" s="154"/>
      <c r="WIV91" s="146"/>
      <c r="WIW91" s="147"/>
      <c r="WIX91" s="148"/>
      <c r="WIY91" s="149"/>
      <c r="WIZ91" s="150"/>
      <c r="WJA91" s="151"/>
      <c r="WJB91" s="152"/>
      <c r="WJC91" s="153"/>
      <c r="WJD91" s="154"/>
      <c r="WJE91" s="146"/>
      <c r="WJF91" s="147"/>
      <c r="WJG91" s="148"/>
      <c r="WJH91" s="149"/>
      <c r="WJI91" s="150"/>
      <c r="WJJ91" s="151"/>
      <c r="WJK91" s="152"/>
      <c r="WJL91" s="153"/>
      <c r="WJM91" s="154"/>
      <c r="WJN91" s="146"/>
      <c r="WJO91" s="147"/>
      <c r="WJP91" s="148"/>
      <c r="WJQ91" s="149"/>
      <c r="WJR91" s="150"/>
      <c r="WJS91" s="151"/>
      <c r="WJT91" s="152"/>
      <c r="WJU91" s="153"/>
      <c r="WJV91" s="154"/>
      <c r="WJW91" s="146"/>
      <c r="WJX91" s="147"/>
      <c r="WJY91" s="148"/>
      <c r="WJZ91" s="149"/>
      <c r="WKA91" s="150"/>
      <c r="WKB91" s="151"/>
      <c r="WKC91" s="152"/>
      <c r="WKD91" s="153"/>
      <c r="WKE91" s="154"/>
      <c r="WKF91" s="146"/>
      <c r="WKG91" s="147"/>
      <c r="WKH91" s="148"/>
      <c r="WKI91" s="149"/>
      <c r="WKJ91" s="150"/>
      <c r="WKK91" s="151"/>
      <c r="WKL91" s="152"/>
      <c r="WKM91" s="153"/>
      <c r="WKN91" s="154"/>
      <c r="WKO91" s="146"/>
      <c r="WKP91" s="147"/>
      <c r="WKQ91" s="148"/>
      <c r="WKR91" s="149"/>
      <c r="WKS91" s="150"/>
      <c r="WKT91" s="151"/>
      <c r="WKU91" s="152"/>
      <c r="WKV91" s="153"/>
      <c r="WKW91" s="154"/>
      <c r="WKX91" s="146"/>
      <c r="WKY91" s="147"/>
      <c r="WKZ91" s="148"/>
      <c r="WLA91" s="149"/>
      <c r="WLB91" s="150"/>
      <c r="WLC91" s="151"/>
      <c r="WLD91" s="152"/>
      <c r="WLE91" s="153"/>
      <c r="WLF91" s="154"/>
      <c r="WLG91" s="146"/>
      <c r="WLH91" s="147"/>
      <c r="WLI91" s="148"/>
      <c r="WLJ91" s="149"/>
      <c r="WLK91" s="150"/>
      <c r="WLL91" s="151"/>
      <c r="WLM91" s="152"/>
      <c r="WLN91" s="153"/>
      <c r="WLO91" s="154"/>
      <c r="WLP91" s="146"/>
      <c r="WLQ91" s="147"/>
      <c r="WLR91" s="148"/>
      <c r="WLS91" s="149"/>
      <c r="WLT91" s="150"/>
      <c r="WLU91" s="151"/>
      <c r="WLV91" s="152"/>
      <c r="WLW91" s="153"/>
      <c r="WLX91" s="154"/>
      <c r="WLY91" s="146"/>
      <c r="WLZ91" s="147"/>
      <c r="WMA91" s="148"/>
      <c r="WMB91" s="149"/>
      <c r="WMC91" s="150"/>
      <c r="WMD91" s="151"/>
      <c r="WME91" s="152"/>
      <c r="WMF91" s="153"/>
      <c r="WMG91" s="154"/>
      <c r="WMH91" s="146"/>
      <c r="WMI91" s="147"/>
      <c r="WMJ91" s="148"/>
      <c r="WMK91" s="149"/>
      <c r="WML91" s="150"/>
      <c r="WMM91" s="151"/>
      <c r="WMN91" s="152"/>
      <c r="WMO91" s="153"/>
      <c r="WMP91" s="154"/>
      <c r="WMQ91" s="146"/>
      <c r="WMR91" s="147"/>
      <c r="WMS91" s="148"/>
      <c r="WMT91" s="149"/>
      <c r="WMU91" s="150"/>
      <c r="WMV91" s="151"/>
      <c r="WMW91" s="152"/>
      <c r="WMX91" s="153"/>
      <c r="WMY91" s="154"/>
      <c r="WMZ91" s="146"/>
      <c r="WNA91" s="147"/>
      <c r="WNB91" s="148"/>
      <c r="WNC91" s="149"/>
      <c r="WND91" s="150"/>
      <c r="WNE91" s="151"/>
      <c r="WNF91" s="152"/>
      <c r="WNG91" s="153"/>
      <c r="WNH91" s="154"/>
      <c r="WNI91" s="146"/>
      <c r="WNJ91" s="147"/>
      <c r="WNK91" s="148"/>
      <c r="WNL91" s="149"/>
      <c r="WNM91" s="150"/>
      <c r="WNN91" s="151"/>
      <c r="WNO91" s="152"/>
      <c r="WNP91" s="153"/>
      <c r="WNQ91" s="154"/>
      <c r="WNR91" s="146"/>
      <c r="WNS91" s="147"/>
      <c r="WNT91" s="148"/>
      <c r="WNU91" s="149"/>
      <c r="WNV91" s="150"/>
      <c r="WNW91" s="151"/>
      <c r="WNX91" s="152"/>
      <c r="WNY91" s="153"/>
      <c r="WNZ91" s="154"/>
      <c r="WOA91" s="146"/>
      <c r="WOB91" s="147"/>
      <c r="WOC91" s="148"/>
      <c r="WOD91" s="149"/>
      <c r="WOE91" s="150"/>
      <c r="WOF91" s="151"/>
      <c r="WOG91" s="152"/>
      <c r="WOH91" s="153"/>
      <c r="WOI91" s="154"/>
      <c r="WOJ91" s="146"/>
      <c r="WOK91" s="147"/>
      <c r="WOL91" s="148"/>
      <c r="WOM91" s="149"/>
      <c r="WON91" s="150"/>
      <c r="WOO91" s="151"/>
      <c r="WOP91" s="152"/>
      <c r="WOQ91" s="153"/>
      <c r="WOR91" s="154"/>
      <c r="WOS91" s="146"/>
      <c r="WOT91" s="147"/>
      <c r="WOU91" s="148"/>
      <c r="WOV91" s="149"/>
      <c r="WOW91" s="150"/>
      <c r="WOX91" s="151"/>
      <c r="WOY91" s="152"/>
      <c r="WOZ91" s="153"/>
      <c r="WPA91" s="154"/>
      <c r="WPB91" s="146"/>
      <c r="WPC91" s="147"/>
      <c r="WPD91" s="148"/>
      <c r="WPE91" s="149"/>
      <c r="WPF91" s="150"/>
      <c r="WPG91" s="151"/>
      <c r="WPH91" s="152"/>
      <c r="WPI91" s="153"/>
      <c r="WPJ91" s="154"/>
      <c r="WPK91" s="146"/>
      <c r="WPL91" s="147"/>
      <c r="WPM91" s="148"/>
      <c r="WPN91" s="149"/>
      <c r="WPO91" s="150"/>
      <c r="WPP91" s="151"/>
      <c r="WPQ91" s="152"/>
      <c r="WPR91" s="153"/>
      <c r="WPS91" s="154"/>
      <c r="WPT91" s="146"/>
      <c r="WPU91" s="147"/>
      <c r="WPV91" s="148"/>
      <c r="WPW91" s="149"/>
      <c r="WPX91" s="150"/>
      <c r="WPY91" s="151"/>
      <c r="WPZ91" s="152"/>
      <c r="WQA91" s="153"/>
      <c r="WQB91" s="154"/>
      <c r="WQC91" s="146"/>
      <c r="WQD91" s="147"/>
      <c r="WQE91" s="148"/>
      <c r="WQF91" s="149"/>
      <c r="WQG91" s="150"/>
      <c r="WQH91" s="151"/>
      <c r="WQI91" s="152"/>
      <c r="WQJ91" s="153"/>
      <c r="WQK91" s="154"/>
      <c r="WQL91" s="146"/>
      <c r="WQM91" s="147"/>
      <c r="WQN91" s="148"/>
      <c r="WQO91" s="149"/>
      <c r="WQP91" s="150"/>
      <c r="WQQ91" s="151"/>
      <c r="WQR91" s="152"/>
      <c r="WQS91" s="153"/>
      <c r="WQT91" s="154"/>
      <c r="WQU91" s="146"/>
      <c r="WQV91" s="147"/>
      <c r="WQW91" s="148"/>
      <c r="WQX91" s="149"/>
      <c r="WQY91" s="150"/>
      <c r="WQZ91" s="151"/>
      <c r="WRA91" s="152"/>
      <c r="WRB91" s="153"/>
      <c r="WRC91" s="154"/>
      <c r="WRD91" s="146"/>
      <c r="WRE91" s="147"/>
      <c r="WRF91" s="148"/>
      <c r="WRG91" s="149"/>
      <c r="WRH91" s="150"/>
      <c r="WRI91" s="151"/>
      <c r="WRJ91" s="152"/>
      <c r="WRK91" s="153"/>
      <c r="WRL91" s="154"/>
      <c r="WRM91" s="146"/>
      <c r="WRN91" s="147"/>
      <c r="WRO91" s="148"/>
      <c r="WRP91" s="149"/>
      <c r="WRQ91" s="150"/>
      <c r="WRR91" s="151"/>
      <c r="WRS91" s="152"/>
      <c r="WRT91" s="153"/>
      <c r="WRU91" s="154"/>
      <c r="WRV91" s="146"/>
      <c r="WRW91" s="147"/>
      <c r="WRX91" s="148"/>
      <c r="WRY91" s="149"/>
      <c r="WRZ91" s="150"/>
      <c r="WSA91" s="151"/>
      <c r="WSB91" s="152"/>
      <c r="WSC91" s="153"/>
      <c r="WSD91" s="154"/>
      <c r="WSE91" s="146"/>
      <c r="WSF91" s="147"/>
      <c r="WSG91" s="148"/>
      <c r="WSH91" s="149"/>
      <c r="WSI91" s="150"/>
      <c r="WSJ91" s="151"/>
      <c r="WSK91" s="152"/>
      <c r="WSL91" s="153"/>
      <c r="WSM91" s="154"/>
      <c r="WSN91" s="146"/>
      <c r="WSO91" s="147"/>
      <c r="WSP91" s="148"/>
      <c r="WSQ91" s="149"/>
      <c r="WSR91" s="150"/>
      <c r="WSS91" s="151"/>
      <c r="WST91" s="152"/>
      <c r="WSU91" s="153"/>
      <c r="WSV91" s="154"/>
      <c r="WSW91" s="146"/>
      <c r="WSX91" s="147"/>
      <c r="WSY91" s="148"/>
      <c r="WSZ91" s="149"/>
      <c r="WTA91" s="150"/>
      <c r="WTB91" s="151"/>
      <c r="WTC91" s="152"/>
      <c r="WTD91" s="153"/>
      <c r="WTE91" s="154"/>
      <c r="WTF91" s="146"/>
      <c r="WTG91" s="147"/>
      <c r="WTH91" s="148"/>
      <c r="WTI91" s="149"/>
      <c r="WTJ91" s="150"/>
      <c r="WTK91" s="151"/>
      <c r="WTL91" s="152"/>
      <c r="WTM91" s="153"/>
      <c r="WTN91" s="154"/>
      <c r="WTO91" s="146"/>
      <c r="WTP91" s="147"/>
      <c r="WTQ91" s="148"/>
      <c r="WTR91" s="149"/>
      <c r="WTS91" s="150"/>
      <c r="WTT91" s="151"/>
      <c r="WTU91" s="152"/>
      <c r="WTV91" s="153"/>
      <c r="WTW91" s="154"/>
      <c r="WTX91" s="146"/>
      <c r="WTY91" s="147"/>
      <c r="WTZ91" s="148"/>
      <c r="WUA91" s="149"/>
      <c r="WUB91" s="150"/>
      <c r="WUC91" s="151"/>
      <c r="WUD91" s="152"/>
      <c r="WUE91" s="153"/>
      <c r="WUF91" s="154"/>
      <c r="WUG91" s="146"/>
      <c r="WUH91" s="147"/>
      <c r="WUI91" s="148"/>
      <c r="WUJ91" s="149"/>
      <c r="WUK91" s="150"/>
      <c r="WUL91" s="151"/>
      <c r="WUM91" s="152"/>
      <c r="WUN91" s="153"/>
      <c r="WUO91" s="154"/>
      <c r="WUP91" s="146"/>
      <c r="WUQ91" s="147"/>
      <c r="WUR91" s="148"/>
      <c r="WUS91" s="149"/>
      <c r="WUT91" s="150"/>
      <c r="WUU91" s="151"/>
      <c r="WUV91" s="152"/>
      <c r="WUW91" s="153"/>
      <c r="WUX91" s="154"/>
      <c r="WUY91" s="146"/>
      <c r="WUZ91" s="147"/>
      <c r="WVA91" s="148"/>
      <c r="WVB91" s="149"/>
      <c r="WVC91" s="150"/>
      <c r="WVD91" s="151"/>
      <c r="WVE91" s="152"/>
      <c r="WVF91" s="153"/>
      <c r="WVG91" s="154"/>
      <c r="WVH91" s="146"/>
      <c r="WVI91" s="147"/>
      <c r="WVJ91" s="148"/>
      <c r="WVK91" s="149"/>
      <c r="WVL91" s="150"/>
      <c r="WVM91" s="151"/>
      <c r="WVN91" s="152"/>
      <c r="WVO91" s="153"/>
      <c r="WVP91" s="154"/>
      <c r="WVQ91" s="146"/>
      <c r="WVR91" s="147"/>
      <c r="WVS91" s="148"/>
      <c r="WVT91" s="149"/>
      <c r="WVU91" s="150"/>
      <c r="WVV91" s="151"/>
      <c r="WVW91" s="152"/>
      <c r="WVX91" s="153"/>
      <c r="WVY91" s="154"/>
      <c r="WVZ91" s="146"/>
      <c r="WWA91" s="147"/>
      <c r="WWB91" s="148"/>
      <c r="WWC91" s="149"/>
      <c r="WWD91" s="150"/>
      <c r="WWE91" s="151"/>
      <c r="WWF91" s="152"/>
      <c r="WWG91" s="153"/>
      <c r="WWH91" s="154"/>
      <c r="WWI91" s="146"/>
      <c r="WWJ91" s="147"/>
      <c r="WWK91" s="148"/>
      <c r="WWL91" s="149"/>
      <c r="WWM91" s="150"/>
      <c r="WWN91" s="151"/>
      <c r="WWO91" s="152"/>
      <c r="WWP91" s="153"/>
      <c r="WWQ91" s="154"/>
      <c r="WWR91" s="146"/>
      <c r="WWS91" s="147"/>
      <c r="WWT91" s="148"/>
      <c r="WWU91" s="149"/>
      <c r="WWV91" s="150"/>
      <c r="WWW91" s="151"/>
      <c r="WWX91" s="152"/>
      <c r="WWY91" s="153"/>
      <c r="WWZ91" s="154"/>
      <c r="WXA91" s="146"/>
      <c r="WXB91" s="147"/>
      <c r="WXC91" s="148"/>
      <c r="WXD91" s="149"/>
      <c r="WXE91" s="150"/>
      <c r="WXF91" s="151"/>
      <c r="WXG91" s="152"/>
      <c r="WXH91" s="153"/>
      <c r="WXI91" s="154"/>
      <c r="WXJ91" s="146"/>
      <c r="WXK91" s="147"/>
      <c r="WXL91" s="148"/>
      <c r="WXM91" s="149"/>
      <c r="WXN91" s="150"/>
      <c r="WXO91" s="151"/>
      <c r="WXP91" s="152"/>
      <c r="WXQ91" s="153"/>
      <c r="WXR91" s="154"/>
      <c r="WXS91" s="146"/>
      <c r="WXT91" s="147"/>
      <c r="WXU91" s="148"/>
      <c r="WXV91" s="149"/>
      <c r="WXW91" s="150"/>
      <c r="WXX91" s="151"/>
      <c r="WXY91" s="152"/>
      <c r="WXZ91" s="153"/>
      <c r="WYA91" s="154"/>
      <c r="WYB91" s="146"/>
      <c r="WYC91" s="147"/>
      <c r="WYD91" s="148"/>
      <c r="WYE91" s="149"/>
      <c r="WYF91" s="150"/>
      <c r="WYG91" s="151"/>
      <c r="WYH91" s="152"/>
      <c r="WYI91" s="153"/>
      <c r="WYJ91" s="154"/>
      <c r="WYK91" s="146"/>
      <c r="WYL91" s="147"/>
      <c r="WYM91" s="148"/>
      <c r="WYN91" s="149"/>
      <c r="WYO91" s="150"/>
      <c r="WYP91" s="151"/>
      <c r="WYQ91" s="152"/>
      <c r="WYR91" s="153"/>
      <c r="WYS91" s="154"/>
      <c r="WYT91" s="146"/>
      <c r="WYU91" s="147"/>
      <c r="WYV91" s="148"/>
      <c r="WYW91" s="149"/>
      <c r="WYX91" s="150"/>
      <c r="WYY91" s="151"/>
      <c r="WYZ91" s="152"/>
      <c r="WZA91" s="153"/>
      <c r="WZB91" s="154"/>
      <c r="WZC91" s="146"/>
      <c r="WZD91" s="147"/>
      <c r="WZE91" s="148"/>
      <c r="WZF91" s="149"/>
      <c r="WZG91" s="150"/>
      <c r="WZH91" s="151"/>
      <c r="WZI91" s="152"/>
      <c r="WZJ91" s="153"/>
      <c r="WZK91" s="154"/>
      <c r="WZL91" s="146"/>
      <c r="WZM91" s="147"/>
      <c r="WZN91" s="148"/>
      <c r="WZO91" s="149"/>
      <c r="WZP91" s="150"/>
      <c r="WZQ91" s="151"/>
      <c r="WZR91" s="152"/>
      <c r="WZS91" s="153"/>
      <c r="WZT91" s="154"/>
      <c r="WZU91" s="146"/>
      <c r="WZV91" s="147"/>
      <c r="WZW91" s="148"/>
      <c r="WZX91" s="149"/>
      <c r="WZY91" s="150"/>
      <c r="WZZ91" s="151"/>
      <c r="XAA91" s="152"/>
      <c r="XAB91" s="153"/>
      <c r="XAC91" s="154"/>
      <c r="XAD91" s="146"/>
      <c r="XAE91" s="147"/>
      <c r="XAF91" s="148"/>
      <c r="XAG91" s="149"/>
      <c r="XAH91" s="150"/>
      <c r="XAI91" s="151"/>
      <c r="XAJ91" s="152"/>
      <c r="XAK91" s="153"/>
      <c r="XAL91" s="154"/>
      <c r="XAM91" s="146"/>
      <c r="XAN91" s="147"/>
      <c r="XAO91" s="148"/>
      <c r="XAP91" s="149"/>
      <c r="XAQ91" s="150"/>
      <c r="XAR91" s="151"/>
      <c r="XAS91" s="152"/>
      <c r="XAT91" s="153"/>
      <c r="XAU91" s="154"/>
      <c r="XAV91" s="146"/>
      <c r="XAW91" s="147"/>
      <c r="XAX91" s="148"/>
      <c r="XAY91" s="149"/>
      <c r="XAZ91" s="150"/>
      <c r="XBA91" s="151"/>
      <c r="XBB91" s="152"/>
      <c r="XBC91" s="153"/>
      <c r="XBD91" s="154"/>
      <c r="XBE91" s="146"/>
      <c r="XBF91" s="147"/>
      <c r="XBG91" s="148"/>
      <c r="XBH91" s="149"/>
      <c r="XBI91" s="150"/>
      <c r="XBJ91" s="151"/>
      <c r="XBK91" s="152"/>
      <c r="XBL91" s="153"/>
      <c r="XBM91" s="154"/>
      <c r="XBN91" s="146"/>
      <c r="XBO91" s="147"/>
      <c r="XBP91" s="148"/>
      <c r="XBQ91" s="149"/>
      <c r="XBR91" s="150"/>
      <c r="XBS91" s="151"/>
      <c r="XBT91" s="152"/>
      <c r="XBU91" s="153"/>
      <c r="XBV91" s="154"/>
      <c r="XBW91" s="146"/>
      <c r="XBX91" s="147"/>
      <c r="XBY91" s="148"/>
      <c r="XBZ91" s="149"/>
      <c r="XCA91" s="150"/>
      <c r="XCB91" s="151"/>
      <c r="XCC91" s="152"/>
      <c r="XCD91" s="153"/>
      <c r="XCE91" s="154"/>
      <c r="XCF91" s="146"/>
      <c r="XCG91" s="147"/>
      <c r="XCH91" s="148"/>
      <c r="XCI91" s="149"/>
      <c r="XCJ91" s="150"/>
      <c r="XCK91" s="151"/>
      <c r="XCL91" s="152"/>
      <c r="XCM91" s="153"/>
      <c r="XCN91" s="154"/>
      <c r="XCO91" s="146"/>
      <c r="XCP91" s="147"/>
      <c r="XCQ91" s="148"/>
      <c r="XCR91" s="149"/>
      <c r="XCS91" s="150"/>
      <c r="XCT91" s="151"/>
      <c r="XCU91" s="152"/>
      <c r="XCV91" s="153"/>
      <c r="XCW91" s="154"/>
      <c r="XCX91" s="146"/>
      <c r="XCY91" s="147"/>
      <c r="XCZ91" s="148"/>
      <c r="XDA91" s="149"/>
      <c r="XDB91" s="150"/>
      <c r="XDC91" s="151"/>
      <c r="XDD91" s="152"/>
      <c r="XDE91" s="153"/>
      <c r="XDF91" s="154"/>
      <c r="XDG91" s="146"/>
      <c r="XDH91" s="147"/>
      <c r="XDI91" s="148"/>
      <c r="XDJ91" s="149"/>
      <c r="XDK91" s="150"/>
      <c r="XDL91" s="151"/>
      <c r="XDM91" s="152"/>
      <c r="XDN91" s="153"/>
      <c r="XDO91" s="154"/>
      <c r="XDP91" s="146"/>
      <c r="XDQ91" s="147"/>
      <c r="XDR91" s="148"/>
      <c r="XDS91" s="149"/>
      <c r="XDT91" s="150"/>
      <c r="XDU91" s="151"/>
      <c r="XDV91" s="152"/>
      <c r="XDW91" s="153"/>
      <c r="XDX91" s="154"/>
      <c r="XDY91" s="146"/>
      <c r="XDZ91" s="147"/>
      <c r="XEA91" s="148"/>
      <c r="XEB91" s="149"/>
      <c r="XEC91" s="150"/>
      <c r="XED91" s="151"/>
      <c r="XEE91" s="152"/>
      <c r="XEF91" s="153"/>
      <c r="XEG91" s="154"/>
      <c r="XEH91" s="146"/>
      <c r="XEI91" s="147"/>
      <c r="XEJ91" s="148"/>
      <c r="XEK91" s="149"/>
      <c r="XEL91" s="150"/>
      <c r="XEM91" s="151"/>
      <c r="XEN91" s="152"/>
      <c r="XEO91" s="153"/>
      <c r="XEP91" s="154"/>
      <c r="XEQ91" s="146"/>
      <c r="XER91" s="147"/>
      <c r="XES91" s="148"/>
      <c r="XET91" s="149"/>
      <c r="XEU91" s="150"/>
      <c r="XEV91" s="151"/>
      <c r="XEW91" s="152"/>
      <c r="XEX91" s="153"/>
      <c r="XEY91" s="154"/>
      <c r="XEZ91" s="146"/>
      <c r="XFA91" s="147"/>
      <c r="XFB91" s="148"/>
      <c r="XFC91" s="149"/>
    </row>
    <row r="92" spans="1:16383" ht="57" x14ac:dyDescent="0.2">
      <c r="A92" s="155" t="s">
        <v>135</v>
      </c>
      <c r="B92" s="156" t="s">
        <v>131</v>
      </c>
      <c r="C92" s="157" t="s">
        <v>56</v>
      </c>
      <c r="D92" s="158">
        <v>1</v>
      </c>
      <c r="E92" s="159"/>
      <c r="F92" s="160">
        <f t="shared" ref="F92:F93" si="25">ROUND(E92*D92,2)</f>
        <v>0</v>
      </c>
      <c r="G92" s="161">
        <f t="shared" ref="G92" si="26">ROUND(F92*0.9,2)</f>
        <v>0</v>
      </c>
      <c r="H92" s="162">
        <f t="shared" ref="H92:H93" si="27">ROUND(F92-G92,2)</f>
        <v>0</v>
      </c>
      <c r="I92" s="132"/>
      <c r="J92" s="2"/>
    </row>
    <row r="93" spans="1:16383" ht="28.5" x14ac:dyDescent="0.2">
      <c r="A93" s="155" t="s">
        <v>136</v>
      </c>
      <c r="B93" s="156" t="s">
        <v>132</v>
      </c>
      <c r="C93" s="157" t="s">
        <v>56</v>
      </c>
      <c r="D93" s="158">
        <v>1</v>
      </c>
      <c r="E93" s="159"/>
      <c r="F93" s="160">
        <f t="shared" si="25"/>
        <v>0</v>
      </c>
      <c r="G93" s="161">
        <f>ROUND(F93*0.89,2)</f>
        <v>0</v>
      </c>
      <c r="H93" s="162">
        <f t="shared" si="27"/>
        <v>0</v>
      </c>
      <c r="I93" s="132"/>
      <c r="J93" s="2"/>
    </row>
    <row r="94" spans="1:16383" ht="18" customHeight="1" x14ac:dyDescent="0.2">
      <c r="A94" s="88"/>
      <c r="B94" s="89"/>
      <c r="C94" s="177" t="s">
        <v>133</v>
      </c>
      <c r="D94" s="178"/>
      <c r="E94" s="180"/>
      <c r="F94" s="82">
        <f>ROUND(SUM(F92:F93),2)</f>
        <v>0</v>
      </c>
      <c r="G94" s="82">
        <f t="shared" ref="G94:H94" si="28">ROUND(SUM(G92:G93),2)</f>
        <v>0</v>
      </c>
      <c r="H94" s="82">
        <f t="shared" si="28"/>
        <v>0</v>
      </c>
      <c r="I94" s="132"/>
      <c r="J94" s="2"/>
    </row>
    <row r="95" spans="1:16383" ht="18" customHeight="1" thickBot="1" x14ac:dyDescent="0.25">
      <c r="A95" s="133"/>
      <c r="B95" s="10"/>
      <c r="C95" s="3"/>
      <c r="D95" s="12"/>
      <c r="E95" s="80"/>
      <c r="F95" s="79"/>
      <c r="G95" s="11"/>
      <c r="H95" s="9"/>
      <c r="I95" s="132"/>
      <c r="J95" s="2"/>
    </row>
    <row r="96" spans="1:16383" ht="18" customHeight="1" thickBot="1" x14ac:dyDescent="0.25">
      <c r="A96" s="134"/>
      <c r="B96" s="4"/>
      <c r="C96" s="184" t="s">
        <v>27</v>
      </c>
      <c r="D96" s="185"/>
      <c r="E96" s="186"/>
      <c r="F96" s="81">
        <f>ROUND(F94+F90+F82+F37+F23+F14+F10,2)</f>
        <v>0</v>
      </c>
      <c r="G96" s="81">
        <f>ROUND(G94+G90+G82+G37+G23+G14+G10,2)</f>
        <v>28210.799999999999</v>
      </c>
      <c r="H96" s="81">
        <f>ROUND(H94+H90+H82+H37+H23+H14+H10,2)</f>
        <v>-28210.799999999999</v>
      </c>
      <c r="I96" s="135"/>
      <c r="J96" s="5"/>
    </row>
    <row r="97" spans="1:10" x14ac:dyDescent="0.2">
      <c r="A97" s="136"/>
      <c r="B97" s="6"/>
      <c r="C97" s="6"/>
      <c r="D97" s="6"/>
      <c r="E97" s="7"/>
      <c r="F97" s="7"/>
      <c r="G97" s="7"/>
      <c r="H97" s="7"/>
      <c r="I97" s="137"/>
      <c r="J97" s="5"/>
    </row>
    <row r="98" spans="1:10" x14ac:dyDescent="0.2">
      <c r="A98" s="138"/>
      <c r="B98" s="8"/>
      <c r="C98" s="6"/>
      <c r="D98" s="6"/>
      <c r="E98" s="7"/>
      <c r="F98" s="7"/>
      <c r="G98" s="7"/>
      <c r="H98" s="7"/>
      <c r="I98" s="137"/>
      <c r="J98" s="5"/>
    </row>
    <row r="99" spans="1:10" x14ac:dyDescent="0.2">
      <c r="A99" s="139"/>
      <c r="B99" s="140"/>
      <c r="C99" s="140"/>
      <c r="D99" s="140"/>
      <c r="E99" s="140"/>
      <c r="F99" s="140"/>
      <c r="G99" s="140"/>
      <c r="H99" s="140"/>
      <c r="I99" s="141"/>
    </row>
    <row r="100" spans="1:10" ht="13.5" thickBot="1" x14ac:dyDescent="0.25">
      <c r="A100" s="139"/>
      <c r="B100" s="17"/>
      <c r="C100" s="140"/>
      <c r="D100" s="140"/>
      <c r="E100" s="140"/>
      <c r="F100" s="182"/>
      <c r="G100" s="182"/>
      <c r="H100" s="182"/>
      <c r="I100" s="183"/>
    </row>
    <row r="101" spans="1:10" ht="13.5" thickTop="1" x14ac:dyDescent="0.2">
      <c r="A101" s="139"/>
      <c r="B101" s="18" t="s">
        <v>137</v>
      </c>
      <c r="C101" s="140"/>
      <c r="D101" s="140"/>
      <c r="E101" s="140"/>
      <c r="F101" s="181" t="s">
        <v>66</v>
      </c>
      <c r="G101" s="181"/>
      <c r="H101" s="140"/>
      <c r="I101" s="141"/>
    </row>
    <row r="102" spans="1:10" ht="13.5" thickBot="1" x14ac:dyDescent="0.25">
      <c r="A102" s="142"/>
      <c r="B102" s="143" t="s">
        <v>65</v>
      </c>
      <c r="C102" s="144"/>
      <c r="D102" s="144"/>
      <c r="E102" s="144"/>
      <c r="F102" s="176" t="s">
        <v>64</v>
      </c>
      <c r="G102" s="176"/>
      <c r="H102" s="144"/>
      <c r="I102" s="145"/>
    </row>
    <row r="105" spans="1:10" ht="19.5" x14ac:dyDescent="0.3">
      <c r="F105" s="173">
        <f>F96</f>
        <v>0</v>
      </c>
      <c r="G105" s="168">
        <f>F105*0.85</f>
        <v>0</v>
      </c>
      <c r="H105" s="173">
        <f>F105-G105</f>
        <v>0</v>
      </c>
    </row>
  </sheetData>
  <mergeCells count="27">
    <mergeCell ref="E5:E6"/>
    <mergeCell ref="F5:F6"/>
    <mergeCell ref="G5:I5"/>
    <mergeCell ref="B4:B6"/>
    <mergeCell ref="A1:B1"/>
    <mergeCell ref="C1:H1"/>
    <mergeCell ref="I1:I3"/>
    <mergeCell ref="A2:B2"/>
    <mergeCell ref="D2:H2"/>
    <mergeCell ref="A3:B3"/>
    <mergeCell ref="D3:H3"/>
    <mergeCell ref="A4:A6"/>
    <mergeCell ref="E4:F4"/>
    <mergeCell ref="G4:I4"/>
    <mergeCell ref="C5:C6"/>
    <mergeCell ref="D5:D6"/>
    <mergeCell ref="F102:G102"/>
    <mergeCell ref="C14:E14"/>
    <mergeCell ref="C23:E23"/>
    <mergeCell ref="C10:E10"/>
    <mergeCell ref="C37:E37"/>
    <mergeCell ref="C82:E82"/>
    <mergeCell ref="C90:E90"/>
    <mergeCell ref="F101:G101"/>
    <mergeCell ref="F100:I100"/>
    <mergeCell ref="C94:E94"/>
    <mergeCell ref="C96:E96"/>
  </mergeCells>
  <pageMargins left="0.78740157480314965" right="0.19685039370078741" top="0.39370078740157483" bottom="0.39370078740157483" header="0.51181102362204722" footer="0.51181102362204722"/>
  <pageSetup paperSize="9" scale="68" firstPageNumber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H438"/>
  <sheetViews>
    <sheetView topLeftCell="C1" zoomScale="70" zoomScaleNormal="70" workbookViewId="0">
      <selection activeCell="C9" sqref="C9:C10"/>
    </sheetView>
  </sheetViews>
  <sheetFormatPr defaultRowHeight="12.75" x14ac:dyDescent="0.2"/>
  <cols>
    <col min="1" max="1" width="8.7109375" style="57" customWidth="1"/>
    <col min="2" max="2" width="80.5703125" style="20" customWidth="1"/>
    <col min="3" max="3" width="21.28515625" style="20" customWidth="1"/>
    <col min="4" max="9" width="18.7109375" style="20" customWidth="1"/>
    <col min="10" max="10" width="17.85546875" style="20" customWidth="1"/>
    <col min="11" max="11" width="18.85546875" style="20" customWidth="1"/>
    <col min="12" max="12" width="7.42578125" style="20" customWidth="1"/>
    <col min="13" max="15" width="9.140625" style="20"/>
    <col min="16" max="16" width="12.28515625" style="20" bestFit="1" customWidth="1"/>
    <col min="17" max="250" width="9.140625" style="20"/>
    <col min="251" max="251" width="8.7109375" style="20" customWidth="1"/>
    <col min="252" max="252" width="47" style="20" customWidth="1"/>
    <col min="253" max="253" width="14.5703125" style="20" customWidth="1"/>
    <col min="254" max="255" width="13.7109375" style="20" customWidth="1"/>
    <col min="256" max="264" width="11.7109375" style="20" customWidth="1"/>
    <col min="265" max="265" width="11.28515625" style="20" customWidth="1"/>
    <col min="266" max="266" width="13.28515625" style="20" customWidth="1"/>
    <col min="267" max="267" width="18.85546875" style="20" customWidth="1"/>
    <col min="268" max="268" width="7.42578125" style="20" customWidth="1"/>
    <col min="269" max="506" width="9.140625" style="20"/>
    <col min="507" max="507" width="8.7109375" style="20" customWidth="1"/>
    <col min="508" max="508" width="47" style="20" customWidth="1"/>
    <col min="509" max="509" width="14.5703125" style="20" customWidth="1"/>
    <col min="510" max="511" width="13.7109375" style="20" customWidth="1"/>
    <col min="512" max="520" width="11.7109375" style="20" customWidth="1"/>
    <col min="521" max="521" width="11.28515625" style="20" customWidth="1"/>
    <col min="522" max="522" width="13.28515625" style="20" customWidth="1"/>
    <col min="523" max="523" width="18.85546875" style="20" customWidth="1"/>
    <col min="524" max="524" width="7.42578125" style="20" customWidth="1"/>
    <col min="525" max="762" width="9.140625" style="20"/>
    <col min="763" max="763" width="8.7109375" style="20" customWidth="1"/>
    <col min="764" max="764" width="47" style="20" customWidth="1"/>
    <col min="765" max="765" width="14.5703125" style="20" customWidth="1"/>
    <col min="766" max="767" width="13.7109375" style="20" customWidth="1"/>
    <col min="768" max="776" width="11.7109375" style="20" customWidth="1"/>
    <col min="777" max="777" width="11.28515625" style="20" customWidth="1"/>
    <col min="778" max="778" width="13.28515625" style="20" customWidth="1"/>
    <col min="779" max="779" width="18.85546875" style="20" customWidth="1"/>
    <col min="780" max="780" width="7.42578125" style="20" customWidth="1"/>
    <col min="781" max="1018" width="9.140625" style="20"/>
    <col min="1019" max="1019" width="8.7109375" style="20" customWidth="1"/>
    <col min="1020" max="1020" width="47" style="20" customWidth="1"/>
    <col min="1021" max="1021" width="14.5703125" style="20" customWidth="1"/>
    <col min="1022" max="1023" width="13.7109375" style="20" customWidth="1"/>
    <col min="1024" max="1032" width="11.7109375" style="20" customWidth="1"/>
    <col min="1033" max="1033" width="11.28515625" style="20" customWidth="1"/>
    <col min="1034" max="1034" width="13.28515625" style="20" customWidth="1"/>
    <col min="1035" max="1035" width="18.85546875" style="20" customWidth="1"/>
    <col min="1036" max="1036" width="7.42578125" style="20" customWidth="1"/>
    <col min="1037" max="1274" width="9.140625" style="20"/>
    <col min="1275" max="1275" width="8.7109375" style="20" customWidth="1"/>
    <col min="1276" max="1276" width="47" style="20" customWidth="1"/>
    <col min="1277" max="1277" width="14.5703125" style="20" customWidth="1"/>
    <col min="1278" max="1279" width="13.7109375" style="20" customWidth="1"/>
    <col min="1280" max="1288" width="11.7109375" style="20" customWidth="1"/>
    <col min="1289" max="1289" width="11.28515625" style="20" customWidth="1"/>
    <col min="1290" max="1290" width="13.28515625" style="20" customWidth="1"/>
    <col min="1291" max="1291" width="18.85546875" style="20" customWidth="1"/>
    <col min="1292" max="1292" width="7.42578125" style="20" customWidth="1"/>
    <col min="1293" max="1530" width="9.140625" style="20"/>
    <col min="1531" max="1531" width="8.7109375" style="20" customWidth="1"/>
    <col min="1532" max="1532" width="47" style="20" customWidth="1"/>
    <col min="1533" max="1533" width="14.5703125" style="20" customWidth="1"/>
    <col min="1534" max="1535" width="13.7109375" style="20" customWidth="1"/>
    <col min="1536" max="1544" width="11.7109375" style="20" customWidth="1"/>
    <col min="1545" max="1545" width="11.28515625" style="20" customWidth="1"/>
    <col min="1546" max="1546" width="13.28515625" style="20" customWidth="1"/>
    <col min="1547" max="1547" width="18.85546875" style="20" customWidth="1"/>
    <col min="1548" max="1548" width="7.42578125" style="20" customWidth="1"/>
    <col min="1549" max="1786" width="9.140625" style="20"/>
    <col min="1787" max="1787" width="8.7109375" style="20" customWidth="1"/>
    <col min="1788" max="1788" width="47" style="20" customWidth="1"/>
    <col min="1789" max="1789" width="14.5703125" style="20" customWidth="1"/>
    <col min="1790" max="1791" width="13.7109375" style="20" customWidth="1"/>
    <col min="1792" max="1800" width="11.7109375" style="20" customWidth="1"/>
    <col min="1801" max="1801" width="11.28515625" style="20" customWidth="1"/>
    <col min="1802" max="1802" width="13.28515625" style="20" customWidth="1"/>
    <col min="1803" max="1803" width="18.85546875" style="20" customWidth="1"/>
    <col min="1804" max="1804" width="7.42578125" style="20" customWidth="1"/>
    <col min="1805" max="2042" width="9.140625" style="20"/>
    <col min="2043" max="2043" width="8.7109375" style="20" customWidth="1"/>
    <col min="2044" max="2044" width="47" style="20" customWidth="1"/>
    <col min="2045" max="2045" width="14.5703125" style="20" customWidth="1"/>
    <col min="2046" max="2047" width="13.7109375" style="20" customWidth="1"/>
    <col min="2048" max="2056" width="11.7109375" style="20" customWidth="1"/>
    <col min="2057" max="2057" width="11.28515625" style="20" customWidth="1"/>
    <col min="2058" max="2058" width="13.28515625" style="20" customWidth="1"/>
    <col min="2059" max="2059" width="18.85546875" style="20" customWidth="1"/>
    <col min="2060" max="2060" width="7.42578125" style="20" customWidth="1"/>
    <col min="2061" max="2298" width="9.140625" style="20"/>
    <col min="2299" max="2299" width="8.7109375" style="20" customWidth="1"/>
    <col min="2300" max="2300" width="47" style="20" customWidth="1"/>
    <col min="2301" max="2301" width="14.5703125" style="20" customWidth="1"/>
    <col min="2302" max="2303" width="13.7109375" style="20" customWidth="1"/>
    <col min="2304" max="2312" width="11.7109375" style="20" customWidth="1"/>
    <col min="2313" max="2313" width="11.28515625" style="20" customWidth="1"/>
    <col min="2314" max="2314" width="13.28515625" style="20" customWidth="1"/>
    <col min="2315" max="2315" width="18.85546875" style="20" customWidth="1"/>
    <col min="2316" max="2316" width="7.42578125" style="20" customWidth="1"/>
    <col min="2317" max="2554" width="9.140625" style="20"/>
    <col min="2555" max="2555" width="8.7109375" style="20" customWidth="1"/>
    <col min="2556" max="2556" width="47" style="20" customWidth="1"/>
    <col min="2557" max="2557" width="14.5703125" style="20" customWidth="1"/>
    <col min="2558" max="2559" width="13.7109375" style="20" customWidth="1"/>
    <col min="2560" max="2568" width="11.7109375" style="20" customWidth="1"/>
    <col min="2569" max="2569" width="11.28515625" style="20" customWidth="1"/>
    <col min="2570" max="2570" width="13.28515625" style="20" customWidth="1"/>
    <col min="2571" max="2571" width="18.85546875" style="20" customWidth="1"/>
    <col min="2572" max="2572" width="7.42578125" style="20" customWidth="1"/>
    <col min="2573" max="2810" width="9.140625" style="20"/>
    <col min="2811" max="2811" width="8.7109375" style="20" customWidth="1"/>
    <col min="2812" max="2812" width="47" style="20" customWidth="1"/>
    <col min="2813" max="2813" width="14.5703125" style="20" customWidth="1"/>
    <col min="2814" max="2815" width="13.7109375" style="20" customWidth="1"/>
    <col min="2816" max="2824" width="11.7109375" style="20" customWidth="1"/>
    <col min="2825" max="2825" width="11.28515625" style="20" customWidth="1"/>
    <col min="2826" max="2826" width="13.28515625" style="20" customWidth="1"/>
    <col min="2827" max="2827" width="18.85546875" style="20" customWidth="1"/>
    <col min="2828" max="2828" width="7.42578125" style="20" customWidth="1"/>
    <col min="2829" max="3066" width="9.140625" style="20"/>
    <col min="3067" max="3067" width="8.7109375" style="20" customWidth="1"/>
    <col min="3068" max="3068" width="47" style="20" customWidth="1"/>
    <col min="3069" max="3069" width="14.5703125" style="20" customWidth="1"/>
    <col min="3070" max="3071" width="13.7109375" style="20" customWidth="1"/>
    <col min="3072" max="3080" width="11.7109375" style="20" customWidth="1"/>
    <col min="3081" max="3081" width="11.28515625" style="20" customWidth="1"/>
    <col min="3082" max="3082" width="13.28515625" style="20" customWidth="1"/>
    <col min="3083" max="3083" width="18.85546875" style="20" customWidth="1"/>
    <col min="3084" max="3084" width="7.42578125" style="20" customWidth="1"/>
    <col min="3085" max="3322" width="9.140625" style="20"/>
    <col min="3323" max="3323" width="8.7109375" style="20" customWidth="1"/>
    <col min="3324" max="3324" width="47" style="20" customWidth="1"/>
    <col min="3325" max="3325" width="14.5703125" style="20" customWidth="1"/>
    <col min="3326" max="3327" width="13.7109375" style="20" customWidth="1"/>
    <col min="3328" max="3336" width="11.7109375" style="20" customWidth="1"/>
    <col min="3337" max="3337" width="11.28515625" style="20" customWidth="1"/>
    <col min="3338" max="3338" width="13.28515625" style="20" customWidth="1"/>
    <col min="3339" max="3339" width="18.85546875" style="20" customWidth="1"/>
    <col min="3340" max="3340" width="7.42578125" style="20" customWidth="1"/>
    <col min="3341" max="3578" width="9.140625" style="20"/>
    <col min="3579" max="3579" width="8.7109375" style="20" customWidth="1"/>
    <col min="3580" max="3580" width="47" style="20" customWidth="1"/>
    <col min="3581" max="3581" width="14.5703125" style="20" customWidth="1"/>
    <col min="3582" max="3583" width="13.7109375" style="20" customWidth="1"/>
    <col min="3584" max="3592" width="11.7109375" style="20" customWidth="1"/>
    <col min="3593" max="3593" width="11.28515625" style="20" customWidth="1"/>
    <col min="3594" max="3594" width="13.28515625" style="20" customWidth="1"/>
    <col min="3595" max="3595" width="18.85546875" style="20" customWidth="1"/>
    <col min="3596" max="3596" width="7.42578125" style="20" customWidth="1"/>
    <col min="3597" max="3834" width="9.140625" style="20"/>
    <col min="3835" max="3835" width="8.7109375" style="20" customWidth="1"/>
    <col min="3836" max="3836" width="47" style="20" customWidth="1"/>
    <col min="3837" max="3837" width="14.5703125" style="20" customWidth="1"/>
    <col min="3838" max="3839" width="13.7109375" style="20" customWidth="1"/>
    <col min="3840" max="3848" width="11.7109375" style="20" customWidth="1"/>
    <col min="3849" max="3849" width="11.28515625" style="20" customWidth="1"/>
    <col min="3850" max="3850" width="13.28515625" style="20" customWidth="1"/>
    <col min="3851" max="3851" width="18.85546875" style="20" customWidth="1"/>
    <col min="3852" max="3852" width="7.42578125" style="20" customWidth="1"/>
    <col min="3853" max="4090" width="9.140625" style="20"/>
    <col min="4091" max="4091" width="8.7109375" style="20" customWidth="1"/>
    <col min="4092" max="4092" width="47" style="20" customWidth="1"/>
    <col min="4093" max="4093" width="14.5703125" style="20" customWidth="1"/>
    <col min="4094" max="4095" width="13.7109375" style="20" customWidth="1"/>
    <col min="4096" max="4104" width="11.7109375" style="20" customWidth="1"/>
    <col min="4105" max="4105" width="11.28515625" style="20" customWidth="1"/>
    <col min="4106" max="4106" width="13.28515625" style="20" customWidth="1"/>
    <col min="4107" max="4107" width="18.85546875" style="20" customWidth="1"/>
    <col min="4108" max="4108" width="7.42578125" style="20" customWidth="1"/>
    <col min="4109" max="4346" width="9.140625" style="20"/>
    <col min="4347" max="4347" width="8.7109375" style="20" customWidth="1"/>
    <col min="4348" max="4348" width="47" style="20" customWidth="1"/>
    <col min="4349" max="4349" width="14.5703125" style="20" customWidth="1"/>
    <col min="4350" max="4351" width="13.7109375" style="20" customWidth="1"/>
    <col min="4352" max="4360" width="11.7109375" style="20" customWidth="1"/>
    <col min="4361" max="4361" width="11.28515625" style="20" customWidth="1"/>
    <col min="4362" max="4362" width="13.28515625" style="20" customWidth="1"/>
    <col min="4363" max="4363" width="18.85546875" style="20" customWidth="1"/>
    <col min="4364" max="4364" width="7.42578125" style="20" customWidth="1"/>
    <col min="4365" max="4602" width="9.140625" style="20"/>
    <col min="4603" max="4603" width="8.7109375" style="20" customWidth="1"/>
    <col min="4604" max="4604" width="47" style="20" customWidth="1"/>
    <col min="4605" max="4605" width="14.5703125" style="20" customWidth="1"/>
    <col min="4606" max="4607" width="13.7109375" style="20" customWidth="1"/>
    <col min="4608" max="4616" width="11.7109375" style="20" customWidth="1"/>
    <col min="4617" max="4617" width="11.28515625" style="20" customWidth="1"/>
    <col min="4618" max="4618" width="13.28515625" style="20" customWidth="1"/>
    <col min="4619" max="4619" width="18.85546875" style="20" customWidth="1"/>
    <col min="4620" max="4620" width="7.42578125" style="20" customWidth="1"/>
    <col min="4621" max="4858" width="9.140625" style="20"/>
    <col min="4859" max="4859" width="8.7109375" style="20" customWidth="1"/>
    <col min="4860" max="4860" width="47" style="20" customWidth="1"/>
    <col min="4861" max="4861" width="14.5703125" style="20" customWidth="1"/>
    <col min="4862" max="4863" width="13.7109375" style="20" customWidth="1"/>
    <col min="4864" max="4872" width="11.7109375" style="20" customWidth="1"/>
    <col min="4873" max="4873" width="11.28515625" style="20" customWidth="1"/>
    <col min="4874" max="4874" width="13.28515625" style="20" customWidth="1"/>
    <col min="4875" max="4875" width="18.85546875" style="20" customWidth="1"/>
    <col min="4876" max="4876" width="7.42578125" style="20" customWidth="1"/>
    <col min="4877" max="5114" width="9.140625" style="20"/>
    <col min="5115" max="5115" width="8.7109375" style="20" customWidth="1"/>
    <col min="5116" max="5116" width="47" style="20" customWidth="1"/>
    <col min="5117" max="5117" width="14.5703125" style="20" customWidth="1"/>
    <col min="5118" max="5119" width="13.7109375" style="20" customWidth="1"/>
    <col min="5120" max="5128" width="11.7109375" style="20" customWidth="1"/>
    <col min="5129" max="5129" width="11.28515625" style="20" customWidth="1"/>
    <col min="5130" max="5130" width="13.28515625" style="20" customWidth="1"/>
    <col min="5131" max="5131" width="18.85546875" style="20" customWidth="1"/>
    <col min="5132" max="5132" width="7.42578125" style="20" customWidth="1"/>
    <col min="5133" max="5370" width="9.140625" style="20"/>
    <col min="5371" max="5371" width="8.7109375" style="20" customWidth="1"/>
    <col min="5372" max="5372" width="47" style="20" customWidth="1"/>
    <col min="5373" max="5373" width="14.5703125" style="20" customWidth="1"/>
    <col min="5374" max="5375" width="13.7109375" style="20" customWidth="1"/>
    <col min="5376" max="5384" width="11.7109375" style="20" customWidth="1"/>
    <col min="5385" max="5385" width="11.28515625" style="20" customWidth="1"/>
    <col min="5386" max="5386" width="13.28515625" style="20" customWidth="1"/>
    <col min="5387" max="5387" width="18.85546875" style="20" customWidth="1"/>
    <col min="5388" max="5388" width="7.42578125" style="20" customWidth="1"/>
    <col min="5389" max="5626" width="9.140625" style="20"/>
    <col min="5627" max="5627" width="8.7109375" style="20" customWidth="1"/>
    <col min="5628" max="5628" width="47" style="20" customWidth="1"/>
    <col min="5629" max="5629" width="14.5703125" style="20" customWidth="1"/>
    <col min="5630" max="5631" width="13.7109375" style="20" customWidth="1"/>
    <col min="5632" max="5640" width="11.7109375" style="20" customWidth="1"/>
    <col min="5641" max="5641" width="11.28515625" style="20" customWidth="1"/>
    <col min="5642" max="5642" width="13.28515625" style="20" customWidth="1"/>
    <col min="5643" max="5643" width="18.85546875" style="20" customWidth="1"/>
    <col min="5644" max="5644" width="7.42578125" style="20" customWidth="1"/>
    <col min="5645" max="5882" width="9.140625" style="20"/>
    <col min="5883" max="5883" width="8.7109375" style="20" customWidth="1"/>
    <col min="5884" max="5884" width="47" style="20" customWidth="1"/>
    <col min="5885" max="5885" width="14.5703125" style="20" customWidth="1"/>
    <col min="5886" max="5887" width="13.7109375" style="20" customWidth="1"/>
    <col min="5888" max="5896" width="11.7109375" style="20" customWidth="1"/>
    <col min="5897" max="5897" width="11.28515625" style="20" customWidth="1"/>
    <col min="5898" max="5898" width="13.28515625" style="20" customWidth="1"/>
    <col min="5899" max="5899" width="18.85546875" style="20" customWidth="1"/>
    <col min="5900" max="5900" width="7.42578125" style="20" customWidth="1"/>
    <col min="5901" max="6138" width="9.140625" style="20"/>
    <col min="6139" max="6139" width="8.7109375" style="20" customWidth="1"/>
    <col min="6140" max="6140" width="47" style="20" customWidth="1"/>
    <col min="6141" max="6141" width="14.5703125" style="20" customWidth="1"/>
    <col min="6142" max="6143" width="13.7109375" style="20" customWidth="1"/>
    <col min="6144" max="6152" width="11.7109375" style="20" customWidth="1"/>
    <col min="6153" max="6153" width="11.28515625" style="20" customWidth="1"/>
    <col min="6154" max="6154" width="13.28515625" style="20" customWidth="1"/>
    <col min="6155" max="6155" width="18.85546875" style="20" customWidth="1"/>
    <col min="6156" max="6156" width="7.42578125" style="20" customWidth="1"/>
    <col min="6157" max="6394" width="9.140625" style="20"/>
    <col min="6395" max="6395" width="8.7109375" style="20" customWidth="1"/>
    <col min="6396" max="6396" width="47" style="20" customWidth="1"/>
    <col min="6397" max="6397" width="14.5703125" style="20" customWidth="1"/>
    <col min="6398" max="6399" width="13.7109375" style="20" customWidth="1"/>
    <col min="6400" max="6408" width="11.7109375" style="20" customWidth="1"/>
    <col min="6409" max="6409" width="11.28515625" style="20" customWidth="1"/>
    <col min="6410" max="6410" width="13.28515625" style="20" customWidth="1"/>
    <col min="6411" max="6411" width="18.85546875" style="20" customWidth="1"/>
    <col min="6412" max="6412" width="7.42578125" style="20" customWidth="1"/>
    <col min="6413" max="6650" width="9.140625" style="20"/>
    <col min="6651" max="6651" width="8.7109375" style="20" customWidth="1"/>
    <col min="6652" max="6652" width="47" style="20" customWidth="1"/>
    <col min="6653" max="6653" width="14.5703125" style="20" customWidth="1"/>
    <col min="6654" max="6655" width="13.7109375" style="20" customWidth="1"/>
    <col min="6656" max="6664" width="11.7109375" style="20" customWidth="1"/>
    <col min="6665" max="6665" width="11.28515625" style="20" customWidth="1"/>
    <col min="6666" max="6666" width="13.28515625" style="20" customWidth="1"/>
    <col min="6667" max="6667" width="18.85546875" style="20" customWidth="1"/>
    <col min="6668" max="6668" width="7.42578125" style="20" customWidth="1"/>
    <col min="6669" max="6906" width="9.140625" style="20"/>
    <col min="6907" max="6907" width="8.7109375" style="20" customWidth="1"/>
    <col min="6908" max="6908" width="47" style="20" customWidth="1"/>
    <col min="6909" max="6909" width="14.5703125" style="20" customWidth="1"/>
    <col min="6910" max="6911" width="13.7109375" style="20" customWidth="1"/>
    <col min="6912" max="6920" width="11.7109375" style="20" customWidth="1"/>
    <col min="6921" max="6921" width="11.28515625" style="20" customWidth="1"/>
    <col min="6922" max="6922" width="13.28515625" style="20" customWidth="1"/>
    <col min="6923" max="6923" width="18.85546875" style="20" customWidth="1"/>
    <col min="6924" max="6924" width="7.42578125" style="20" customWidth="1"/>
    <col min="6925" max="7162" width="9.140625" style="20"/>
    <col min="7163" max="7163" width="8.7109375" style="20" customWidth="1"/>
    <col min="7164" max="7164" width="47" style="20" customWidth="1"/>
    <col min="7165" max="7165" width="14.5703125" style="20" customWidth="1"/>
    <col min="7166" max="7167" width="13.7109375" style="20" customWidth="1"/>
    <col min="7168" max="7176" width="11.7109375" style="20" customWidth="1"/>
    <col min="7177" max="7177" width="11.28515625" style="20" customWidth="1"/>
    <col min="7178" max="7178" width="13.28515625" style="20" customWidth="1"/>
    <col min="7179" max="7179" width="18.85546875" style="20" customWidth="1"/>
    <col min="7180" max="7180" width="7.42578125" style="20" customWidth="1"/>
    <col min="7181" max="7418" width="9.140625" style="20"/>
    <col min="7419" max="7419" width="8.7109375" style="20" customWidth="1"/>
    <col min="7420" max="7420" width="47" style="20" customWidth="1"/>
    <col min="7421" max="7421" width="14.5703125" style="20" customWidth="1"/>
    <col min="7422" max="7423" width="13.7109375" style="20" customWidth="1"/>
    <col min="7424" max="7432" width="11.7109375" style="20" customWidth="1"/>
    <col min="7433" max="7433" width="11.28515625" style="20" customWidth="1"/>
    <col min="7434" max="7434" width="13.28515625" style="20" customWidth="1"/>
    <col min="7435" max="7435" width="18.85546875" style="20" customWidth="1"/>
    <col min="7436" max="7436" width="7.42578125" style="20" customWidth="1"/>
    <col min="7437" max="7674" width="9.140625" style="20"/>
    <col min="7675" max="7675" width="8.7109375" style="20" customWidth="1"/>
    <col min="7676" max="7676" width="47" style="20" customWidth="1"/>
    <col min="7677" max="7677" width="14.5703125" style="20" customWidth="1"/>
    <col min="7678" max="7679" width="13.7109375" style="20" customWidth="1"/>
    <col min="7680" max="7688" width="11.7109375" style="20" customWidth="1"/>
    <col min="7689" max="7689" width="11.28515625" style="20" customWidth="1"/>
    <col min="7690" max="7690" width="13.28515625" style="20" customWidth="1"/>
    <col min="7691" max="7691" width="18.85546875" style="20" customWidth="1"/>
    <col min="7692" max="7692" width="7.42578125" style="20" customWidth="1"/>
    <col min="7693" max="7930" width="9.140625" style="20"/>
    <col min="7931" max="7931" width="8.7109375" style="20" customWidth="1"/>
    <col min="7932" max="7932" width="47" style="20" customWidth="1"/>
    <col min="7933" max="7933" width="14.5703125" style="20" customWidth="1"/>
    <col min="7934" max="7935" width="13.7109375" style="20" customWidth="1"/>
    <col min="7936" max="7944" width="11.7109375" style="20" customWidth="1"/>
    <col min="7945" max="7945" width="11.28515625" style="20" customWidth="1"/>
    <col min="7946" max="7946" width="13.28515625" style="20" customWidth="1"/>
    <col min="7947" max="7947" width="18.85546875" style="20" customWidth="1"/>
    <col min="7948" max="7948" width="7.42578125" style="20" customWidth="1"/>
    <col min="7949" max="8186" width="9.140625" style="20"/>
    <col min="8187" max="8187" width="8.7109375" style="20" customWidth="1"/>
    <col min="8188" max="8188" width="47" style="20" customWidth="1"/>
    <col min="8189" max="8189" width="14.5703125" style="20" customWidth="1"/>
    <col min="8190" max="8191" width="13.7109375" style="20" customWidth="1"/>
    <col min="8192" max="8200" width="11.7109375" style="20" customWidth="1"/>
    <col min="8201" max="8201" width="11.28515625" style="20" customWidth="1"/>
    <col min="8202" max="8202" width="13.28515625" style="20" customWidth="1"/>
    <col min="8203" max="8203" width="18.85546875" style="20" customWidth="1"/>
    <col min="8204" max="8204" width="7.42578125" style="20" customWidth="1"/>
    <col min="8205" max="8442" width="9.140625" style="20"/>
    <col min="8443" max="8443" width="8.7109375" style="20" customWidth="1"/>
    <col min="8444" max="8444" width="47" style="20" customWidth="1"/>
    <col min="8445" max="8445" width="14.5703125" style="20" customWidth="1"/>
    <col min="8446" max="8447" width="13.7109375" style="20" customWidth="1"/>
    <col min="8448" max="8456" width="11.7109375" style="20" customWidth="1"/>
    <col min="8457" max="8457" width="11.28515625" style="20" customWidth="1"/>
    <col min="8458" max="8458" width="13.28515625" style="20" customWidth="1"/>
    <col min="8459" max="8459" width="18.85546875" style="20" customWidth="1"/>
    <col min="8460" max="8460" width="7.42578125" style="20" customWidth="1"/>
    <col min="8461" max="8698" width="9.140625" style="20"/>
    <col min="8699" max="8699" width="8.7109375" style="20" customWidth="1"/>
    <col min="8700" max="8700" width="47" style="20" customWidth="1"/>
    <col min="8701" max="8701" width="14.5703125" style="20" customWidth="1"/>
    <col min="8702" max="8703" width="13.7109375" style="20" customWidth="1"/>
    <col min="8704" max="8712" width="11.7109375" style="20" customWidth="1"/>
    <col min="8713" max="8713" width="11.28515625" style="20" customWidth="1"/>
    <col min="8714" max="8714" width="13.28515625" style="20" customWidth="1"/>
    <col min="8715" max="8715" width="18.85546875" style="20" customWidth="1"/>
    <col min="8716" max="8716" width="7.42578125" style="20" customWidth="1"/>
    <col min="8717" max="8954" width="9.140625" style="20"/>
    <col min="8955" max="8955" width="8.7109375" style="20" customWidth="1"/>
    <col min="8956" max="8956" width="47" style="20" customWidth="1"/>
    <col min="8957" max="8957" width="14.5703125" style="20" customWidth="1"/>
    <col min="8958" max="8959" width="13.7109375" style="20" customWidth="1"/>
    <col min="8960" max="8968" width="11.7109375" style="20" customWidth="1"/>
    <col min="8969" max="8969" width="11.28515625" style="20" customWidth="1"/>
    <col min="8970" max="8970" width="13.28515625" style="20" customWidth="1"/>
    <col min="8971" max="8971" width="18.85546875" style="20" customWidth="1"/>
    <col min="8972" max="8972" width="7.42578125" style="20" customWidth="1"/>
    <col min="8973" max="9210" width="9.140625" style="20"/>
    <col min="9211" max="9211" width="8.7109375" style="20" customWidth="1"/>
    <col min="9212" max="9212" width="47" style="20" customWidth="1"/>
    <col min="9213" max="9213" width="14.5703125" style="20" customWidth="1"/>
    <col min="9214" max="9215" width="13.7109375" style="20" customWidth="1"/>
    <col min="9216" max="9224" width="11.7109375" style="20" customWidth="1"/>
    <col min="9225" max="9225" width="11.28515625" style="20" customWidth="1"/>
    <col min="9226" max="9226" width="13.28515625" style="20" customWidth="1"/>
    <col min="9227" max="9227" width="18.85546875" style="20" customWidth="1"/>
    <col min="9228" max="9228" width="7.42578125" style="20" customWidth="1"/>
    <col min="9229" max="9466" width="9.140625" style="20"/>
    <col min="9467" max="9467" width="8.7109375" style="20" customWidth="1"/>
    <col min="9468" max="9468" width="47" style="20" customWidth="1"/>
    <col min="9469" max="9469" width="14.5703125" style="20" customWidth="1"/>
    <col min="9470" max="9471" width="13.7109375" style="20" customWidth="1"/>
    <col min="9472" max="9480" width="11.7109375" style="20" customWidth="1"/>
    <col min="9481" max="9481" width="11.28515625" style="20" customWidth="1"/>
    <col min="9482" max="9482" width="13.28515625" style="20" customWidth="1"/>
    <col min="9483" max="9483" width="18.85546875" style="20" customWidth="1"/>
    <col min="9484" max="9484" width="7.42578125" style="20" customWidth="1"/>
    <col min="9485" max="9722" width="9.140625" style="20"/>
    <col min="9723" max="9723" width="8.7109375" style="20" customWidth="1"/>
    <col min="9724" max="9724" width="47" style="20" customWidth="1"/>
    <col min="9725" max="9725" width="14.5703125" style="20" customWidth="1"/>
    <col min="9726" max="9727" width="13.7109375" style="20" customWidth="1"/>
    <col min="9728" max="9736" width="11.7109375" style="20" customWidth="1"/>
    <col min="9737" max="9737" width="11.28515625" style="20" customWidth="1"/>
    <col min="9738" max="9738" width="13.28515625" style="20" customWidth="1"/>
    <col min="9739" max="9739" width="18.85546875" style="20" customWidth="1"/>
    <col min="9740" max="9740" width="7.42578125" style="20" customWidth="1"/>
    <col min="9741" max="9978" width="9.140625" style="20"/>
    <col min="9979" max="9979" width="8.7109375" style="20" customWidth="1"/>
    <col min="9980" max="9980" width="47" style="20" customWidth="1"/>
    <col min="9981" max="9981" width="14.5703125" style="20" customWidth="1"/>
    <col min="9982" max="9983" width="13.7109375" style="20" customWidth="1"/>
    <col min="9984" max="9992" width="11.7109375" style="20" customWidth="1"/>
    <col min="9993" max="9993" width="11.28515625" style="20" customWidth="1"/>
    <col min="9994" max="9994" width="13.28515625" style="20" customWidth="1"/>
    <col min="9995" max="9995" width="18.85546875" style="20" customWidth="1"/>
    <col min="9996" max="9996" width="7.42578125" style="20" customWidth="1"/>
    <col min="9997" max="10234" width="9.140625" style="20"/>
    <col min="10235" max="10235" width="8.7109375" style="20" customWidth="1"/>
    <col min="10236" max="10236" width="47" style="20" customWidth="1"/>
    <col min="10237" max="10237" width="14.5703125" style="20" customWidth="1"/>
    <col min="10238" max="10239" width="13.7109375" style="20" customWidth="1"/>
    <col min="10240" max="10248" width="11.7109375" style="20" customWidth="1"/>
    <col min="10249" max="10249" width="11.28515625" style="20" customWidth="1"/>
    <col min="10250" max="10250" width="13.28515625" style="20" customWidth="1"/>
    <col min="10251" max="10251" width="18.85546875" style="20" customWidth="1"/>
    <col min="10252" max="10252" width="7.42578125" style="20" customWidth="1"/>
    <col min="10253" max="10490" width="9.140625" style="20"/>
    <col min="10491" max="10491" width="8.7109375" style="20" customWidth="1"/>
    <col min="10492" max="10492" width="47" style="20" customWidth="1"/>
    <col min="10493" max="10493" width="14.5703125" style="20" customWidth="1"/>
    <col min="10494" max="10495" width="13.7109375" style="20" customWidth="1"/>
    <col min="10496" max="10504" width="11.7109375" style="20" customWidth="1"/>
    <col min="10505" max="10505" width="11.28515625" style="20" customWidth="1"/>
    <col min="10506" max="10506" width="13.28515625" style="20" customWidth="1"/>
    <col min="10507" max="10507" width="18.85546875" style="20" customWidth="1"/>
    <col min="10508" max="10508" width="7.42578125" style="20" customWidth="1"/>
    <col min="10509" max="10746" width="9.140625" style="20"/>
    <col min="10747" max="10747" width="8.7109375" style="20" customWidth="1"/>
    <col min="10748" max="10748" width="47" style="20" customWidth="1"/>
    <col min="10749" max="10749" width="14.5703125" style="20" customWidth="1"/>
    <col min="10750" max="10751" width="13.7109375" style="20" customWidth="1"/>
    <col min="10752" max="10760" width="11.7109375" style="20" customWidth="1"/>
    <col min="10761" max="10761" width="11.28515625" style="20" customWidth="1"/>
    <col min="10762" max="10762" width="13.28515625" style="20" customWidth="1"/>
    <col min="10763" max="10763" width="18.85546875" style="20" customWidth="1"/>
    <col min="10764" max="10764" width="7.42578125" style="20" customWidth="1"/>
    <col min="10765" max="11002" width="9.140625" style="20"/>
    <col min="11003" max="11003" width="8.7109375" style="20" customWidth="1"/>
    <col min="11004" max="11004" width="47" style="20" customWidth="1"/>
    <col min="11005" max="11005" width="14.5703125" style="20" customWidth="1"/>
    <col min="11006" max="11007" width="13.7109375" style="20" customWidth="1"/>
    <col min="11008" max="11016" width="11.7109375" style="20" customWidth="1"/>
    <col min="11017" max="11017" width="11.28515625" style="20" customWidth="1"/>
    <col min="11018" max="11018" width="13.28515625" style="20" customWidth="1"/>
    <col min="11019" max="11019" width="18.85546875" style="20" customWidth="1"/>
    <col min="11020" max="11020" width="7.42578125" style="20" customWidth="1"/>
    <col min="11021" max="11258" width="9.140625" style="20"/>
    <col min="11259" max="11259" width="8.7109375" style="20" customWidth="1"/>
    <col min="11260" max="11260" width="47" style="20" customWidth="1"/>
    <col min="11261" max="11261" width="14.5703125" style="20" customWidth="1"/>
    <col min="11262" max="11263" width="13.7109375" style="20" customWidth="1"/>
    <col min="11264" max="11272" width="11.7109375" style="20" customWidth="1"/>
    <col min="11273" max="11273" width="11.28515625" style="20" customWidth="1"/>
    <col min="11274" max="11274" width="13.28515625" style="20" customWidth="1"/>
    <col min="11275" max="11275" width="18.85546875" style="20" customWidth="1"/>
    <col min="11276" max="11276" width="7.42578125" style="20" customWidth="1"/>
    <col min="11277" max="11514" width="9.140625" style="20"/>
    <col min="11515" max="11515" width="8.7109375" style="20" customWidth="1"/>
    <col min="11516" max="11516" width="47" style="20" customWidth="1"/>
    <col min="11517" max="11517" width="14.5703125" style="20" customWidth="1"/>
    <col min="11518" max="11519" width="13.7109375" style="20" customWidth="1"/>
    <col min="11520" max="11528" width="11.7109375" style="20" customWidth="1"/>
    <col min="11529" max="11529" width="11.28515625" style="20" customWidth="1"/>
    <col min="11530" max="11530" width="13.28515625" style="20" customWidth="1"/>
    <col min="11531" max="11531" width="18.85546875" style="20" customWidth="1"/>
    <col min="11532" max="11532" width="7.42578125" style="20" customWidth="1"/>
    <col min="11533" max="11770" width="9.140625" style="20"/>
    <col min="11771" max="11771" width="8.7109375" style="20" customWidth="1"/>
    <col min="11772" max="11772" width="47" style="20" customWidth="1"/>
    <col min="11773" max="11773" width="14.5703125" style="20" customWidth="1"/>
    <col min="11774" max="11775" width="13.7109375" style="20" customWidth="1"/>
    <col min="11776" max="11784" width="11.7109375" style="20" customWidth="1"/>
    <col min="11785" max="11785" width="11.28515625" style="20" customWidth="1"/>
    <col min="11786" max="11786" width="13.28515625" style="20" customWidth="1"/>
    <col min="11787" max="11787" width="18.85546875" style="20" customWidth="1"/>
    <col min="11788" max="11788" width="7.42578125" style="20" customWidth="1"/>
    <col min="11789" max="12026" width="9.140625" style="20"/>
    <col min="12027" max="12027" width="8.7109375" style="20" customWidth="1"/>
    <col min="12028" max="12028" width="47" style="20" customWidth="1"/>
    <col min="12029" max="12029" width="14.5703125" style="20" customWidth="1"/>
    <col min="12030" max="12031" width="13.7109375" style="20" customWidth="1"/>
    <col min="12032" max="12040" width="11.7109375" style="20" customWidth="1"/>
    <col min="12041" max="12041" width="11.28515625" style="20" customWidth="1"/>
    <col min="12042" max="12042" width="13.28515625" style="20" customWidth="1"/>
    <col min="12043" max="12043" width="18.85546875" style="20" customWidth="1"/>
    <col min="12044" max="12044" width="7.42578125" style="20" customWidth="1"/>
    <col min="12045" max="12282" width="9.140625" style="20"/>
    <col min="12283" max="12283" width="8.7109375" style="20" customWidth="1"/>
    <col min="12284" max="12284" width="47" style="20" customWidth="1"/>
    <col min="12285" max="12285" width="14.5703125" style="20" customWidth="1"/>
    <col min="12286" max="12287" width="13.7109375" style="20" customWidth="1"/>
    <col min="12288" max="12296" width="11.7109375" style="20" customWidth="1"/>
    <col min="12297" max="12297" width="11.28515625" style="20" customWidth="1"/>
    <col min="12298" max="12298" width="13.28515625" style="20" customWidth="1"/>
    <col min="12299" max="12299" width="18.85546875" style="20" customWidth="1"/>
    <col min="12300" max="12300" width="7.42578125" style="20" customWidth="1"/>
    <col min="12301" max="12538" width="9.140625" style="20"/>
    <col min="12539" max="12539" width="8.7109375" style="20" customWidth="1"/>
    <col min="12540" max="12540" width="47" style="20" customWidth="1"/>
    <col min="12541" max="12541" width="14.5703125" style="20" customWidth="1"/>
    <col min="12542" max="12543" width="13.7109375" style="20" customWidth="1"/>
    <col min="12544" max="12552" width="11.7109375" style="20" customWidth="1"/>
    <col min="12553" max="12553" width="11.28515625" style="20" customWidth="1"/>
    <col min="12554" max="12554" width="13.28515625" style="20" customWidth="1"/>
    <col min="12555" max="12555" width="18.85546875" style="20" customWidth="1"/>
    <col min="12556" max="12556" width="7.42578125" style="20" customWidth="1"/>
    <col min="12557" max="12794" width="9.140625" style="20"/>
    <col min="12795" max="12795" width="8.7109375" style="20" customWidth="1"/>
    <col min="12796" max="12796" width="47" style="20" customWidth="1"/>
    <col min="12797" max="12797" width="14.5703125" style="20" customWidth="1"/>
    <col min="12798" max="12799" width="13.7109375" style="20" customWidth="1"/>
    <col min="12800" max="12808" width="11.7109375" style="20" customWidth="1"/>
    <col min="12809" max="12809" width="11.28515625" style="20" customWidth="1"/>
    <col min="12810" max="12810" width="13.28515625" style="20" customWidth="1"/>
    <col min="12811" max="12811" width="18.85546875" style="20" customWidth="1"/>
    <col min="12812" max="12812" width="7.42578125" style="20" customWidth="1"/>
    <col min="12813" max="13050" width="9.140625" style="20"/>
    <col min="13051" max="13051" width="8.7109375" style="20" customWidth="1"/>
    <col min="13052" max="13052" width="47" style="20" customWidth="1"/>
    <col min="13053" max="13053" width="14.5703125" style="20" customWidth="1"/>
    <col min="13054" max="13055" width="13.7109375" style="20" customWidth="1"/>
    <col min="13056" max="13064" width="11.7109375" style="20" customWidth="1"/>
    <col min="13065" max="13065" width="11.28515625" style="20" customWidth="1"/>
    <col min="13066" max="13066" width="13.28515625" style="20" customWidth="1"/>
    <col min="13067" max="13067" width="18.85546875" style="20" customWidth="1"/>
    <col min="13068" max="13068" width="7.42578125" style="20" customWidth="1"/>
    <col min="13069" max="13306" width="9.140625" style="20"/>
    <col min="13307" max="13307" width="8.7109375" style="20" customWidth="1"/>
    <col min="13308" max="13308" width="47" style="20" customWidth="1"/>
    <col min="13309" max="13309" width="14.5703125" style="20" customWidth="1"/>
    <col min="13310" max="13311" width="13.7109375" style="20" customWidth="1"/>
    <col min="13312" max="13320" width="11.7109375" style="20" customWidth="1"/>
    <col min="13321" max="13321" width="11.28515625" style="20" customWidth="1"/>
    <col min="13322" max="13322" width="13.28515625" style="20" customWidth="1"/>
    <col min="13323" max="13323" width="18.85546875" style="20" customWidth="1"/>
    <col min="13324" max="13324" width="7.42578125" style="20" customWidth="1"/>
    <col min="13325" max="13562" width="9.140625" style="20"/>
    <col min="13563" max="13563" width="8.7109375" style="20" customWidth="1"/>
    <col min="13564" max="13564" width="47" style="20" customWidth="1"/>
    <col min="13565" max="13565" width="14.5703125" style="20" customWidth="1"/>
    <col min="13566" max="13567" width="13.7109375" style="20" customWidth="1"/>
    <col min="13568" max="13576" width="11.7109375" style="20" customWidth="1"/>
    <col min="13577" max="13577" width="11.28515625" style="20" customWidth="1"/>
    <col min="13578" max="13578" width="13.28515625" style="20" customWidth="1"/>
    <col min="13579" max="13579" width="18.85546875" style="20" customWidth="1"/>
    <col min="13580" max="13580" width="7.42578125" style="20" customWidth="1"/>
    <col min="13581" max="13818" width="9.140625" style="20"/>
    <col min="13819" max="13819" width="8.7109375" style="20" customWidth="1"/>
    <col min="13820" max="13820" width="47" style="20" customWidth="1"/>
    <col min="13821" max="13821" width="14.5703125" style="20" customWidth="1"/>
    <col min="13822" max="13823" width="13.7109375" style="20" customWidth="1"/>
    <col min="13824" max="13832" width="11.7109375" style="20" customWidth="1"/>
    <col min="13833" max="13833" width="11.28515625" style="20" customWidth="1"/>
    <col min="13834" max="13834" width="13.28515625" style="20" customWidth="1"/>
    <col min="13835" max="13835" width="18.85546875" style="20" customWidth="1"/>
    <col min="13836" max="13836" width="7.42578125" style="20" customWidth="1"/>
    <col min="13837" max="14074" width="9.140625" style="20"/>
    <col min="14075" max="14075" width="8.7109375" style="20" customWidth="1"/>
    <col min="14076" max="14076" width="47" style="20" customWidth="1"/>
    <col min="14077" max="14077" width="14.5703125" style="20" customWidth="1"/>
    <col min="14078" max="14079" width="13.7109375" style="20" customWidth="1"/>
    <col min="14080" max="14088" width="11.7109375" style="20" customWidth="1"/>
    <col min="14089" max="14089" width="11.28515625" style="20" customWidth="1"/>
    <col min="14090" max="14090" width="13.28515625" style="20" customWidth="1"/>
    <col min="14091" max="14091" width="18.85546875" style="20" customWidth="1"/>
    <col min="14092" max="14092" width="7.42578125" style="20" customWidth="1"/>
    <col min="14093" max="14330" width="9.140625" style="20"/>
    <col min="14331" max="14331" width="8.7109375" style="20" customWidth="1"/>
    <col min="14332" max="14332" width="47" style="20" customWidth="1"/>
    <col min="14333" max="14333" width="14.5703125" style="20" customWidth="1"/>
    <col min="14334" max="14335" width="13.7109375" style="20" customWidth="1"/>
    <col min="14336" max="14344" width="11.7109375" style="20" customWidth="1"/>
    <col min="14345" max="14345" width="11.28515625" style="20" customWidth="1"/>
    <col min="14346" max="14346" width="13.28515625" style="20" customWidth="1"/>
    <col min="14347" max="14347" width="18.85546875" style="20" customWidth="1"/>
    <col min="14348" max="14348" width="7.42578125" style="20" customWidth="1"/>
    <col min="14349" max="14586" width="9.140625" style="20"/>
    <col min="14587" max="14587" width="8.7109375" style="20" customWidth="1"/>
    <col min="14588" max="14588" width="47" style="20" customWidth="1"/>
    <col min="14589" max="14589" width="14.5703125" style="20" customWidth="1"/>
    <col min="14590" max="14591" width="13.7109375" style="20" customWidth="1"/>
    <col min="14592" max="14600" width="11.7109375" style="20" customWidth="1"/>
    <col min="14601" max="14601" width="11.28515625" style="20" customWidth="1"/>
    <col min="14602" max="14602" width="13.28515625" style="20" customWidth="1"/>
    <col min="14603" max="14603" width="18.85546875" style="20" customWidth="1"/>
    <col min="14604" max="14604" width="7.42578125" style="20" customWidth="1"/>
    <col min="14605" max="14842" width="9.140625" style="20"/>
    <col min="14843" max="14843" width="8.7109375" style="20" customWidth="1"/>
    <col min="14844" max="14844" width="47" style="20" customWidth="1"/>
    <col min="14845" max="14845" width="14.5703125" style="20" customWidth="1"/>
    <col min="14846" max="14847" width="13.7109375" style="20" customWidth="1"/>
    <col min="14848" max="14856" width="11.7109375" style="20" customWidth="1"/>
    <col min="14857" max="14857" width="11.28515625" style="20" customWidth="1"/>
    <col min="14858" max="14858" width="13.28515625" style="20" customWidth="1"/>
    <col min="14859" max="14859" width="18.85546875" style="20" customWidth="1"/>
    <col min="14860" max="14860" width="7.42578125" style="20" customWidth="1"/>
    <col min="14861" max="15098" width="9.140625" style="20"/>
    <col min="15099" max="15099" width="8.7109375" style="20" customWidth="1"/>
    <col min="15100" max="15100" width="47" style="20" customWidth="1"/>
    <col min="15101" max="15101" width="14.5703125" style="20" customWidth="1"/>
    <col min="15102" max="15103" width="13.7109375" style="20" customWidth="1"/>
    <col min="15104" max="15112" width="11.7109375" style="20" customWidth="1"/>
    <col min="15113" max="15113" width="11.28515625" style="20" customWidth="1"/>
    <col min="15114" max="15114" width="13.28515625" style="20" customWidth="1"/>
    <col min="15115" max="15115" width="18.85546875" style="20" customWidth="1"/>
    <col min="15116" max="15116" width="7.42578125" style="20" customWidth="1"/>
    <col min="15117" max="15354" width="9.140625" style="20"/>
    <col min="15355" max="15355" width="8.7109375" style="20" customWidth="1"/>
    <col min="15356" max="15356" width="47" style="20" customWidth="1"/>
    <col min="15357" max="15357" width="14.5703125" style="20" customWidth="1"/>
    <col min="15358" max="15359" width="13.7109375" style="20" customWidth="1"/>
    <col min="15360" max="15368" width="11.7109375" style="20" customWidth="1"/>
    <col min="15369" max="15369" width="11.28515625" style="20" customWidth="1"/>
    <col min="15370" max="15370" width="13.28515625" style="20" customWidth="1"/>
    <col min="15371" max="15371" width="18.85546875" style="20" customWidth="1"/>
    <col min="15372" max="15372" width="7.42578125" style="20" customWidth="1"/>
    <col min="15373" max="15610" width="9.140625" style="20"/>
    <col min="15611" max="15611" width="8.7109375" style="20" customWidth="1"/>
    <col min="15612" max="15612" width="47" style="20" customWidth="1"/>
    <col min="15613" max="15613" width="14.5703125" style="20" customWidth="1"/>
    <col min="15614" max="15615" width="13.7109375" style="20" customWidth="1"/>
    <col min="15616" max="15624" width="11.7109375" style="20" customWidth="1"/>
    <col min="15625" max="15625" width="11.28515625" style="20" customWidth="1"/>
    <col min="15626" max="15626" width="13.28515625" style="20" customWidth="1"/>
    <col min="15627" max="15627" width="18.85546875" style="20" customWidth="1"/>
    <col min="15628" max="15628" width="7.42578125" style="20" customWidth="1"/>
    <col min="15629" max="15866" width="9.140625" style="20"/>
    <col min="15867" max="15867" width="8.7109375" style="20" customWidth="1"/>
    <col min="15868" max="15868" width="47" style="20" customWidth="1"/>
    <col min="15869" max="15869" width="14.5703125" style="20" customWidth="1"/>
    <col min="15870" max="15871" width="13.7109375" style="20" customWidth="1"/>
    <col min="15872" max="15880" width="11.7109375" style="20" customWidth="1"/>
    <col min="15881" max="15881" width="11.28515625" style="20" customWidth="1"/>
    <col min="15882" max="15882" width="13.28515625" style="20" customWidth="1"/>
    <col min="15883" max="15883" width="18.85546875" style="20" customWidth="1"/>
    <col min="15884" max="15884" width="7.42578125" style="20" customWidth="1"/>
    <col min="15885" max="16122" width="9.140625" style="20"/>
    <col min="16123" max="16123" width="8.7109375" style="20" customWidth="1"/>
    <col min="16124" max="16124" width="47" style="20" customWidth="1"/>
    <col min="16125" max="16125" width="14.5703125" style="20" customWidth="1"/>
    <col min="16126" max="16127" width="13.7109375" style="20" customWidth="1"/>
    <col min="16128" max="16136" width="11.7109375" style="20" customWidth="1"/>
    <col min="16137" max="16137" width="11.28515625" style="20" customWidth="1"/>
    <col min="16138" max="16138" width="13.28515625" style="20" customWidth="1"/>
    <col min="16139" max="16139" width="18.85546875" style="20" customWidth="1"/>
    <col min="16140" max="16140" width="7.42578125" style="20" customWidth="1"/>
    <col min="16141" max="16384" width="9.140625" style="20"/>
  </cols>
  <sheetData>
    <row r="1" spans="1:190" s="21" customFormat="1" ht="39.75" customHeight="1" x14ac:dyDescent="0.25">
      <c r="A1" s="191" t="s">
        <v>42</v>
      </c>
      <c r="B1" s="192"/>
      <c r="C1" s="307" t="s">
        <v>67</v>
      </c>
      <c r="D1" s="308"/>
      <c r="E1" s="308"/>
      <c r="F1" s="308"/>
      <c r="G1" s="309"/>
      <c r="H1" s="299" t="s">
        <v>175</v>
      </c>
      <c r="I1" s="300"/>
      <c r="J1" s="301"/>
      <c r="K1" s="19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</row>
    <row r="2" spans="1:190" ht="24.95" customHeight="1" x14ac:dyDescent="0.25">
      <c r="A2" s="198" t="s">
        <v>174</v>
      </c>
      <c r="B2" s="199"/>
      <c r="C2" s="302" t="s">
        <v>68</v>
      </c>
      <c r="D2" s="303"/>
      <c r="E2" s="304" t="str">
        <f>Orçamento!D2</f>
        <v>SAAE - Serviço Autônomo de Água e Esgoto de São Carlos ANEXO IX</v>
      </c>
      <c r="F2" s="305"/>
      <c r="G2" s="305"/>
      <c r="H2" s="305"/>
      <c r="I2" s="305"/>
      <c r="J2" s="306"/>
      <c r="K2" s="22"/>
    </row>
    <row r="3" spans="1:190" ht="48.75" customHeight="1" thickBot="1" x14ac:dyDescent="0.25">
      <c r="A3" s="203" t="s">
        <v>1</v>
      </c>
      <c r="B3" s="204"/>
      <c r="C3" s="287" t="s">
        <v>2</v>
      </c>
      <c r="D3" s="288"/>
      <c r="E3" s="289" t="str">
        <f>Orçamento!D3</f>
        <v>PESQUISA DE VAZAMENTOS NÃO VISÍVEIS E REPARO DE VAZAMENTOS DE ÁGUA, NA MACRO REGIÃO DO VILA NERY E IMPLANTAÇÃO DE MACROMEDIDORES NO MUNICÍPIO DE SÃO CARLOS - SP</v>
      </c>
      <c r="F3" s="290"/>
      <c r="G3" s="290"/>
      <c r="H3" s="290"/>
      <c r="I3" s="290"/>
      <c r="J3" s="291"/>
      <c r="K3" s="23"/>
    </row>
    <row r="4" spans="1:190" ht="17.25" customHeight="1" thickBot="1" x14ac:dyDescent="0.25">
      <c r="A4" s="24"/>
      <c r="B4" s="25"/>
      <c r="C4" s="25"/>
      <c r="D4" s="25"/>
      <c r="E4" s="25"/>
      <c r="F4" s="25"/>
      <c r="G4" s="25"/>
      <c r="H4" s="25"/>
      <c r="I4" s="25"/>
      <c r="J4" s="25"/>
      <c r="K4" s="26"/>
    </row>
    <row r="5" spans="1:190" s="29" customFormat="1" ht="24.95" customHeight="1" thickBot="1" x14ac:dyDescent="0.3">
      <c r="A5" s="292" t="s">
        <v>4</v>
      </c>
      <c r="B5" s="27" t="s">
        <v>19</v>
      </c>
      <c r="C5" s="28" t="s">
        <v>35</v>
      </c>
      <c r="D5" s="294" t="s">
        <v>129</v>
      </c>
      <c r="E5" s="295"/>
      <c r="F5" s="295"/>
      <c r="G5" s="295"/>
      <c r="H5" s="295"/>
      <c r="I5" s="296"/>
      <c r="J5" s="297" t="s">
        <v>20</v>
      </c>
      <c r="K5" s="211" t="s">
        <v>21</v>
      </c>
    </row>
    <row r="6" spans="1:190" s="29" customFormat="1" ht="28.5" customHeight="1" thickBot="1" x14ac:dyDescent="0.3">
      <c r="A6" s="293"/>
      <c r="B6" s="30" t="s">
        <v>22</v>
      </c>
      <c r="C6" s="31" t="s">
        <v>69</v>
      </c>
      <c r="D6" s="32">
        <v>1</v>
      </c>
      <c r="E6" s="32">
        <v>2</v>
      </c>
      <c r="F6" s="32">
        <v>3</v>
      </c>
      <c r="G6" s="32">
        <v>4</v>
      </c>
      <c r="H6" s="32">
        <v>5</v>
      </c>
      <c r="I6" s="33">
        <v>6</v>
      </c>
      <c r="J6" s="298"/>
      <c r="K6" s="212"/>
    </row>
    <row r="7" spans="1:190" ht="21.75" customHeight="1" x14ac:dyDescent="0.25">
      <c r="A7" s="278">
        <v>1</v>
      </c>
      <c r="B7" s="279" t="str">
        <f>Orçamento!B7</f>
        <v>Serviços Preliminares</v>
      </c>
      <c r="C7" s="281">
        <f>Orçamento!F10</f>
        <v>0</v>
      </c>
      <c r="D7" s="61">
        <f>C7*1</f>
        <v>0</v>
      </c>
      <c r="E7" s="62"/>
      <c r="F7" s="62"/>
      <c r="G7" s="62"/>
      <c r="H7" s="62"/>
      <c r="I7" s="62"/>
      <c r="J7" s="283"/>
      <c r="K7" s="285">
        <f>I7+H7+G7+F7+E7+D7</f>
        <v>0</v>
      </c>
      <c r="L7" s="29"/>
      <c r="M7" s="29"/>
    </row>
    <row r="8" spans="1:190" ht="9.9499999999999993" customHeight="1" x14ac:dyDescent="0.25">
      <c r="A8" s="268"/>
      <c r="B8" s="280"/>
      <c r="C8" s="282"/>
      <c r="D8" s="169"/>
      <c r="E8" s="63"/>
      <c r="F8" s="63"/>
      <c r="G8" s="63"/>
      <c r="H8" s="63"/>
      <c r="I8" s="63"/>
      <c r="J8" s="284"/>
      <c r="K8" s="286"/>
      <c r="L8" s="29"/>
      <c r="M8" s="29"/>
    </row>
    <row r="9" spans="1:190" ht="24.75" customHeight="1" x14ac:dyDescent="0.25">
      <c r="A9" s="267">
        <v>2</v>
      </c>
      <c r="B9" s="269" t="str">
        <f>Orçamento!B11</f>
        <v>Fornecimento e instalação de macromedidores</v>
      </c>
      <c r="C9" s="271">
        <f>Orçamento!F14</f>
        <v>0</v>
      </c>
      <c r="D9" s="61">
        <f>ROUND(C9*0.2,2)</f>
        <v>0</v>
      </c>
      <c r="E9" s="64">
        <f>ROUND(C9*0.25,2)</f>
        <v>0</v>
      </c>
      <c r="F9" s="64">
        <f>ROUND(C9*0.25,2)</f>
        <v>0</v>
      </c>
      <c r="G9" s="64">
        <f>ROUND(C9-D9-E9-F9,2)</f>
        <v>0</v>
      </c>
      <c r="H9" s="64"/>
      <c r="I9" s="64"/>
      <c r="J9" s="272"/>
      <c r="K9" s="230">
        <f t="shared" ref="K9" si="0">I9+H9+G9+F9+E9+D9</f>
        <v>0</v>
      </c>
      <c r="L9" s="29"/>
      <c r="M9" s="29"/>
    </row>
    <row r="10" spans="1:190" ht="9.9499999999999993" customHeight="1" x14ac:dyDescent="0.25">
      <c r="A10" s="268"/>
      <c r="B10" s="270"/>
      <c r="C10" s="271"/>
      <c r="D10" s="169"/>
      <c r="E10" s="170"/>
      <c r="F10" s="171"/>
      <c r="G10" s="171"/>
      <c r="H10" s="64"/>
      <c r="I10" s="64"/>
      <c r="J10" s="273"/>
      <c r="K10" s="231"/>
      <c r="L10" s="29"/>
      <c r="M10" s="29"/>
    </row>
    <row r="11" spans="1:190" ht="30" customHeight="1" x14ac:dyDescent="0.25">
      <c r="A11" s="267">
        <v>3</v>
      </c>
      <c r="B11" s="269" t="str">
        <f>Orçamento!B15</f>
        <v>Construção de Abrigos para macromedidores, caixas de passagem e interligações</v>
      </c>
      <c r="C11" s="271">
        <f>Orçamento!F23</f>
        <v>0</v>
      </c>
      <c r="D11" s="61">
        <f>ROUND(C11*0.2,2)</f>
        <v>0</v>
      </c>
      <c r="E11" s="64">
        <f>ROUND(C11*0.25,2)</f>
        <v>0</v>
      </c>
      <c r="F11" s="64">
        <f>ROUND(C11*0.25,2)</f>
        <v>0</v>
      </c>
      <c r="G11" s="64">
        <f>ROUND(C11-D11-E11-F11,2)</f>
        <v>0</v>
      </c>
      <c r="H11" s="64"/>
      <c r="I11" s="64"/>
      <c r="J11" s="272"/>
      <c r="K11" s="230">
        <f t="shared" ref="K11" si="1">I11+H11+G11+F11+E11+D11</f>
        <v>0</v>
      </c>
      <c r="L11" s="29"/>
      <c r="M11" s="29"/>
    </row>
    <row r="12" spans="1:190" ht="9.9499999999999993" customHeight="1" x14ac:dyDescent="0.25">
      <c r="A12" s="268"/>
      <c r="B12" s="270"/>
      <c r="C12" s="271"/>
      <c r="D12" s="169"/>
      <c r="E12" s="171"/>
      <c r="F12" s="170"/>
      <c r="G12" s="170"/>
      <c r="H12" s="65"/>
      <c r="I12" s="65"/>
      <c r="J12" s="273"/>
      <c r="K12" s="231"/>
      <c r="L12" s="29"/>
      <c r="M12" s="29"/>
    </row>
    <row r="13" spans="1:190" ht="54" customHeight="1" x14ac:dyDescent="0.25">
      <c r="A13" s="267">
        <v>4</v>
      </c>
      <c r="B13" s="269" t="str">
        <f>Orçamento!B24</f>
        <v>Fornecimento de materiais incluindo cabos elétricos, cabo de sinal, eletroduto, conduletes, eletrocalhas, módulos de CLP para interface com sistema de telemetria e mão de obra para assentamento de tubos</v>
      </c>
      <c r="C13" s="271">
        <f>Orçamento!F37</f>
        <v>0</v>
      </c>
      <c r="D13" s="61">
        <f>ROUND(C13*0.2,2)</f>
        <v>0</v>
      </c>
      <c r="E13" s="64">
        <f>ROUND(C13*0.25,2)</f>
        <v>0</v>
      </c>
      <c r="F13" s="64">
        <f>ROUND(C13*0.25,2)</f>
        <v>0</v>
      </c>
      <c r="G13" s="64">
        <f>ROUND(C13-D13-E13-F13,2)</f>
        <v>0</v>
      </c>
      <c r="H13" s="64"/>
      <c r="I13" s="65"/>
      <c r="J13" s="272"/>
      <c r="K13" s="230">
        <f t="shared" ref="K13" si="2">I13+H13+G13+F13+E13+D13</f>
        <v>0</v>
      </c>
      <c r="L13" s="29"/>
      <c r="M13" s="29"/>
    </row>
    <row r="14" spans="1:190" ht="9.9499999999999993" customHeight="1" x14ac:dyDescent="0.25">
      <c r="A14" s="268"/>
      <c r="B14" s="270"/>
      <c r="C14" s="271"/>
      <c r="D14" s="169"/>
      <c r="E14" s="171"/>
      <c r="F14" s="170"/>
      <c r="G14" s="170"/>
      <c r="H14" s="65"/>
      <c r="I14" s="65"/>
      <c r="J14" s="273"/>
      <c r="K14" s="231"/>
      <c r="L14" s="29"/>
      <c r="M14" s="29"/>
    </row>
    <row r="15" spans="1:190" ht="30" customHeight="1" x14ac:dyDescent="0.25">
      <c r="A15" s="267">
        <v>5</v>
      </c>
      <c r="B15" s="269" t="str">
        <f>Orçamento!B38</f>
        <v>Pesquisa de vazamentos não visíveis nas redes, ramais e cavaletes, do sistema de distribuição de água nos DMC´s estabelecidos</v>
      </c>
      <c r="C15" s="271">
        <f>Orçamento!F82</f>
        <v>0</v>
      </c>
      <c r="D15" s="64">
        <f>ROUND(C15*0.15,2)</f>
        <v>0</v>
      </c>
      <c r="E15" s="64">
        <f>ROUND(C15*0.2,2)</f>
        <v>0</v>
      </c>
      <c r="F15" s="64">
        <f>ROUND(C15*0.2,2)</f>
        <v>0</v>
      </c>
      <c r="G15" s="64">
        <f>ROUND(C15*0.2,2)</f>
        <v>0</v>
      </c>
      <c r="H15" s="64">
        <f>ROUND(C15-D15-E15-F15-G15,2)</f>
        <v>0</v>
      </c>
      <c r="I15" s="65"/>
      <c r="J15" s="272"/>
      <c r="K15" s="230">
        <f t="shared" ref="K15" si="3">I15+H15+G15+F15+E15+D15</f>
        <v>0</v>
      </c>
      <c r="L15" s="29"/>
      <c r="M15" s="29"/>
    </row>
    <row r="16" spans="1:190" ht="9.9499999999999993" customHeight="1" x14ac:dyDescent="0.25">
      <c r="A16" s="268"/>
      <c r="B16" s="270"/>
      <c r="C16" s="271"/>
      <c r="D16" s="169"/>
      <c r="E16" s="171"/>
      <c r="F16" s="171"/>
      <c r="G16" s="171"/>
      <c r="H16" s="171"/>
      <c r="I16" s="64"/>
      <c r="J16" s="273"/>
      <c r="K16" s="231"/>
      <c r="L16" s="29"/>
      <c r="M16" s="29"/>
    </row>
    <row r="17" spans="1:120" ht="39" customHeight="1" x14ac:dyDescent="0.25">
      <c r="A17" s="267">
        <v>6</v>
      </c>
      <c r="B17" s="269" t="str">
        <f>Orçamento!B83</f>
        <v>Reparo de vazamentos de água em ramal predial e redes de abastecimento em PVC, Ferro Fundido e Ferro Galvanizaro</v>
      </c>
      <c r="C17" s="271">
        <f>Orçamento!F90</f>
        <v>0</v>
      </c>
      <c r="D17" s="61"/>
      <c r="E17" s="64">
        <f>ROUND(C17*0.25,2)</f>
        <v>0</v>
      </c>
      <c r="F17" s="64">
        <f>ROUND(C17*0.25,2)</f>
        <v>0</v>
      </c>
      <c r="G17" s="64">
        <f>ROUND(C17*0.2,2)</f>
        <v>0</v>
      </c>
      <c r="H17" s="64">
        <f>ROUND(C17*0.2,2)</f>
        <v>0</v>
      </c>
      <c r="I17" s="64">
        <f>ROUND(C17-E17-F17-G17-H17,2)</f>
        <v>0</v>
      </c>
      <c r="J17" s="272"/>
      <c r="K17" s="230">
        <f t="shared" ref="K17:K19" si="4">I17+H17+G17+F17+E17+D17</f>
        <v>0</v>
      </c>
      <c r="L17" s="29"/>
      <c r="M17" s="29"/>
    </row>
    <row r="18" spans="1:120" ht="9.9499999999999993" customHeight="1" x14ac:dyDescent="0.25">
      <c r="A18" s="268"/>
      <c r="B18" s="270"/>
      <c r="C18" s="271"/>
      <c r="D18" s="61"/>
      <c r="E18" s="171"/>
      <c r="F18" s="171"/>
      <c r="G18" s="171"/>
      <c r="H18" s="171"/>
      <c r="I18" s="171"/>
      <c r="J18" s="273"/>
      <c r="K18" s="231"/>
      <c r="L18" s="29"/>
      <c r="M18" s="29"/>
    </row>
    <row r="19" spans="1:120" ht="32.25" customHeight="1" x14ac:dyDescent="0.25">
      <c r="A19" s="267">
        <v>7</v>
      </c>
      <c r="B19" s="274" t="str">
        <f>Orçamento!B91</f>
        <v>Divulgação</v>
      </c>
      <c r="C19" s="276">
        <f>Orçamento!F94</f>
        <v>0</v>
      </c>
      <c r="D19" s="61"/>
      <c r="E19" s="64"/>
      <c r="F19" s="64"/>
      <c r="G19" s="64"/>
      <c r="H19" s="64"/>
      <c r="I19" s="64">
        <f>C19</f>
        <v>0</v>
      </c>
      <c r="J19" s="232"/>
      <c r="K19" s="230">
        <f t="shared" si="4"/>
        <v>0</v>
      </c>
      <c r="L19" s="29"/>
      <c r="M19" s="29"/>
    </row>
    <row r="20" spans="1:120" ht="9.9499999999999993" customHeight="1" x14ac:dyDescent="0.25">
      <c r="A20" s="268"/>
      <c r="B20" s="275"/>
      <c r="C20" s="277"/>
      <c r="D20" s="61"/>
      <c r="E20" s="174"/>
      <c r="F20" s="174"/>
      <c r="G20" s="174"/>
      <c r="H20" s="174"/>
      <c r="I20" s="171"/>
      <c r="J20" s="233"/>
      <c r="K20" s="231"/>
      <c r="L20" s="29"/>
      <c r="M20" s="29"/>
    </row>
    <row r="21" spans="1:120" ht="30" customHeight="1" thickBot="1" x14ac:dyDescent="0.3">
      <c r="A21" s="84"/>
      <c r="B21" s="85"/>
      <c r="C21" s="86"/>
      <c r="D21" s="66"/>
      <c r="E21" s="63"/>
      <c r="F21" s="67"/>
      <c r="G21" s="67"/>
      <c r="H21" s="67"/>
      <c r="I21" s="67"/>
      <c r="J21" s="87"/>
      <c r="K21" s="83"/>
      <c r="L21" s="34"/>
      <c r="M21" s="29"/>
      <c r="O21" s="35"/>
      <c r="P21" s="35"/>
      <c r="Q21" s="35"/>
    </row>
    <row r="22" spans="1:120" ht="24.95" customHeight="1" thickBot="1" x14ac:dyDescent="0.3">
      <c r="A22" s="266" t="s">
        <v>18</v>
      </c>
      <c r="B22" s="256"/>
      <c r="C22" s="58">
        <f t="shared" ref="C22:I22" si="5">SUM(C7:C21)</f>
        <v>0</v>
      </c>
      <c r="D22" s="36">
        <f t="shared" si="5"/>
        <v>0</v>
      </c>
      <c r="E22" s="36">
        <f t="shared" si="5"/>
        <v>0</v>
      </c>
      <c r="F22" s="36">
        <f t="shared" si="5"/>
        <v>0</v>
      </c>
      <c r="G22" s="36">
        <f t="shared" si="5"/>
        <v>0</v>
      </c>
      <c r="H22" s="36">
        <f t="shared" si="5"/>
        <v>0</v>
      </c>
      <c r="I22" s="36">
        <f t="shared" si="5"/>
        <v>0</v>
      </c>
      <c r="J22" s="37"/>
      <c r="K22" s="58">
        <f>SUM(D22:I22)</f>
        <v>0</v>
      </c>
      <c r="L22" s="29"/>
      <c r="M22" s="29"/>
    </row>
    <row r="23" spans="1:120" ht="24.95" customHeight="1" thickBot="1" x14ac:dyDescent="0.3">
      <c r="A23" s="253" t="s">
        <v>9</v>
      </c>
      <c r="B23" s="254"/>
      <c r="C23" s="59"/>
      <c r="D23" s="127">
        <f>D22*0.1</f>
        <v>0</v>
      </c>
      <c r="E23" s="127">
        <f t="shared" ref="E23:H23" si="6">E22*0.1</f>
        <v>0</v>
      </c>
      <c r="F23" s="127">
        <f t="shared" si="6"/>
        <v>0</v>
      </c>
      <c r="G23" s="127">
        <f t="shared" si="6"/>
        <v>0</v>
      </c>
      <c r="H23" s="127">
        <f t="shared" si="6"/>
        <v>0</v>
      </c>
      <c r="I23" s="127">
        <f>K23-D23-E23-F23-G23-H23</f>
        <v>-28210.799999999999</v>
      </c>
      <c r="J23" s="39"/>
      <c r="K23" s="58">
        <f>Orçamento!H96</f>
        <v>-28210.799999999999</v>
      </c>
      <c r="L23" s="29"/>
      <c r="M23" s="29"/>
    </row>
    <row r="24" spans="1:120" ht="24.95" customHeight="1" thickBot="1" x14ac:dyDescent="0.3">
      <c r="A24" s="255" t="s">
        <v>130</v>
      </c>
      <c r="B24" s="256"/>
      <c r="C24" s="58">
        <f>C22-C23</f>
        <v>0</v>
      </c>
      <c r="D24" s="127">
        <f t="shared" ref="D24:F24" si="7">D22-D23</f>
        <v>0</v>
      </c>
      <c r="E24" s="127">
        <f t="shared" si="7"/>
        <v>0</v>
      </c>
      <c r="F24" s="127">
        <f t="shared" si="7"/>
        <v>0</v>
      </c>
      <c r="G24" s="127">
        <f>G22-G23</f>
        <v>0</v>
      </c>
      <c r="H24" s="127">
        <f>H22-H23</f>
        <v>0</v>
      </c>
      <c r="I24" s="127">
        <f>I22-I23</f>
        <v>28210.799999999999</v>
      </c>
      <c r="J24" s="39"/>
      <c r="K24" s="60">
        <f>SUM(D24:I24)</f>
        <v>28210.799999999999</v>
      </c>
      <c r="L24" s="29"/>
      <c r="M24" s="29"/>
    </row>
    <row r="25" spans="1:120" s="41" customFormat="1" ht="46.5" customHeight="1" thickBot="1" x14ac:dyDescent="0.3">
      <c r="A25" s="257" t="s">
        <v>70</v>
      </c>
      <c r="B25" s="258"/>
      <c r="C25" s="258"/>
      <c r="D25" s="263">
        <f>D22+E22+F22</f>
        <v>0</v>
      </c>
      <c r="E25" s="264"/>
      <c r="F25" s="265"/>
      <c r="G25" s="263">
        <f>G22+H22+I22</f>
        <v>0</v>
      </c>
      <c r="H25" s="264"/>
      <c r="I25" s="265"/>
      <c r="J25" s="38"/>
      <c r="K25" s="36">
        <f>SUM(D25:J25)</f>
        <v>0</v>
      </c>
      <c r="L25" s="40"/>
      <c r="M25" s="40"/>
      <c r="N25" s="40"/>
      <c r="O25" s="40"/>
      <c r="P25" s="40"/>
      <c r="Q25" s="4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</row>
    <row r="26" spans="1:120" ht="30" customHeight="1" thickBot="1" x14ac:dyDescent="0.3">
      <c r="A26" s="259" t="s">
        <v>23</v>
      </c>
      <c r="B26" s="260"/>
      <c r="C26" s="261"/>
      <c r="D26" s="225">
        <f>D24+E24+F24</f>
        <v>0</v>
      </c>
      <c r="E26" s="226"/>
      <c r="F26" s="226"/>
      <c r="G26" s="226">
        <f>(K24-(K24*0.1))-(D24+E24+F24)</f>
        <v>25389.72</v>
      </c>
      <c r="H26" s="226"/>
      <c r="I26" s="226"/>
      <c r="J26" s="42">
        <f>K24*0.1</f>
        <v>2821.08</v>
      </c>
      <c r="K26" s="43">
        <f>SUM(D26:J26)</f>
        <v>28210.800000000003</v>
      </c>
      <c r="L26" s="29"/>
      <c r="M26" s="29"/>
      <c r="P26" s="68"/>
    </row>
    <row r="27" spans="1:120" ht="28.5" customHeight="1" thickBot="1" x14ac:dyDescent="0.3">
      <c r="A27" s="259" t="s">
        <v>24</v>
      </c>
      <c r="B27" s="260"/>
      <c r="C27" s="261"/>
      <c r="D27" s="225">
        <f>D23+E23+F23</f>
        <v>0</v>
      </c>
      <c r="E27" s="226"/>
      <c r="F27" s="226"/>
      <c r="G27" s="226">
        <f>G23+H23+I23</f>
        <v>-28210.799999999999</v>
      </c>
      <c r="H27" s="226"/>
      <c r="I27" s="226"/>
      <c r="J27" s="44"/>
      <c r="K27" s="45">
        <f>SUM(D27:J27)</f>
        <v>-28210.799999999999</v>
      </c>
      <c r="L27" s="29"/>
      <c r="M27" s="29"/>
    </row>
    <row r="28" spans="1:120" ht="19.5" customHeight="1" thickBot="1" x14ac:dyDescent="0.3">
      <c r="A28" s="46"/>
      <c r="B28" s="47"/>
      <c r="C28" s="48"/>
      <c r="D28" s="49"/>
      <c r="E28" s="50"/>
      <c r="F28" s="50"/>
      <c r="G28" s="50"/>
      <c r="H28" s="50"/>
      <c r="I28" s="50"/>
      <c r="J28" s="49"/>
      <c r="K28" s="74"/>
      <c r="L28" s="29"/>
      <c r="M28" s="29"/>
    </row>
    <row r="29" spans="1:120" s="69" customFormat="1" ht="19.5" customHeight="1" x14ac:dyDescent="0.3">
      <c r="A29" s="262" t="s">
        <v>71</v>
      </c>
      <c r="B29" s="262"/>
      <c r="C29" s="262"/>
      <c r="D29" s="262"/>
      <c r="E29" s="227" t="s">
        <v>72</v>
      </c>
      <c r="F29" s="228"/>
      <c r="G29" s="228"/>
      <c r="H29" s="228"/>
      <c r="I29" s="229"/>
      <c r="J29" s="251"/>
      <c r="K29" s="252"/>
    </row>
    <row r="30" spans="1:120" s="72" customFormat="1" ht="19.5" customHeight="1" x14ac:dyDescent="0.25">
      <c r="A30" s="70" t="s">
        <v>73</v>
      </c>
      <c r="B30" s="250" t="s">
        <v>81</v>
      </c>
      <c r="C30" s="250"/>
      <c r="D30" s="250"/>
      <c r="E30" s="71" t="s">
        <v>74</v>
      </c>
      <c r="F30" s="213" t="s">
        <v>176</v>
      </c>
      <c r="G30" s="214"/>
      <c r="H30" s="214"/>
      <c r="I30" s="215"/>
      <c r="J30" s="240"/>
      <c r="K30" s="241"/>
    </row>
    <row r="31" spans="1:120" s="72" customFormat="1" ht="19.5" customHeight="1" x14ac:dyDescent="0.25">
      <c r="A31" s="248" t="s">
        <v>75</v>
      </c>
      <c r="B31" s="248"/>
      <c r="C31" s="249" t="s">
        <v>178</v>
      </c>
      <c r="D31" s="249"/>
      <c r="E31" s="216" t="s">
        <v>177</v>
      </c>
      <c r="F31" s="217"/>
      <c r="G31" s="217"/>
      <c r="H31" s="217"/>
      <c r="I31" s="218"/>
      <c r="J31" s="240"/>
      <c r="K31" s="241"/>
    </row>
    <row r="32" spans="1:120" s="72" customFormat="1" ht="44.25" customHeight="1" x14ac:dyDescent="0.25">
      <c r="A32" s="238"/>
      <c r="B32" s="238"/>
      <c r="C32" s="238"/>
      <c r="D32" s="238"/>
      <c r="E32" s="219" t="s">
        <v>77</v>
      </c>
      <c r="F32" s="220"/>
      <c r="G32" s="220"/>
      <c r="H32" s="220"/>
      <c r="I32" s="221"/>
      <c r="J32" s="240"/>
      <c r="K32" s="241"/>
    </row>
    <row r="33" spans="1:14" s="72" customFormat="1" ht="25.5" customHeight="1" thickBot="1" x14ac:dyDescent="0.3">
      <c r="A33" s="238"/>
      <c r="B33" s="238"/>
      <c r="C33" s="238"/>
      <c r="D33" s="238"/>
      <c r="E33" s="222" t="s">
        <v>78</v>
      </c>
      <c r="F33" s="223"/>
      <c r="G33" s="223"/>
      <c r="H33" s="223"/>
      <c r="I33" s="224"/>
      <c r="J33" s="240"/>
      <c r="K33" s="241"/>
    </row>
    <row r="34" spans="1:14" s="72" customFormat="1" ht="21" customHeight="1" x14ac:dyDescent="0.25">
      <c r="A34" s="238"/>
      <c r="B34" s="238"/>
      <c r="C34" s="238"/>
      <c r="D34" s="238"/>
      <c r="E34" s="73" t="s">
        <v>79</v>
      </c>
      <c r="F34" s="245"/>
      <c r="G34" s="246"/>
      <c r="H34" s="246"/>
      <c r="I34" s="247"/>
      <c r="J34" s="240"/>
      <c r="K34" s="241"/>
    </row>
    <row r="35" spans="1:14" s="69" customFormat="1" ht="21" customHeight="1" x14ac:dyDescent="0.25">
      <c r="A35" s="238"/>
      <c r="B35" s="238"/>
      <c r="C35" s="238"/>
      <c r="D35" s="238"/>
      <c r="E35" s="239" t="s">
        <v>76</v>
      </c>
      <c r="F35" s="239"/>
      <c r="G35" s="239"/>
      <c r="H35" s="242"/>
      <c r="I35" s="242"/>
      <c r="J35" s="240"/>
      <c r="K35" s="241"/>
    </row>
    <row r="36" spans="1:14" s="69" customFormat="1" ht="27" customHeight="1" thickBot="1" x14ac:dyDescent="0.3">
      <c r="A36" s="234" t="s">
        <v>77</v>
      </c>
      <c r="B36" s="234"/>
      <c r="C36" s="234"/>
      <c r="D36" s="234"/>
      <c r="E36" s="243" t="s">
        <v>77</v>
      </c>
      <c r="F36" s="243"/>
      <c r="G36" s="243"/>
      <c r="H36" s="244"/>
      <c r="I36" s="244"/>
      <c r="J36" s="236"/>
      <c r="K36" s="237"/>
    </row>
    <row r="37" spans="1:14" ht="18" customHeight="1" x14ac:dyDescent="0.25">
      <c r="A37" s="20"/>
      <c r="D37" s="51"/>
      <c r="E37" s="52"/>
      <c r="F37" s="52"/>
      <c r="G37" s="52"/>
      <c r="H37" s="52"/>
      <c r="I37" s="52"/>
      <c r="J37" s="52"/>
      <c r="K37" s="52"/>
      <c r="L37" s="53"/>
      <c r="M37" s="53"/>
    </row>
    <row r="38" spans="1:14" ht="10.5" customHeight="1" x14ac:dyDescent="0.2">
      <c r="A38" s="235"/>
      <c r="B38" s="235"/>
      <c r="C38" s="235"/>
      <c r="D38" s="235"/>
      <c r="E38" s="235"/>
      <c r="F38" s="235"/>
      <c r="G38" s="235"/>
      <c r="H38" s="235"/>
      <c r="I38" s="235"/>
      <c r="J38" s="235"/>
      <c r="K38" s="235"/>
      <c r="L38" s="54"/>
      <c r="M38" s="55"/>
      <c r="N38" s="56"/>
    </row>
    <row r="39" spans="1:14" ht="10.5" customHeight="1" x14ac:dyDescent="0.2">
      <c r="A39" s="235"/>
      <c r="B39" s="235"/>
      <c r="C39" s="235"/>
      <c r="D39" s="235"/>
      <c r="E39" s="235"/>
      <c r="F39" s="235"/>
      <c r="G39" s="235"/>
      <c r="H39" s="235"/>
      <c r="I39" s="235"/>
      <c r="J39" s="235"/>
      <c r="K39" s="235"/>
      <c r="L39" s="54"/>
      <c r="M39" s="55"/>
    </row>
    <row r="40" spans="1:14" ht="10.5" customHeight="1" x14ac:dyDescent="0.2">
      <c r="A40" s="235"/>
      <c r="B40" s="235"/>
      <c r="C40" s="235"/>
      <c r="D40" s="235"/>
      <c r="E40" s="235"/>
      <c r="F40" s="235"/>
      <c r="G40" s="235"/>
      <c r="H40" s="235"/>
      <c r="I40" s="235"/>
      <c r="J40" s="235"/>
      <c r="K40" s="235"/>
      <c r="L40" s="54"/>
      <c r="M40" s="55"/>
      <c r="N40" s="56"/>
    </row>
    <row r="41" spans="1:14" ht="10.5" customHeight="1" x14ac:dyDescent="0.2">
      <c r="A41" s="235"/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54"/>
      <c r="M41" s="55"/>
    </row>
    <row r="42" spans="1:14" x14ac:dyDescent="0.2">
      <c r="A42" s="35"/>
      <c r="B42" s="3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</row>
    <row r="43" spans="1:14" x14ac:dyDescent="0.2">
      <c r="A43" s="20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</row>
    <row r="44" spans="1:14" x14ac:dyDescent="0.2">
      <c r="A44" s="20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</row>
    <row r="45" spans="1:14" x14ac:dyDescent="0.2">
      <c r="A45" s="20"/>
      <c r="E45" s="55"/>
      <c r="F45" s="55"/>
      <c r="G45" s="55"/>
      <c r="H45" s="55"/>
      <c r="I45" s="55"/>
      <c r="J45" s="55"/>
      <c r="K45" s="55"/>
      <c r="L45" s="55"/>
      <c r="M45" s="55"/>
    </row>
    <row r="46" spans="1:14" x14ac:dyDescent="0.2">
      <c r="A46" s="20"/>
    </row>
    <row r="47" spans="1:14" x14ac:dyDescent="0.2">
      <c r="A47" s="20"/>
    </row>
    <row r="48" spans="1:14" x14ac:dyDescent="0.2">
      <c r="A48" s="20"/>
    </row>
    <row r="49" spans="1:1" x14ac:dyDescent="0.2">
      <c r="A49" s="20"/>
    </row>
    <row r="50" spans="1:1" x14ac:dyDescent="0.2">
      <c r="A50" s="20"/>
    </row>
    <row r="51" spans="1:1" x14ac:dyDescent="0.2">
      <c r="A51" s="20"/>
    </row>
    <row r="52" spans="1:1" x14ac:dyDescent="0.2">
      <c r="A52" s="20"/>
    </row>
    <row r="53" spans="1:1" x14ac:dyDescent="0.2">
      <c r="A53" s="20"/>
    </row>
    <row r="54" spans="1:1" x14ac:dyDescent="0.2">
      <c r="A54" s="20"/>
    </row>
    <row r="55" spans="1:1" x14ac:dyDescent="0.2">
      <c r="A55" s="20"/>
    </row>
    <row r="56" spans="1:1" x14ac:dyDescent="0.2">
      <c r="A56" s="20"/>
    </row>
    <row r="57" spans="1:1" x14ac:dyDescent="0.2">
      <c r="A57" s="20"/>
    </row>
    <row r="58" spans="1:1" x14ac:dyDescent="0.2">
      <c r="A58" s="20"/>
    </row>
    <row r="59" spans="1:1" x14ac:dyDescent="0.2">
      <c r="A59" s="20"/>
    </row>
    <row r="60" spans="1:1" x14ac:dyDescent="0.2">
      <c r="A60" s="20"/>
    </row>
    <row r="61" spans="1:1" x14ac:dyDescent="0.2">
      <c r="A61" s="20"/>
    </row>
    <row r="62" spans="1:1" x14ac:dyDescent="0.2">
      <c r="A62" s="20"/>
    </row>
    <row r="63" spans="1:1" x14ac:dyDescent="0.2">
      <c r="A63" s="20"/>
    </row>
    <row r="64" spans="1:1" x14ac:dyDescent="0.2">
      <c r="A64" s="20"/>
    </row>
    <row r="65" spans="1:1" x14ac:dyDescent="0.2">
      <c r="A65" s="20"/>
    </row>
    <row r="66" spans="1:1" x14ac:dyDescent="0.2">
      <c r="A66" s="20"/>
    </row>
    <row r="67" spans="1:1" x14ac:dyDescent="0.2">
      <c r="A67" s="20"/>
    </row>
    <row r="68" spans="1:1" x14ac:dyDescent="0.2">
      <c r="A68" s="20"/>
    </row>
    <row r="69" spans="1:1" x14ac:dyDescent="0.2">
      <c r="A69" s="20"/>
    </row>
    <row r="70" spans="1:1" x14ac:dyDescent="0.2">
      <c r="A70" s="20"/>
    </row>
    <row r="71" spans="1:1" x14ac:dyDescent="0.2">
      <c r="A71" s="20"/>
    </row>
    <row r="72" spans="1:1" x14ac:dyDescent="0.2">
      <c r="A72" s="20"/>
    </row>
    <row r="73" spans="1:1" x14ac:dyDescent="0.2">
      <c r="A73" s="20"/>
    </row>
    <row r="74" spans="1:1" x14ac:dyDescent="0.2">
      <c r="A74" s="20"/>
    </row>
    <row r="75" spans="1:1" x14ac:dyDescent="0.2">
      <c r="A75" s="20"/>
    </row>
    <row r="76" spans="1:1" x14ac:dyDescent="0.2">
      <c r="A76" s="20"/>
    </row>
    <row r="77" spans="1:1" x14ac:dyDescent="0.2">
      <c r="A77" s="20"/>
    </row>
    <row r="78" spans="1:1" x14ac:dyDescent="0.2">
      <c r="A78" s="20"/>
    </row>
    <row r="79" spans="1:1" x14ac:dyDescent="0.2">
      <c r="A79" s="20"/>
    </row>
    <row r="80" spans="1:1" x14ac:dyDescent="0.2">
      <c r="A80" s="20"/>
    </row>
    <row r="81" spans="1:1" x14ac:dyDescent="0.2">
      <c r="A81" s="20"/>
    </row>
    <row r="82" spans="1:1" x14ac:dyDescent="0.2">
      <c r="A82" s="20"/>
    </row>
    <row r="83" spans="1:1" x14ac:dyDescent="0.2">
      <c r="A83" s="20"/>
    </row>
    <row r="84" spans="1:1" x14ac:dyDescent="0.2">
      <c r="A84" s="20"/>
    </row>
    <row r="85" spans="1:1" x14ac:dyDescent="0.2">
      <c r="A85" s="20"/>
    </row>
    <row r="86" spans="1:1" x14ac:dyDescent="0.2">
      <c r="A86" s="20"/>
    </row>
    <row r="87" spans="1:1" x14ac:dyDescent="0.2">
      <c r="A87" s="20"/>
    </row>
    <row r="88" spans="1:1" x14ac:dyDescent="0.2">
      <c r="A88" s="20"/>
    </row>
    <row r="89" spans="1:1" x14ac:dyDescent="0.2">
      <c r="A89" s="20"/>
    </row>
    <row r="90" spans="1:1" x14ac:dyDescent="0.2">
      <c r="A90" s="20"/>
    </row>
    <row r="91" spans="1:1" x14ac:dyDescent="0.2">
      <c r="A91" s="20"/>
    </row>
    <row r="92" spans="1:1" x14ac:dyDescent="0.2">
      <c r="A92" s="20"/>
    </row>
    <row r="93" spans="1:1" x14ac:dyDescent="0.2">
      <c r="A93" s="20"/>
    </row>
    <row r="94" spans="1:1" x14ac:dyDescent="0.2">
      <c r="A94" s="20"/>
    </row>
    <row r="95" spans="1:1" x14ac:dyDescent="0.2">
      <c r="A95" s="20"/>
    </row>
    <row r="96" spans="1:1" x14ac:dyDescent="0.2">
      <c r="A96" s="20"/>
    </row>
    <row r="97" spans="1:1" x14ac:dyDescent="0.2">
      <c r="A97" s="20"/>
    </row>
    <row r="98" spans="1:1" x14ac:dyDescent="0.2">
      <c r="A98" s="20"/>
    </row>
    <row r="99" spans="1:1" x14ac:dyDescent="0.2">
      <c r="A99" s="20"/>
    </row>
    <row r="100" spans="1:1" x14ac:dyDescent="0.2">
      <c r="A100" s="20"/>
    </row>
    <row r="101" spans="1:1" x14ac:dyDescent="0.2">
      <c r="A101" s="20"/>
    </row>
    <row r="102" spans="1:1" x14ac:dyDescent="0.2">
      <c r="A102" s="20"/>
    </row>
    <row r="103" spans="1:1" x14ac:dyDescent="0.2">
      <c r="A103" s="20"/>
    </row>
    <row r="104" spans="1:1" x14ac:dyDescent="0.2">
      <c r="A104" s="20"/>
    </row>
    <row r="105" spans="1:1" x14ac:dyDescent="0.2">
      <c r="A105" s="20"/>
    </row>
    <row r="106" spans="1:1" x14ac:dyDescent="0.2">
      <c r="A106" s="20"/>
    </row>
    <row r="107" spans="1:1" x14ac:dyDescent="0.2">
      <c r="A107" s="20"/>
    </row>
    <row r="108" spans="1:1" x14ac:dyDescent="0.2">
      <c r="A108" s="20"/>
    </row>
    <row r="109" spans="1:1" x14ac:dyDescent="0.2">
      <c r="A109" s="20"/>
    </row>
    <row r="110" spans="1:1" x14ac:dyDescent="0.2">
      <c r="A110" s="20"/>
    </row>
    <row r="111" spans="1:1" x14ac:dyDescent="0.2">
      <c r="A111" s="20"/>
    </row>
    <row r="112" spans="1:1" x14ac:dyDescent="0.2">
      <c r="A112" s="20"/>
    </row>
    <row r="113" spans="1:1" x14ac:dyDescent="0.2">
      <c r="A113" s="20"/>
    </row>
    <row r="114" spans="1:1" x14ac:dyDescent="0.2">
      <c r="A114" s="20"/>
    </row>
    <row r="115" spans="1:1" x14ac:dyDescent="0.2">
      <c r="A115" s="20"/>
    </row>
    <row r="116" spans="1:1" x14ac:dyDescent="0.2">
      <c r="A116" s="20"/>
    </row>
    <row r="117" spans="1:1" x14ac:dyDescent="0.2">
      <c r="A117" s="20"/>
    </row>
    <row r="118" spans="1:1" x14ac:dyDescent="0.2">
      <c r="A118" s="20"/>
    </row>
    <row r="119" spans="1:1" x14ac:dyDescent="0.2">
      <c r="A119" s="20"/>
    </row>
    <row r="120" spans="1:1" x14ac:dyDescent="0.2">
      <c r="A120" s="20"/>
    </row>
    <row r="121" spans="1:1" x14ac:dyDescent="0.2">
      <c r="A121" s="20"/>
    </row>
    <row r="122" spans="1:1" x14ac:dyDescent="0.2">
      <c r="A122" s="20"/>
    </row>
    <row r="123" spans="1:1" x14ac:dyDescent="0.2">
      <c r="A123" s="20"/>
    </row>
    <row r="124" spans="1:1" x14ac:dyDescent="0.2">
      <c r="A124" s="20"/>
    </row>
    <row r="125" spans="1:1" x14ac:dyDescent="0.2">
      <c r="A125" s="20"/>
    </row>
    <row r="126" spans="1:1" x14ac:dyDescent="0.2">
      <c r="A126" s="20"/>
    </row>
    <row r="127" spans="1:1" x14ac:dyDescent="0.2">
      <c r="A127" s="20"/>
    </row>
    <row r="128" spans="1:1" x14ac:dyDescent="0.2">
      <c r="A128" s="20"/>
    </row>
    <row r="129" spans="1:1" x14ac:dyDescent="0.2">
      <c r="A129" s="20"/>
    </row>
    <row r="130" spans="1:1" x14ac:dyDescent="0.2">
      <c r="A130" s="20"/>
    </row>
    <row r="131" spans="1:1" x14ac:dyDescent="0.2">
      <c r="A131" s="20"/>
    </row>
    <row r="132" spans="1:1" x14ac:dyDescent="0.2">
      <c r="A132" s="20"/>
    </row>
    <row r="133" spans="1:1" x14ac:dyDescent="0.2">
      <c r="A133" s="20"/>
    </row>
    <row r="134" spans="1:1" x14ac:dyDescent="0.2">
      <c r="A134" s="20"/>
    </row>
    <row r="135" spans="1:1" x14ac:dyDescent="0.2">
      <c r="A135" s="20"/>
    </row>
    <row r="136" spans="1:1" x14ac:dyDescent="0.2">
      <c r="A136" s="20"/>
    </row>
    <row r="137" spans="1:1" x14ac:dyDescent="0.2">
      <c r="A137" s="20"/>
    </row>
    <row r="138" spans="1:1" x14ac:dyDescent="0.2">
      <c r="A138" s="20"/>
    </row>
    <row r="139" spans="1:1" x14ac:dyDescent="0.2">
      <c r="A139" s="20"/>
    </row>
    <row r="140" spans="1:1" x14ac:dyDescent="0.2">
      <c r="A140" s="20"/>
    </row>
    <row r="141" spans="1:1" x14ac:dyDescent="0.2">
      <c r="A141" s="20"/>
    </row>
    <row r="142" spans="1:1" x14ac:dyDescent="0.2">
      <c r="A142" s="20"/>
    </row>
    <row r="143" spans="1:1" x14ac:dyDescent="0.2">
      <c r="A143" s="20"/>
    </row>
    <row r="144" spans="1:1" x14ac:dyDescent="0.2">
      <c r="A144" s="20"/>
    </row>
    <row r="145" spans="1:1" x14ac:dyDescent="0.2">
      <c r="A145" s="20"/>
    </row>
    <row r="146" spans="1:1" x14ac:dyDescent="0.2">
      <c r="A146" s="20"/>
    </row>
    <row r="147" spans="1:1" x14ac:dyDescent="0.2">
      <c r="A147" s="20"/>
    </row>
    <row r="148" spans="1:1" x14ac:dyDescent="0.2">
      <c r="A148" s="20"/>
    </row>
    <row r="149" spans="1:1" x14ac:dyDescent="0.2">
      <c r="A149" s="20"/>
    </row>
    <row r="150" spans="1:1" x14ac:dyDescent="0.2">
      <c r="A150" s="20"/>
    </row>
    <row r="151" spans="1:1" x14ac:dyDescent="0.2">
      <c r="A151" s="20"/>
    </row>
    <row r="152" spans="1:1" x14ac:dyDescent="0.2">
      <c r="A152" s="20"/>
    </row>
    <row r="153" spans="1:1" x14ac:dyDescent="0.2">
      <c r="A153" s="20"/>
    </row>
    <row r="154" spans="1:1" x14ac:dyDescent="0.2">
      <c r="A154" s="20"/>
    </row>
    <row r="155" spans="1:1" x14ac:dyDescent="0.2">
      <c r="A155" s="20"/>
    </row>
    <row r="156" spans="1:1" x14ac:dyDescent="0.2">
      <c r="A156" s="20"/>
    </row>
    <row r="157" spans="1:1" x14ac:dyDescent="0.2">
      <c r="A157" s="20"/>
    </row>
    <row r="158" spans="1:1" x14ac:dyDescent="0.2">
      <c r="A158" s="20"/>
    </row>
    <row r="159" spans="1:1" x14ac:dyDescent="0.2">
      <c r="A159" s="20"/>
    </row>
    <row r="160" spans="1:1" x14ac:dyDescent="0.2">
      <c r="A160" s="20"/>
    </row>
    <row r="161" spans="1:1" x14ac:dyDescent="0.2">
      <c r="A161" s="20"/>
    </row>
    <row r="162" spans="1:1" x14ac:dyDescent="0.2">
      <c r="A162" s="20"/>
    </row>
    <row r="163" spans="1:1" x14ac:dyDescent="0.2">
      <c r="A163" s="20"/>
    </row>
    <row r="164" spans="1:1" x14ac:dyDescent="0.2">
      <c r="A164" s="20"/>
    </row>
    <row r="165" spans="1:1" x14ac:dyDescent="0.2">
      <c r="A165" s="20"/>
    </row>
    <row r="166" spans="1:1" x14ac:dyDescent="0.2">
      <c r="A166" s="20"/>
    </row>
    <row r="167" spans="1:1" x14ac:dyDescent="0.2">
      <c r="A167" s="20"/>
    </row>
    <row r="168" spans="1:1" x14ac:dyDescent="0.2">
      <c r="A168" s="20"/>
    </row>
    <row r="169" spans="1:1" x14ac:dyDescent="0.2">
      <c r="A169" s="20"/>
    </row>
    <row r="170" spans="1:1" x14ac:dyDescent="0.2">
      <c r="A170" s="20"/>
    </row>
    <row r="171" spans="1:1" x14ac:dyDescent="0.2">
      <c r="A171" s="20"/>
    </row>
    <row r="172" spans="1:1" x14ac:dyDescent="0.2">
      <c r="A172" s="20"/>
    </row>
    <row r="173" spans="1:1" x14ac:dyDescent="0.2">
      <c r="A173" s="20"/>
    </row>
    <row r="174" spans="1:1" x14ac:dyDescent="0.2">
      <c r="A174" s="20"/>
    </row>
    <row r="175" spans="1:1" x14ac:dyDescent="0.2">
      <c r="A175" s="20"/>
    </row>
    <row r="176" spans="1:1" x14ac:dyDescent="0.2">
      <c r="A176" s="20"/>
    </row>
    <row r="177" spans="1:1" x14ac:dyDescent="0.2">
      <c r="A177" s="20"/>
    </row>
    <row r="178" spans="1:1" x14ac:dyDescent="0.2">
      <c r="A178" s="20"/>
    </row>
    <row r="179" spans="1:1" x14ac:dyDescent="0.2">
      <c r="A179" s="20"/>
    </row>
    <row r="180" spans="1:1" x14ac:dyDescent="0.2">
      <c r="A180" s="20"/>
    </row>
    <row r="181" spans="1:1" x14ac:dyDescent="0.2">
      <c r="A181" s="20"/>
    </row>
    <row r="182" spans="1:1" x14ac:dyDescent="0.2">
      <c r="A182" s="20"/>
    </row>
    <row r="183" spans="1:1" x14ac:dyDescent="0.2">
      <c r="A183" s="20"/>
    </row>
    <row r="184" spans="1:1" x14ac:dyDescent="0.2">
      <c r="A184" s="20"/>
    </row>
    <row r="185" spans="1:1" x14ac:dyDescent="0.2">
      <c r="A185" s="20"/>
    </row>
    <row r="186" spans="1:1" x14ac:dyDescent="0.2">
      <c r="A186" s="20"/>
    </row>
    <row r="187" spans="1:1" x14ac:dyDescent="0.2">
      <c r="A187" s="20"/>
    </row>
    <row r="188" spans="1:1" x14ac:dyDescent="0.2">
      <c r="A188" s="20"/>
    </row>
    <row r="189" spans="1:1" x14ac:dyDescent="0.2">
      <c r="A189" s="20"/>
    </row>
    <row r="190" spans="1:1" x14ac:dyDescent="0.2">
      <c r="A190" s="20"/>
    </row>
    <row r="191" spans="1:1" x14ac:dyDescent="0.2">
      <c r="A191" s="20"/>
    </row>
    <row r="192" spans="1:1" x14ac:dyDescent="0.2">
      <c r="A192" s="20"/>
    </row>
    <row r="193" spans="1:1" x14ac:dyDescent="0.2">
      <c r="A193" s="20"/>
    </row>
    <row r="194" spans="1:1" x14ac:dyDescent="0.2">
      <c r="A194" s="20"/>
    </row>
    <row r="195" spans="1:1" x14ac:dyDescent="0.2">
      <c r="A195" s="20"/>
    </row>
    <row r="196" spans="1:1" x14ac:dyDescent="0.2">
      <c r="A196" s="20"/>
    </row>
    <row r="197" spans="1:1" x14ac:dyDescent="0.2">
      <c r="A197" s="20"/>
    </row>
    <row r="198" spans="1:1" x14ac:dyDescent="0.2">
      <c r="A198" s="20"/>
    </row>
    <row r="199" spans="1:1" x14ac:dyDescent="0.2">
      <c r="A199" s="20"/>
    </row>
    <row r="200" spans="1:1" x14ac:dyDescent="0.2">
      <c r="A200" s="20"/>
    </row>
    <row r="201" spans="1:1" x14ac:dyDescent="0.2">
      <c r="A201" s="20"/>
    </row>
    <row r="202" spans="1:1" x14ac:dyDescent="0.2">
      <c r="A202" s="20"/>
    </row>
    <row r="203" spans="1:1" x14ac:dyDescent="0.2">
      <c r="A203" s="20"/>
    </row>
    <row r="204" spans="1:1" x14ac:dyDescent="0.2">
      <c r="A204" s="20"/>
    </row>
    <row r="205" spans="1:1" x14ac:dyDescent="0.2">
      <c r="A205" s="20"/>
    </row>
    <row r="206" spans="1:1" x14ac:dyDescent="0.2">
      <c r="A206" s="20"/>
    </row>
    <row r="207" spans="1:1" x14ac:dyDescent="0.2">
      <c r="A207" s="20"/>
    </row>
    <row r="208" spans="1:1" x14ac:dyDescent="0.2">
      <c r="A208" s="20"/>
    </row>
    <row r="209" spans="1:1" x14ac:dyDescent="0.2">
      <c r="A209" s="20"/>
    </row>
    <row r="210" spans="1:1" x14ac:dyDescent="0.2">
      <c r="A210" s="20"/>
    </row>
    <row r="211" spans="1:1" x14ac:dyDescent="0.2">
      <c r="A211" s="20"/>
    </row>
    <row r="212" spans="1:1" x14ac:dyDescent="0.2">
      <c r="A212" s="20"/>
    </row>
    <row r="213" spans="1:1" x14ac:dyDescent="0.2">
      <c r="A213" s="20"/>
    </row>
    <row r="214" spans="1:1" x14ac:dyDescent="0.2">
      <c r="A214" s="20"/>
    </row>
    <row r="215" spans="1:1" x14ac:dyDescent="0.2">
      <c r="A215" s="20"/>
    </row>
    <row r="216" spans="1:1" x14ac:dyDescent="0.2">
      <c r="A216" s="20"/>
    </row>
    <row r="217" spans="1:1" x14ac:dyDescent="0.2">
      <c r="A217" s="20"/>
    </row>
    <row r="218" spans="1:1" x14ac:dyDescent="0.2">
      <c r="A218" s="20"/>
    </row>
    <row r="219" spans="1:1" x14ac:dyDescent="0.2">
      <c r="A219" s="20"/>
    </row>
    <row r="220" spans="1:1" x14ac:dyDescent="0.2">
      <c r="A220" s="20"/>
    </row>
    <row r="221" spans="1:1" x14ac:dyDescent="0.2">
      <c r="A221" s="20"/>
    </row>
    <row r="222" spans="1:1" x14ac:dyDescent="0.2">
      <c r="A222" s="20"/>
    </row>
    <row r="223" spans="1:1" x14ac:dyDescent="0.2">
      <c r="A223" s="20"/>
    </row>
    <row r="224" spans="1:1" x14ac:dyDescent="0.2">
      <c r="A224" s="20"/>
    </row>
    <row r="225" spans="1:1" x14ac:dyDescent="0.2">
      <c r="A225" s="20"/>
    </row>
    <row r="226" spans="1:1" x14ac:dyDescent="0.2">
      <c r="A226" s="20"/>
    </row>
    <row r="227" spans="1:1" x14ac:dyDescent="0.2">
      <c r="A227" s="20"/>
    </row>
    <row r="228" spans="1:1" x14ac:dyDescent="0.2">
      <c r="A228" s="20"/>
    </row>
    <row r="229" spans="1:1" x14ac:dyDescent="0.2">
      <c r="A229" s="20"/>
    </row>
    <row r="230" spans="1:1" x14ac:dyDescent="0.2">
      <c r="A230" s="20"/>
    </row>
    <row r="231" spans="1:1" x14ac:dyDescent="0.2">
      <c r="A231" s="20"/>
    </row>
    <row r="232" spans="1:1" x14ac:dyDescent="0.2">
      <c r="A232" s="20"/>
    </row>
    <row r="233" spans="1:1" x14ac:dyDescent="0.2">
      <c r="A233" s="20"/>
    </row>
    <row r="234" spans="1:1" x14ac:dyDescent="0.2">
      <c r="A234" s="20"/>
    </row>
    <row r="235" spans="1:1" x14ac:dyDescent="0.2">
      <c r="A235" s="20"/>
    </row>
    <row r="236" spans="1:1" x14ac:dyDescent="0.2">
      <c r="A236" s="20"/>
    </row>
    <row r="237" spans="1:1" x14ac:dyDescent="0.2">
      <c r="A237" s="20"/>
    </row>
    <row r="238" spans="1:1" x14ac:dyDescent="0.2">
      <c r="A238" s="20"/>
    </row>
    <row r="239" spans="1:1" x14ac:dyDescent="0.2">
      <c r="A239" s="20"/>
    </row>
    <row r="240" spans="1:1" x14ac:dyDescent="0.2">
      <c r="A240" s="20"/>
    </row>
    <row r="241" spans="1:1" x14ac:dyDescent="0.2">
      <c r="A241" s="20"/>
    </row>
    <row r="242" spans="1:1" x14ac:dyDescent="0.2">
      <c r="A242" s="20"/>
    </row>
    <row r="243" spans="1:1" x14ac:dyDescent="0.2">
      <c r="A243" s="20"/>
    </row>
    <row r="244" spans="1:1" x14ac:dyDescent="0.2">
      <c r="A244" s="20"/>
    </row>
    <row r="245" spans="1:1" x14ac:dyDescent="0.2">
      <c r="A245" s="20"/>
    </row>
    <row r="246" spans="1:1" x14ac:dyDescent="0.2">
      <c r="A246" s="20"/>
    </row>
    <row r="247" spans="1:1" x14ac:dyDescent="0.2">
      <c r="A247" s="20"/>
    </row>
    <row r="248" spans="1:1" x14ac:dyDescent="0.2">
      <c r="A248" s="20"/>
    </row>
    <row r="249" spans="1:1" x14ac:dyDescent="0.2">
      <c r="A249" s="20"/>
    </row>
    <row r="250" spans="1:1" x14ac:dyDescent="0.2">
      <c r="A250" s="20"/>
    </row>
    <row r="251" spans="1:1" x14ac:dyDescent="0.2">
      <c r="A251" s="20"/>
    </row>
    <row r="252" spans="1:1" x14ac:dyDescent="0.2">
      <c r="A252" s="20"/>
    </row>
    <row r="253" spans="1:1" x14ac:dyDescent="0.2">
      <c r="A253" s="20"/>
    </row>
    <row r="254" spans="1:1" x14ac:dyDescent="0.2">
      <c r="A254" s="20"/>
    </row>
    <row r="255" spans="1:1" x14ac:dyDescent="0.2">
      <c r="A255" s="20"/>
    </row>
    <row r="256" spans="1:1" x14ac:dyDescent="0.2">
      <c r="A256" s="20"/>
    </row>
    <row r="257" spans="1:1" x14ac:dyDescent="0.2">
      <c r="A257" s="20"/>
    </row>
    <row r="258" spans="1:1" x14ac:dyDescent="0.2">
      <c r="A258" s="20"/>
    </row>
    <row r="259" spans="1:1" x14ac:dyDescent="0.2">
      <c r="A259" s="20"/>
    </row>
    <row r="260" spans="1:1" x14ac:dyDescent="0.2">
      <c r="A260" s="20"/>
    </row>
    <row r="261" spans="1:1" x14ac:dyDescent="0.2">
      <c r="A261" s="20"/>
    </row>
    <row r="262" spans="1:1" x14ac:dyDescent="0.2">
      <c r="A262" s="20"/>
    </row>
    <row r="263" spans="1:1" x14ac:dyDescent="0.2">
      <c r="A263" s="20"/>
    </row>
    <row r="264" spans="1:1" x14ac:dyDescent="0.2">
      <c r="A264" s="20"/>
    </row>
    <row r="265" spans="1:1" x14ac:dyDescent="0.2">
      <c r="A265" s="20"/>
    </row>
    <row r="266" spans="1:1" x14ac:dyDescent="0.2">
      <c r="A266" s="20"/>
    </row>
    <row r="267" spans="1:1" x14ac:dyDescent="0.2">
      <c r="A267" s="20"/>
    </row>
    <row r="268" spans="1:1" x14ac:dyDescent="0.2">
      <c r="A268" s="20"/>
    </row>
    <row r="269" spans="1:1" x14ac:dyDescent="0.2">
      <c r="A269" s="20"/>
    </row>
    <row r="270" spans="1:1" x14ac:dyDescent="0.2">
      <c r="A270" s="20"/>
    </row>
    <row r="271" spans="1:1" x14ac:dyDescent="0.2">
      <c r="A271" s="20"/>
    </row>
    <row r="272" spans="1:1" x14ac:dyDescent="0.2">
      <c r="A272" s="20"/>
    </row>
    <row r="273" spans="1:1" x14ac:dyDescent="0.2">
      <c r="A273" s="20"/>
    </row>
    <row r="274" spans="1:1" x14ac:dyDescent="0.2">
      <c r="A274" s="20"/>
    </row>
    <row r="275" spans="1:1" x14ac:dyDescent="0.2">
      <c r="A275" s="20"/>
    </row>
    <row r="276" spans="1:1" x14ac:dyDescent="0.2">
      <c r="A276" s="20"/>
    </row>
    <row r="277" spans="1:1" x14ac:dyDescent="0.2">
      <c r="A277" s="20"/>
    </row>
    <row r="278" spans="1:1" x14ac:dyDescent="0.2">
      <c r="A278" s="20"/>
    </row>
    <row r="279" spans="1:1" x14ac:dyDescent="0.2">
      <c r="A279" s="20"/>
    </row>
    <row r="280" spans="1:1" x14ac:dyDescent="0.2">
      <c r="A280" s="20"/>
    </row>
    <row r="281" spans="1:1" x14ac:dyDescent="0.2">
      <c r="A281" s="20"/>
    </row>
    <row r="282" spans="1:1" x14ac:dyDescent="0.2">
      <c r="A282" s="20"/>
    </row>
    <row r="283" spans="1:1" x14ac:dyDescent="0.2">
      <c r="A283" s="20"/>
    </row>
    <row r="284" spans="1:1" x14ac:dyDescent="0.2">
      <c r="A284" s="20"/>
    </row>
    <row r="285" spans="1:1" x14ac:dyDescent="0.2">
      <c r="A285" s="20"/>
    </row>
    <row r="286" spans="1:1" x14ac:dyDescent="0.2">
      <c r="A286" s="20"/>
    </row>
    <row r="287" spans="1:1" x14ac:dyDescent="0.2">
      <c r="A287" s="20"/>
    </row>
    <row r="288" spans="1:1" x14ac:dyDescent="0.2">
      <c r="A288" s="20"/>
    </row>
    <row r="289" spans="1:1" x14ac:dyDescent="0.2">
      <c r="A289" s="20"/>
    </row>
    <row r="290" spans="1:1" x14ac:dyDescent="0.2">
      <c r="A290" s="20"/>
    </row>
    <row r="291" spans="1:1" x14ac:dyDescent="0.2">
      <c r="A291" s="20"/>
    </row>
    <row r="292" spans="1:1" x14ac:dyDescent="0.2">
      <c r="A292" s="20"/>
    </row>
    <row r="293" spans="1:1" x14ac:dyDescent="0.2">
      <c r="A293" s="20"/>
    </row>
    <row r="294" spans="1:1" x14ac:dyDescent="0.2">
      <c r="A294" s="20"/>
    </row>
    <row r="295" spans="1:1" x14ac:dyDescent="0.2">
      <c r="A295" s="20"/>
    </row>
    <row r="296" spans="1:1" x14ac:dyDescent="0.2">
      <c r="A296" s="20"/>
    </row>
    <row r="297" spans="1:1" x14ac:dyDescent="0.2">
      <c r="A297" s="20"/>
    </row>
    <row r="298" spans="1:1" x14ac:dyDescent="0.2">
      <c r="A298" s="20"/>
    </row>
    <row r="299" spans="1:1" x14ac:dyDescent="0.2">
      <c r="A299" s="20"/>
    </row>
    <row r="300" spans="1:1" x14ac:dyDescent="0.2">
      <c r="A300" s="20"/>
    </row>
    <row r="301" spans="1:1" x14ac:dyDescent="0.2">
      <c r="A301" s="20"/>
    </row>
    <row r="302" spans="1:1" x14ac:dyDescent="0.2">
      <c r="A302" s="20"/>
    </row>
    <row r="303" spans="1:1" x14ac:dyDescent="0.2">
      <c r="A303" s="20"/>
    </row>
    <row r="304" spans="1:1" x14ac:dyDescent="0.2">
      <c r="A304" s="20"/>
    </row>
    <row r="305" spans="1:1" x14ac:dyDescent="0.2">
      <c r="A305" s="20"/>
    </row>
    <row r="306" spans="1:1" x14ac:dyDescent="0.2">
      <c r="A306" s="20"/>
    </row>
    <row r="307" spans="1:1" x14ac:dyDescent="0.2">
      <c r="A307" s="20"/>
    </row>
    <row r="308" spans="1:1" x14ac:dyDescent="0.2">
      <c r="A308" s="20"/>
    </row>
    <row r="309" spans="1:1" x14ac:dyDescent="0.2">
      <c r="A309" s="20"/>
    </row>
    <row r="310" spans="1:1" x14ac:dyDescent="0.2">
      <c r="A310" s="20"/>
    </row>
    <row r="311" spans="1:1" x14ac:dyDescent="0.2">
      <c r="A311" s="20"/>
    </row>
    <row r="312" spans="1:1" x14ac:dyDescent="0.2">
      <c r="A312" s="20"/>
    </row>
    <row r="313" spans="1:1" x14ac:dyDescent="0.2">
      <c r="A313" s="20"/>
    </row>
    <row r="314" spans="1:1" x14ac:dyDescent="0.2">
      <c r="A314" s="20"/>
    </row>
    <row r="315" spans="1:1" x14ac:dyDescent="0.2">
      <c r="A315" s="20"/>
    </row>
    <row r="316" spans="1:1" x14ac:dyDescent="0.2">
      <c r="A316" s="20"/>
    </row>
    <row r="317" spans="1:1" x14ac:dyDescent="0.2">
      <c r="A317" s="20"/>
    </row>
    <row r="318" spans="1:1" x14ac:dyDescent="0.2">
      <c r="A318" s="20"/>
    </row>
    <row r="319" spans="1:1" x14ac:dyDescent="0.2">
      <c r="A319" s="20"/>
    </row>
    <row r="320" spans="1:1" x14ac:dyDescent="0.2">
      <c r="A320" s="20"/>
    </row>
    <row r="321" spans="1:1" x14ac:dyDescent="0.2">
      <c r="A321" s="20"/>
    </row>
    <row r="322" spans="1:1" x14ac:dyDescent="0.2">
      <c r="A322" s="20"/>
    </row>
    <row r="323" spans="1:1" x14ac:dyDescent="0.2">
      <c r="A323" s="20"/>
    </row>
    <row r="324" spans="1:1" x14ac:dyDescent="0.2">
      <c r="A324" s="20"/>
    </row>
    <row r="325" spans="1:1" x14ac:dyDescent="0.2">
      <c r="A325" s="20"/>
    </row>
    <row r="326" spans="1:1" x14ac:dyDescent="0.2">
      <c r="A326" s="20"/>
    </row>
    <row r="327" spans="1:1" x14ac:dyDescent="0.2">
      <c r="A327" s="20"/>
    </row>
    <row r="328" spans="1:1" x14ac:dyDescent="0.2">
      <c r="A328" s="20"/>
    </row>
    <row r="329" spans="1:1" x14ac:dyDescent="0.2">
      <c r="A329" s="20"/>
    </row>
    <row r="330" spans="1:1" x14ac:dyDescent="0.2">
      <c r="A330" s="20"/>
    </row>
    <row r="331" spans="1:1" x14ac:dyDescent="0.2">
      <c r="A331" s="20"/>
    </row>
    <row r="332" spans="1:1" x14ac:dyDescent="0.2">
      <c r="A332" s="20"/>
    </row>
    <row r="333" spans="1:1" x14ac:dyDescent="0.2">
      <c r="A333" s="20"/>
    </row>
    <row r="334" spans="1:1" x14ac:dyDescent="0.2">
      <c r="A334" s="20"/>
    </row>
    <row r="335" spans="1:1" x14ac:dyDescent="0.2">
      <c r="A335" s="20"/>
    </row>
    <row r="336" spans="1:1" x14ac:dyDescent="0.2">
      <c r="A336" s="20"/>
    </row>
    <row r="337" spans="1:1" x14ac:dyDescent="0.2">
      <c r="A337" s="20"/>
    </row>
    <row r="338" spans="1:1" x14ac:dyDescent="0.2">
      <c r="A338" s="20"/>
    </row>
    <row r="339" spans="1:1" x14ac:dyDescent="0.2">
      <c r="A339" s="20"/>
    </row>
    <row r="340" spans="1:1" x14ac:dyDescent="0.2">
      <c r="A340" s="20"/>
    </row>
    <row r="341" spans="1:1" x14ac:dyDescent="0.2">
      <c r="A341" s="20"/>
    </row>
    <row r="342" spans="1:1" x14ac:dyDescent="0.2">
      <c r="A342" s="20"/>
    </row>
    <row r="343" spans="1:1" x14ac:dyDescent="0.2">
      <c r="A343" s="20"/>
    </row>
    <row r="344" spans="1:1" x14ac:dyDescent="0.2">
      <c r="A344" s="20"/>
    </row>
    <row r="345" spans="1:1" x14ac:dyDescent="0.2">
      <c r="A345" s="20"/>
    </row>
    <row r="346" spans="1:1" x14ac:dyDescent="0.2">
      <c r="A346" s="20"/>
    </row>
    <row r="347" spans="1:1" x14ac:dyDescent="0.2">
      <c r="A347" s="20"/>
    </row>
    <row r="348" spans="1:1" x14ac:dyDescent="0.2">
      <c r="A348" s="20"/>
    </row>
    <row r="349" spans="1:1" x14ac:dyDescent="0.2">
      <c r="A349" s="20"/>
    </row>
    <row r="350" spans="1:1" x14ac:dyDescent="0.2">
      <c r="A350" s="20"/>
    </row>
    <row r="351" spans="1:1" x14ac:dyDescent="0.2">
      <c r="A351" s="20"/>
    </row>
    <row r="352" spans="1:1" x14ac:dyDescent="0.2">
      <c r="A352" s="20"/>
    </row>
    <row r="353" spans="1:1" x14ac:dyDescent="0.2">
      <c r="A353" s="20"/>
    </row>
    <row r="354" spans="1:1" x14ac:dyDescent="0.2">
      <c r="A354" s="20"/>
    </row>
    <row r="355" spans="1:1" x14ac:dyDescent="0.2">
      <c r="A355" s="20"/>
    </row>
    <row r="356" spans="1:1" x14ac:dyDescent="0.2">
      <c r="A356" s="20"/>
    </row>
    <row r="357" spans="1:1" x14ac:dyDescent="0.2">
      <c r="A357" s="20"/>
    </row>
    <row r="358" spans="1:1" x14ac:dyDescent="0.2">
      <c r="A358" s="20"/>
    </row>
    <row r="359" spans="1:1" x14ac:dyDescent="0.2">
      <c r="A359" s="20"/>
    </row>
    <row r="360" spans="1:1" x14ac:dyDescent="0.2">
      <c r="A360" s="20"/>
    </row>
    <row r="361" spans="1:1" x14ac:dyDescent="0.2">
      <c r="A361" s="20"/>
    </row>
    <row r="362" spans="1:1" x14ac:dyDescent="0.2">
      <c r="A362" s="20"/>
    </row>
    <row r="363" spans="1:1" x14ac:dyDescent="0.2">
      <c r="A363" s="20"/>
    </row>
    <row r="364" spans="1:1" x14ac:dyDescent="0.2">
      <c r="A364" s="20"/>
    </row>
    <row r="365" spans="1:1" x14ac:dyDescent="0.2">
      <c r="A365" s="20"/>
    </row>
    <row r="366" spans="1:1" x14ac:dyDescent="0.2">
      <c r="A366" s="20"/>
    </row>
    <row r="367" spans="1:1" x14ac:dyDescent="0.2">
      <c r="A367" s="20"/>
    </row>
    <row r="368" spans="1:1" x14ac:dyDescent="0.2">
      <c r="A368" s="20"/>
    </row>
    <row r="369" spans="1:1" x14ac:dyDescent="0.2">
      <c r="A369" s="20"/>
    </row>
    <row r="370" spans="1:1" x14ac:dyDescent="0.2">
      <c r="A370" s="20"/>
    </row>
    <row r="371" spans="1:1" x14ac:dyDescent="0.2">
      <c r="A371" s="20"/>
    </row>
    <row r="372" spans="1:1" x14ac:dyDescent="0.2">
      <c r="A372" s="20"/>
    </row>
    <row r="373" spans="1:1" x14ac:dyDescent="0.2">
      <c r="A373" s="20"/>
    </row>
    <row r="374" spans="1:1" x14ac:dyDescent="0.2">
      <c r="A374" s="20"/>
    </row>
    <row r="375" spans="1:1" x14ac:dyDescent="0.2">
      <c r="A375" s="20"/>
    </row>
    <row r="376" spans="1:1" x14ac:dyDescent="0.2">
      <c r="A376" s="20"/>
    </row>
    <row r="377" spans="1:1" x14ac:dyDescent="0.2">
      <c r="A377" s="20"/>
    </row>
    <row r="378" spans="1:1" x14ac:dyDescent="0.2">
      <c r="A378" s="20"/>
    </row>
    <row r="379" spans="1:1" x14ac:dyDescent="0.2">
      <c r="A379" s="20"/>
    </row>
    <row r="380" spans="1:1" x14ac:dyDescent="0.2">
      <c r="A380" s="20"/>
    </row>
    <row r="381" spans="1:1" x14ac:dyDescent="0.2">
      <c r="A381" s="20"/>
    </row>
    <row r="382" spans="1:1" x14ac:dyDescent="0.2">
      <c r="A382" s="20"/>
    </row>
    <row r="383" spans="1:1" x14ac:dyDescent="0.2">
      <c r="A383" s="20"/>
    </row>
    <row r="384" spans="1:1" x14ac:dyDescent="0.2">
      <c r="A384" s="20"/>
    </row>
    <row r="385" spans="1:1" x14ac:dyDescent="0.2">
      <c r="A385" s="20"/>
    </row>
    <row r="386" spans="1:1" x14ac:dyDescent="0.2">
      <c r="A386" s="20"/>
    </row>
    <row r="387" spans="1:1" x14ac:dyDescent="0.2">
      <c r="A387" s="20"/>
    </row>
    <row r="388" spans="1:1" x14ac:dyDescent="0.2">
      <c r="A388" s="20"/>
    </row>
    <row r="389" spans="1:1" x14ac:dyDescent="0.2">
      <c r="A389" s="20"/>
    </row>
    <row r="390" spans="1:1" x14ac:dyDescent="0.2">
      <c r="A390" s="20"/>
    </row>
    <row r="391" spans="1:1" x14ac:dyDescent="0.2">
      <c r="A391" s="20"/>
    </row>
    <row r="392" spans="1:1" x14ac:dyDescent="0.2">
      <c r="A392" s="20"/>
    </row>
    <row r="393" spans="1:1" x14ac:dyDescent="0.2">
      <c r="A393" s="20"/>
    </row>
    <row r="394" spans="1:1" x14ac:dyDescent="0.2">
      <c r="A394" s="20"/>
    </row>
    <row r="395" spans="1:1" x14ac:dyDescent="0.2">
      <c r="A395" s="20"/>
    </row>
    <row r="396" spans="1:1" x14ac:dyDescent="0.2">
      <c r="A396" s="20"/>
    </row>
    <row r="397" spans="1:1" x14ac:dyDescent="0.2">
      <c r="A397" s="20"/>
    </row>
    <row r="398" spans="1:1" x14ac:dyDescent="0.2">
      <c r="A398" s="20"/>
    </row>
    <row r="399" spans="1:1" x14ac:dyDescent="0.2">
      <c r="A399" s="20"/>
    </row>
    <row r="400" spans="1:1" x14ac:dyDescent="0.2">
      <c r="A400" s="20"/>
    </row>
    <row r="401" spans="1:1" x14ac:dyDescent="0.2">
      <c r="A401" s="20"/>
    </row>
    <row r="402" spans="1:1" x14ac:dyDescent="0.2">
      <c r="A402" s="20"/>
    </row>
    <row r="403" spans="1:1" x14ac:dyDescent="0.2">
      <c r="A403" s="20"/>
    </row>
    <row r="404" spans="1:1" x14ac:dyDescent="0.2">
      <c r="A404" s="20"/>
    </row>
    <row r="405" spans="1:1" x14ac:dyDescent="0.2">
      <c r="A405" s="20"/>
    </row>
    <row r="406" spans="1:1" x14ac:dyDescent="0.2">
      <c r="A406" s="20"/>
    </row>
    <row r="407" spans="1:1" x14ac:dyDescent="0.2">
      <c r="A407" s="20"/>
    </row>
    <row r="408" spans="1:1" x14ac:dyDescent="0.2">
      <c r="A408" s="20"/>
    </row>
    <row r="409" spans="1:1" x14ac:dyDescent="0.2">
      <c r="A409" s="20"/>
    </row>
    <row r="410" spans="1:1" x14ac:dyDescent="0.2">
      <c r="A410" s="20"/>
    </row>
    <row r="411" spans="1:1" x14ac:dyDescent="0.2">
      <c r="A411" s="20"/>
    </row>
    <row r="412" spans="1:1" x14ac:dyDescent="0.2">
      <c r="A412" s="20"/>
    </row>
    <row r="413" spans="1:1" x14ac:dyDescent="0.2">
      <c r="A413" s="20"/>
    </row>
    <row r="414" spans="1:1" x14ac:dyDescent="0.2">
      <c r="A414" s="20"/>
    </row>
    <row r="415" spans="1:1" x14ac:dyDescent="0.2">
      <c r="A415" s="20"/>
    </row>
    <row r="416" spans="1:1" x14ac:dyDescent="0.2">
      <c r="A416" s="20"/>
    </row>
    <row r="417" spans="1:1" x14ac:dyDescent="0.2">
      <c r="A417" s="20"/>
    </row>
    <row r="418" spans="1:1" x14ac:dyDescent="0.2">
      <c r="A418" s="20"/>
    </row>
    <row r="419" spans="1:1" x14ac:dyDescent="0.2">
      <c r="A419" s="20"/>
    </row>
    <row r="420" spans="1:1" x14ac:dyDescent="0.2">
      <c r="A420" s="20"/>
    </row>
    <row r="421" spans="1:1" x14ac:dyDescent="0.2">
      <c r="A421" s="20"/>
    </row>
    <row r="422" spans="1:1" x14ac:dyDescent="0.2">
      <c r="A422" s="20"/>
    </row>
    <row r="423" spans="1:1" x14ac:dyDescent="0.2">
      <c r="A423" s="20"/>
    </row>
    <row r="424" spans="1:1" x14ac:dyDescent="0.2">
      <c r="A424" s="20"/>
    </row>
    <row r="425" spans="1:1" x14ac:dyDescent="0.2">
      <c r="A425" s="20"/>
    </row>
    <row r="426" spans="1:1" x14ac:dyDescent="0.2">
      <c r="A426" s="20"/>
    </row>
    <row r="427" spans="1:1" x14ac:dyDescent="0.2">
      <c r="A427" s="20"/>
    </row>
    <row r="428" spans="1:1" x14ac:dyDescent="0.2">
      <c r="A428" s="20"/>
    </row>
    <row r="429" spans="1:1" x14ac:dyDescent="0.2">
      <c r="A429" s="20"/>
    </row>
    <row r="430" spans="1:1" x14ac:dyDescent="0.2">
      <c r="A430" s="20"/>
    </row>
    <row r="431" spans="1:1" x14ac:dyDescent="0.2">
      <c r="A431" s="20"/>
    </row>
    <row r="432" spans="1:1" x14ac:dyDescent="0.2">
      <c r="A432" s="20"/>
    </row>
    <row r="433" spans="1:1" x14ac:dyDescent="0.2">
      <c r="A433" s="20"/>
    </row>
    <row r="434" spans="1:1" x14ac:dyDescent="0.2">
      <c r="A434" s="20"/>
    </row>
    <row r="435" spans="1:1" x14ac:dyDescent="0.2">
      <c r="A435" s="20"/>
    </row>
    <row r="436" spans="1:1" x14ac:dyDescent="0.2">
      <c r="A436" s="20"/>
    </row>
    <row r="437" spans="1:1" x14ac:dyDescent="0.2">
      <c r="A437" s="20"/>
    </row>
    <row r="438" spans="1:1" x14ac:dyDescent="0.2">
      <c r="A438" s="20"/>
    </row>
  </sheetData>
  <mergeCells count="86">
    <mergeCell ref="A1:B1"/>
    <mergeCell ref="H1:J1"/>
    <mergeCell ref="A2:B2"/>
    <mergeCell ref="C2:D2"/>
    <mergeCell ref="E2:J2"/>
    <mergeCell ref="C1:G1"/>
    <mergeCell ref="A3:B3"/>
    <mergeCell ref="C3:D3"/>
    <mergeCell ref="E3:J3"/>
    <mergeCell ref="A5:A6"/>
    <mergeCell ref="D5:I5"/>
    <mergeCell ref="J5:J6"/>
    <mergeCell ref="A7:A8"/>
    <mergeCell ref="B7:B8"/>
    <mergeCell ref="C7:C8"/>
    <mergeCell ref="J7:J8"/>
    <mergeCell ref="K7:K8"/>
    <mergeCell ref="A11:A12"/>
    <mergeCell ref="B11:B12"/>
    <mergeCell ref="C11:C12"/>
    <mergeCell ref="J11:J12"/>
    <mergeCell ref="K11:K12"/>
    <mergeCell ref="A9:A10"/>
    <mergeCell ref="B9:B10"/>
    <mergeCell ref="C9:C10"/>
    <mergeCell ref="J9:J10"/>
    <mergeCell ref="K9:K10"/>
    <mergeCell ref="A15:A16"/>
    <mergeCell ref="B15:B16"/>
    <mergeCell ref="C15:C16"/>
    <mergeCell ref="J15:J16"/>
    <mergeCell ref="K15:K16"/>
    <mergeCell ref="A13:A14"/>
    <mergeCell ref="B13:B14"/>
    <mergeCell ref="C13:C14"/>
    <mergeCell ref="J13:J14"/>
    <mergeCell ref="K13:K14"/>
    <mergeCell ref="A22:B22"/>
    <mergeCell ref="A17:A18"/>
    <mergeCell ref="B17:B18"/>
    <mergeCell ref="C17:C18"/>
    <mergeCell ref="J17:J18"/>
    <mergeCell ref="A19:A20"/>
    <mergeCell ref="B19:B20"/>
    <mergeCell ref="C19:C20"/>
    <mergeCell ref="A31:B31"/>
    <mergeCell ref="C31:D31"/>
    <mergeCell ref="B30:D30"/>
    <mergeCell ref="J29:K29"/>
    <mergeCell ref="A23:B23"/>
    <mergeCell ref="A24:B24"/>
    <mergeCell ref="A25:C25"/>
    <mergeCell ref="A26:C26"/>
    <mergeCell ref="A27:C27"/>
    <mergeCell ref="A29:D29"/>
    <mergeCell ref="D25:F25"/>
    <mergeCell ref="J30:K30"/>
    <mergeCell ref="J31:K31"/>
    <mergeCell ref="G25:I25"/>
    <mergeCell ref="D26:F26"/>
    <mergeCell ref="A36:D36"/>
    <mergeCell ref="A38:K39"/>
    <mergeCell ref="A40:K41"/>
    <mergeCell ref="J36:K36"/>
    <mergeCell ref="A32:D35"/>
    <mergeCell ref="E35:G35"/>
    <mergeCell ref="J34:K34"/>
    <mergeCell ref="J35:K35"/>
    <mergeCell ref="H35:I35"/>
    <mergeCell ref="E36:G36"/>
    <mergeCell ref="H36:I36"/>
    <mergeCell ref="J32:K32"/>
    <mergeCell ref="J33:K33"/>
    <mergeCell ref="F34:I34"/>
    <mergeCell ref="K5:K6"/>
    <mergeCell ref="F30:I30"/>
    <mergeCell ref="E31:I31"/>
    <mergeCell ref="E32:I32"/>
    <mergeCell ref="E33:I33"/>
    <mergeCell ref="D27:F27"/>
    <mergeCell ref="G26:I26"/>
    <mergeCell ref="G27:I27"/>
    <mergeCell ref="E29:I29"/>
    <mergeCell ref="K17:K18"/>
    <mergeCell ref="K19:K20"/>
    <mergeCell ref="J19:J20"/>
  </mergeCells>
  <printOptions horizontalCentered="1" verticalCentered="1"/>
  <pageMargins left="0.39370078740157483" right="0.39370078740157483" top="0.59055118110236227" bottom="0.51181102362204722" header="0.6692913385826772" footer="0.59055118110236227"/>
  <pageSetup paperSize="9" scale="55" orientation="landscape" r:id="rId1"/>
  <headerFooter alignWithMargins="0"/>
  <rowBreaks count="1" manualBreakCount="1">
    <brk id="36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P53"/>
  <sheetViews>
    <sheetView workbookViewId="0">
      <selection activeCell="D58" sqref="D58"/>
    </sheetView>
  </sheetViews>
  <sheetFormatPr defaultRowHeight="12.75" x14ac:dyDescent="0.2"/>
  <cols>
    <col min="1" max="4" width="9.140625" style="90"/>
    <col min="5" max="5" width="17" style="90" customWidth="1"/>
    <col min="6" max="6" width="12.5703125" style="90" customWidth="1"/>
    <col min="7" max="7" width="29.85546875" style="90" customWidth="1"/>
    <col min="8" max="8" width="14.42578125" style="90" customWidth="1"/>
    <col min="9" max="9" width="11.5703125" style="90" customWidth="1"/>
    <col min="10" max="10" width="10.5703125" style="90" customWidth="1"/>
    <col min="11" max="11" width="11.42578125" style="90" customWidth="1"/>
    <col min="12" max="12" width="10.5703125" style="90" customWidth="1"/>
    <col min="13" max="14" width="10.28515625" style="90" customWidth="1"/>
    <col min="15" max="15" width="9.85546875" style="90" customWidth="1"/>
    <col min="16" max="260" width="9.140625" style="90"/>
    <col min="261" max="261" width="17" style="90" customWidth="1"/>
    <col min="262" max="262" width="12.5703125" style="90" customWidth="1"/>
    <col min="263" max="263" width="29.85546875" style="90" customWidth="1"/>
    <col min="264" max="264" width="14.42578125" style="90" customWidth="1"/>
    <col min="265" max="265" width="11.5703125" style="90" customWidth="1"/>
    <col min="266" max="266" width="10.5703125" style="90" customWidth="1"/>
    <col min="267" max="267" width="11.42578125" style="90" customWidth="1"/>
    <col min="268" max="268" width="10.5703125" style="90" customWidth="1"/>
    <col min="269" max="270" width="10.28515625" style="90" customWidth="1"/>
    <col min="271" max="271" width="9.85546875" style="90" customWidth="1"/>
    <col min="272" max="516" width="9.140625" style="90"/>
    <col min="517" max="517" width="17" style="90" customWidth="1"/>
    <col min="518" max="518" width="12.5703125" style="90" customWidth="1"/>
    <col min="519" max="519" width="29.85546875" style="90" customWidth="1"/>
    <col min="520" max="520" width="14.42578125" style="90" customWidth="1"/>
    <col min="521" max="521" width="11.5703125" style="90" customWidth="1"/>
    <col min="522" max="522" width="10.5703125" style="90" customWidth="1"/>
    <col min="523" max="523" width="11.42578125" style="90" customWidth="1"/>
    <col min="524" max="524" width="10.5703125" style="90" customWidth="1"/>
    <col min="525" max="526" width="10.28515625" style="90" customWidth="1"/>
    <col min="527" max="527" width="9.85546875" style="90" customWidth="1"/>
    <col min="528" max="772" width="9.140625" style="90"/>
    <col min="773" max="773" width="17" style="90" customWidth="1"/>
    <col min="774" max="774" width="12.5703125" style="90" customWidth="1"/>
    <col min="775" max="775" width="29.85546875" style="90" customWidth="1"/>
    <col min="776" max="776" width="14.42578125" style="90" customWidth="1"/>
    <col min="777" max="777" width="11.5703125" style="90" customWidth="1"/>
    <col min="778" max="778" width="10.5703125" style="90" customWidth="1"/>
    <col min="779" max="779" width="11.42578125" style="90" customWidth="1"/>
    <col min="780" max="780" width="10.5703125" style="90" customWidth="1"/>
    <col min="781" max="782" width="10.28515625" style="90" customWidth="1"/>
    <col min="783" max="783" width="9.85546875" style="90" customWidth="1"/>
    <col min="784" max="1028" width="9.140625" style="90"/>
    <col min="1029" max="1029" width="17" style="90" customWidth="1"/>
    <col min="1030" max="1030" width="12.5703125" style="90" customWidth="1"/>
    <col min="1031" max="1031" width="29.85546875" style="90" customWidth="1"/>
    <col min="1032" max="1032" width="14.42578125" style="90" customWidth="1"/>
    <col min="1033" max="1033" width="11.5703125" style="90" customWidth="1"/>
    <col min="1034" max="1034" width="10.5703125" style="90" customWidth="1"/>
    <col min="1035" max="1035" width="11.42578125" style="90" customWidth="1"/>
    <col min="1036" max="1036" width="10.5703125" style="90" customWidth="1"/>
    <col min="1037" max="1038" width="10.28515625" style="90" customWidth="1"/>
    <col min="1039" max="1039" width="9.85546875" style="90" customWidth="1"/>
    <col min="1040" max="1284" width="9.140625" style="90"/>
    <col min="1285" max="1285" width="17" style="90" customWidth="1"/>
    <col min="1286" max="1286" width="12.5703125" style="90" customWidth="1"/>
    <col min="1287" max="1287" width="29.85546875" style="90" customWidth="1"/>
    <col min="1288" max="1288" width="14.42578125" style="90" customWidth="1"/>
    <col min="1289" max="1289" width="11.5703125" style="90" customWidth="1"/>
    <col min="1290" max="1290" width="10.5703125" style="90" customWidth="1"/>
    <col min="1291" max="1291" width="11.42578125" style="90" customWidth="1"/>
    <col min="1292" max="1292" width="10.5703125" style="90" customWidth="1"/>
    <col min="1293" max="1294" width="10.28515625" style="90" customWidth="1"/>
    <col min="1295" max="1295" width="9.85546875" style="90" customWidth="1"/>
    <col min="1296" max="1540" width="9.140625" style="90"/>
    <col min="1541" max="1541" width="17" style="90" customWidth="1"/>
    <col min="1542" max="1542" width="12.5703125" style="90" customWidth="1"/>
    <col min="1543" max="1543" width="29.85546875" style="90" customWidth="1"/>
    <col min="1544" max="1544" width="14.42578125" style="90" customWidth="1"/>
    <col min="1545" max="1545" width="11.5703125" style="90" customWidth="1"/>
    <col min="1546" max="1546" width="10.5703125" style="90" customWidth="1"/>
    <col min="1547" max="1547" width="11.42578125" style="90" customWidth="1"/>
    <col min="1548" max="1548" width="10.5703125" style="90" customWidth="1"/>
    <col min="1549" max="1550" width="10.28515625" style="90" customWidth="1"/>
    <col min="1551" max="1551" width="9.85546875" style="90" customWidth="1"/>
    <col min="1552" max="1796" width="9.140625" style="90"/>
    <col min="1797" max="1797" width="17" style="90" customWidth="1"/>
    <col min="1798" max="1798" width="12.5703125" style="90" customWidth="1"/>
    <col min="1799" max="1799" width="29.85546875" style="90" customWidth="1"/>
    <col min="1800" max="1800" width="14.42578125" style="90" customWidth="1"/>
    <col min="1801" max="1801" width="11.5703125" style="90" customWidth="1"/>
    <col min="1802" max="1802" width="10.5703125" style="90" customWidth="1"/>
    <col min="1803" max="1803" width="11.42578125" style="90" customWidth="1"/>
    <col min="1804" max="1804" width="10.5703125" style="90" customWidth="1"/>
    <col min="1805" max="1806" width="10.28515625" style="90" customWidth="1"/>
    <col min="1807" max="1807" width="9.85546875" style="90" customWidth="1"/>
    <col min="1808" max="2052" width="9.140625" style="90"/>
    <col min="2053" max="2053" width="17" style="90" customWidth="1"/>
    <col min="2054" max="2054" width="12.5703125" style="90" customWidth="1"/>
    <col min="2055" max="2055" width="29.85546875" style="90" customWidth="1"/>
    <col min="2056" max="2056" width="14.42578125" style="90" customWidth="1"/>
    <col min="2057" max="2057" width="11.5703125" style="90" customWidth="1"/>
    <col min="2058" max="2058" width="10.5703125" style="90" customWidth="1"/>
    <col min="2059" max="2059" width="11.42578125" style="90" customWidth="1"/>
    <col min="2060" max="2060" width="10.5703125" style="90" customWidth="1"/>
    <col min="2061" max="2062" width="10.28515625" style="90" customWidth="1"/>
    <col min="2063" max="2063" width="9.85546875" style="90" customWidth="1"/>
    <col min="2064" max="2308" width="9.140625" style="90"/>
    <col min="2309" max="2309" width="17" style="90" customWidth="1"/>
    <col min="2310" max="2310" width="12.5703125" style="90" customWidth="1"/>
    <col min="2311" max="2311" width="29.85546875" style="90" customWidth="1"/>
    <col min="2312" max="2312" width="14.42578125" style="90" customWidth="1"/>
    <col min="2313" max="2313" width="11.5703125" style="90" customWidth="1"/>
    <col min="2314" max="2314" width="10.5703125" style="90" customWidth="1"/>
    <col min="2315" max="2315" width="11.42578125" style="90" customWidth="1"/>
    <col min="2316" max="2316" width="10.5703125" style="90" customWidth="1"/>
    <col min="2317" max="2318" width="10.28515625" style="90" customWidth="1"/>
    <col min="2319" max="2319" width="9.85546875" style="90" customWidth="1"/>
    <col min="2320" max="2564" width="9.140625" style="90"/>
    <col min="2565" max="2565" width="17" style="90" customWidth="1"/>
    <col min="2566" max="2566" width="12.5703125" style="90" customWidth="1"/>
    <col min="2567" max="2567" width="29.85546875" style="90" customWidth="1"/>
    <col min="2568" max="2568" width="14.42578125" style="90" customWidth="1"/>
    <col min="2569" max="2569" width="11.5703125" style="90" customWidth="1"/>
    <col min="2570" max="2570" width="10.5703125" style="90" customWidth="1"/>
    <col min="2571" max="2571" width="11.42578125" style="90" customWidth="1"/>
    <col min="2572" max="2572" width="10.5703125" style="90" customWidth="1"/>
    <col min="2573" max="2574" width="10.28515625" style="90" customWidth="1"/>
    <col min="2575" max="2575" width="9.85546875" style="90" customWidth="1"/>
    <col min="2576" max="2820" width="9.140625" style="90"/>
    <col min="2821" max="2821" width="17" style="90" customWidth="1"/>
    <col min="2822" max="2822" width="12.5703125" style="90" customWidth="1"/>
    <col min="2823" max="2823" width="29.85546875" style="90" customWidth="1"/>
    <col min="2824" max="2824" width="14.42578125" style="90" customWidth="1"/>
    <col min="2825" max="2825" width="11.5703125" style="90" customWidth="1"/>
    <col min="2826" max="2826" width="10.5703125" style="90" customWidth="1"/>
    <col min="2827" max="2827" width="11.42578125" style="90" customWidth="1"/>
    <col min="2828" max="2828" width="10.5703125" style="90" customWidth="1"/>
    <col min="2829" max="2830" width="10.28515625" style="90" customWidth="1"/>
    <col min="2831" max="2831" width="9.85546875" style="90" customWidth="1"/>
    <col min="2832" max="3076" width="9.140625" style="90"/>
    <col min="3077" max="3077" width="17" style="90" customWidth="1"/>
    <col min="3078" max="3078" width="12.5703125" style="90" customWidth="1"/>
    <col min="3079" max="3079" width="29.85546875" style="90" customWidth="1"/>
    <col min="3080" max="3080" width="14.42578125" style="90" customWidth="1"/>
    <col min="3081" max="3081" width="11.5703125" style="90" customWidth="1"/>
    <col min="3082" max="3082" width="10.5703125" style="90" customWidth="1"/>
    <col min="3083" max="3083" width="11.42578125" style="90" customWidth="1"/>
    <col min="3084" max="3084" width="10.5703125" style="90" customWidth="1"/>
    <col min="3085" max="3086" width="10.28515625" style="90" customWidth="1"/>
    <col min="3087" max="3087" width="9.85546875" style="90" customWidth="1"/>
    <col min="3088" max="3332" width="9.140625" style="90"/>
    <col min="3333" max="3333" width="17" style="90" customWidth="1"/>
    <col min="3334" max="3334" width="12.5703125" style="90" customWidth="1"/>
    <col min="3335" max="3335" width="29.85546875" style="90" customWidth="1"/>
    <col min="3336" max="3336" width="14.42578125" style="90" customWidth="1"/>
    <col min="3337" max="3337" width="11.5703125" style="90" customWidth="1"/>
    <col min="3338" max="3338" width="10.5703125" style="90" customWidth="1"/>
    <col min="3339" max="3339" width="11.42578125" style="90" customWidth="1"/>
    <col min="3340" max="3340" width="10.5703125" style="90" customWidth="1"/>
    <col min="3341" max="3342" width="10.28515625" style="90" customWidth="1"/>
    <col min="3343" max="3343" width="9.85546875" style="90" customWidth="1"/>
    <col min="3344" max="3588" width="9.140625" style="90"/>
    <col min="3589" max="3589" width="17" style="90" customWidth="1"/>
    <col min="3590" max="3590" width="12.5703125" style="90" customWidth="1"/>
    <col min="3591" max="3591" width="29.85546875" style="90" customWidth="1"/>
    <col min="3592" max="3592" width="14.42578125" style="90" customWidth="1"/>
    <col min="3593" max="3593" width="11.5703125" style="90" customWidth="1"/>
    <col min="3594" max="3594" width="10.5703125" style="90" customWidth="1"/>
    <col min="3595" max="3595" width="11.42578125" style="90" customWidth="1"/>
    <col min="3596" max="3596" width="10.5703125" style="90" customWidth="1"/>
    <col min="3597" max="3598" width="10.28515625" style="90" customWidth="1"/>
    <col min="3599" max="3599" width="9.85546875" style="90" customWidth="1"/>
    <col min="3600" max="3844" width="9.140625" style="90"/>
    <col min="3845" max="3845" width="17" style="90" customWidth="1"/>
    <col min="3846" max="3846" width="12.5703125" style="90" customWidth="1"/>
    <col min="3847" max="3847" width="29.85546875" style="90" customWidth="1"/>
    <col min="3848" max="3848" width="14.42578125" style="90" customWidth="1"/>
    <col min="3849" max="3849" width="11.5703125" style="90" customWidth="1"/>
    <col min="3850" max="3850" width="10.5703125" style="90" customWidth="1"/>
    <col min="3851" max="3851" width="11.42578125" style="90" customWidth="1"/>
    <col min="3852" max="3852" width="10.5703125" style="90" customWidth="1"/>
    <col min="3853" max="3854" width="10.28515625" style="90" customWidth="1"/>
    <col min="3855" max="3855" width="9.85546875" style="90" customWidth="1"/>
    <col min="3856" max="4100" width="9.140625" style="90"/>
    <col min="4101" max="4101" width="17" style="90" customWidth="1"/>
    <col min="4102" max="4102" width="12.5703125" style="90" customWidth="1"/>
    <col min="4103" max="4103" width="29.85546875" style="90" customWidth="1"/>
    <col min="4104" max="4104" width="14.42578125" style="90" customWidth="1"/>
    <col min="4105" max="4105" width="11.5703125" style="90" customWidth="1"/>
    <col min="4106" max="4106" width="10.5703125" style="90" customWidth="1"/>
    <col min="4107" max="4107" width="11.42578125" style="90" customWidth="1"/>
    <col min="4108" max="4108" width="10.5703125" style="90" customWidth="1"/>
    <col min="4109" max="4110" width="10.28515625" style="90" customWidth="1"/>
    <col min="4111" max="4111" width="9.85546875" style="90" customWidth="1"/>
    <col min="4112" max="4356" width="9.140625" style="90"/>
    <col min="4357" max="4357" width="17" style="90" customWidth="1"/>
    <col min="4358" max="4358" width="12.5703125" style="90" customWidth="1"/>
    <col min="4359" max="4359" width="29.85546875" style="90" customWidth="1"/>
    <col min="4360" max="4360" width="14.42578125" style="90" customWidth="1"/>
    <col min="4361" max="4361" width="11.5703125" style="90" customWidth="1"/>
    <col min="4362" max="4362" width="10.5703125" style="90" customWidth="1"/>
    <col min="4363" max="4363" width="11.42578125" style="90" customWidth="1"/>
    <col min="4364" max="4364" width="10.5703125" style="90" customWidth="1"/>
    <col min="4365" max="4366" width="10.28515625" style="90" customWidth="1"/>
    <col min="4367" max="4367" width="9.85546875" style="90" customWidth="1"/>
    <col min="4368" max="4612" width="9.140625" style="90"/>
    <col min="4613" max="4613" width="17" style="90" customWidth="1"/>
    <col min="4614" max="4614" width="12.5703125" style="90" customWidth="1"/>
    <col min="4615" max="4615" width="29.85546875" style="90" customWidth="1"/>
    <col min="4616" max="4616" width="14.42578125" style="90" customWidth="1"/>
    <col min="4617" max="4617" width="11.5703125" style="90" customWidth="1"/>
    <col min="4618" max="4618" width="10.5703125" style="90" customWidth="1"/>
    <col min="4619" max="4619" width="11.42578125" style="90" customWidth="1"/>
    <col min="4620" max="4620" width="10.5703125" style="90" customWidth="1"/>
    <col min="4621" max="4622" width="10.28515625" style="90" customWidth="1"/>
    <col min="4623" max="4623" width="9.85546875" style="90" customWidth="1"/>
    <col min="4624" max="4868" width="9.140625" style="90"/>
    <col min="4869" max="4869" width="17" style="90" customWidth="1"/>
    <col min="4870" max="4870" width="12.5703125" style="90" customWidth="1"/>
    <col min="4871" max="4871" width="29.85546875" style="90" customWidth="1"/>
    <col min="4872" max="4872" width="14.42578125" style="90" customWidth="1"/>
    <col min="4873" max="4873" width="11.5703125" style="90" customWidth="1"/>
    <col min="4874" max="4874" width="10.5703125" style="90" customWidth="1"/>
    <col min="4875" max="4875" width="11.42578125" style="90" customWidth="1"/>
    <col min="4876" max="4876" width="10.5703125" style="90" customWidth="1"/>
    <col min="4877" max="4878" width="10.28515625" style="90" customWidth="1"/>
    <col min="4879" max="4879" width="9.85546875" style="90" customWidth="1"/>
    <col min="4880" max="5124" width="9.140625" style="90"/>
    <col min="5125" max="5125" width="17" style="90" customWidth="1"/>
    <col min="5126" max="5126" width="12.5703125" style="90" customWidth="1"/>
    <col min="5127" max="5127" width="29.85546875" style="90" customWidth="1"/>
    <col min="5128" max="5128" width="14.42578125" style="90" customWidth="1"/>
    <col min="5129" max="5129" width="11.5703125" style="90" customWidth="1"/>
    <col min="5130" max="5130" width="10.5703125" style="90" customWidth="1"/>
    <col min="5131" max="5131" width="11.42578125" style="90" customWidth="1"/>
    <col min="5132" max="5132" width="10.5703125" style="90" customWidth="1"/>
    <col min="5133" max="5134" width="10.28515625" style="90" customWidth="1"/>
    <col min="5135" max="5135" width="9.85546875" style="90" customWidth="1"/>
    <col min="5136" max="5380" width="9.140625" style="90"/>
    <col min="5381" max="5381" width="17" style="90" customWidth="1"/>
    <col min="5382" max="5382" width="12.5703125" style="90" customWidth="1"/>
    <col min="5383" max="5383" width="29.85546875" style="90" customWidth="1"/>
    <col min="5384" max="5384" width="14.42578125" style="90" customWidth="1"/>
    <col min="5385" max="5385" width="11.5703125" style="90" customWidth="1"/>
    <col min="5386" max="5386" width="10.5703125" style="90" customWidth="1"/>
    <col min="5387" max="5387" width="11.42578125" style="90" customWidth="1"/>
    <col min="5388" max="5388" width="10.5703125" style="90" customWidth="1"/>
    <col min="5389" max="5390" width="10.28515625" style="90" customWidth="1"/>
    <col min="5391" max="5391" width="9.85546875" style="90" customWidth="1"/>
    <col min="5392" max="5636" width="9.140625" style="90"/>
    <col min="5637" max="5637" width="17" style="90" customWidth="1"/>
    <col min="5638" max="5638" width="12.5703125" style="90" customWidth="1"/>
    <col min="5639" max="5639" width="29.85546875" style="90" customWidth="1"/>
    <col min="5640" max="5640" width="14.42578125" style="90" customWidth="1"/>
    <col min="5641" max="5641" width="11.5703125" style="90" customWidth="1"/>
    <col min="5642" max="5642" width="10.5703125" style="90" customWidth="1"/>
    <col min="5643" max="5643" width="11.42578125" style="90" customWidth="1"/>
    <col min="5644" max="5644" width="10.5703125" style="90" customWidth="1"/>
    <col min="5645" max="5646" width="10.28515625" style="90" customWidth="1"/>
    <col min="5647" max="5647" width="9.85546875" style="90" customWidth="1"/>
    <col min="5648" max="5892" width="9.140625" style="90"/>
    <col min="5893" max="5893" width="17" style="90" customWidth="1"/>
    <col min="5894" max="5894" width="12.5703125" style="90" customWidth="1"/>
    <col min="5895" max="5895" width="29.85546875" style="90" customWidth="1"/>
    <col min="5896" max="5896" width="14.42578125" style="90" customWidth="1"/>
    <col min="5897" max="5897" width="11.5703125" style="90" customWidth="1"/>
    <col min="5898" max="5898" width="10.5703125" style="90" customWidth="1"/>
    <col min="5899" max="5899" width="11.42578125" style="90" customWidth="1"/>
    <col min="5900" max="5900" width="10.5703125" style="90" customWidth="1"/>
    <col min="5901" max="5902" width="10.28515625" style="90" customWidth="1"/>
    <col min="5903" max="5903" width="9.85546875" style="90" customWidth="1"/>
    <col min="5904" max="6148" width="9.140625" style="90"/>
    <col min="6149" max="6149" width="17" style="90" customWidth="1"/>
    <col min="6150" max="6150" width="12.5703125" style="90" customWidth="1"/>
    <col min="6151" max="6151" width="29.85546875" style="90" customWidth="1"/>
    <col min="6152" max="6152" width="14.42578125" style="90" customWidth="1"/>
    <col min="6153" max="6153" width="11.5703125" style="90" customWidth="1"/>
    <col min="6154" max="6154" width="10.5703125" style="90" customWidth="1"/>
    <col min="6155" max="6155" width="11.42578125" style="90" customWidth="1"/>
    <col min="6156" max="6156" width="10.5703125" style="90" customWidth="1"/>
    <col min="6157" max="6158" width="10.28515625" style="90" customWidth="1"/>
    <col min="6159" max="6159" width="9.85546875" style="90" customWidth="1"/>
    <col min="6160" max="6404" width="9.140625" style="90"/>
    <col min="6405" max="6405" width="17" style="90" customWidth="1"/>
    <col min="6406" max="6406" width="12.5703125" style="90" customWidth="1"/>
    <col min="6407" max="6407" width="29.85546875" style="90" customWidth="1"/>
    <col min="6408" max="6408" width="14.42578125" style="90" customWidth="1"/>
    <col min="6409" max="6409" width="11.5703125" style="90" customWidth="1"/>
    <col min="6410" max="6410" width="10.5703125" style="90" customWidth="1"/>
    <col min="6411" max="6411" width="11.42578125" style="90" customWidth="1"/>
    <col min="6412" max="6412" width="10.5703125" style="90" customWidth="1"/>
    <col min="6413" max="6414" width="10.28515625" style="90" customWidth="1"/>
    <col min="6415" max="6415" width="9.85546875" style="90" customWidth="1"/>
    <col min="6416" max="6660" width="9.140625" style="90"/>
    <col min="6661" max="6661" width="17" style="90" customWidth="1"/>
    <col min="6662" max="6662" width="12.5703125" style="90" customWidth="1"/>
    <col min="6663" max="6663" width="29.85546875" style="90" customWidth="1"/>
    <col min="6664" max="6664" width="14.42578125" style="90" customWidth="1"/>
    <col min="6665" max="6665" width="11.5703125" style="90" customWidth="1"/>
    <col min="6666" max="6666" width="10.5703125" style="90" customWidth="1"/>
    <col min="6667" max="6667" width="11.42578125" style="90" customWidth="1"/>
    <col min="6668" max="6668" width="10.5703125" style="90" customWidth="1"/>
    <col min="6669" max="6670" width="10.28515625" style="90" customWidth="1"/>
    <col min="6671" max="6671" width="9.85546875" style="90" customWidth="1"/>
    <col min="6672" max="6916" width="9.140625" style="90"/>
    <col min="6917" max="6917" width="17" style="90" customWidth="1"/>
    <col min="6918" max="6918" width="12.5703125" style="90" customWidth="1"/>
    <col min="6919" max="6919" width="29.85546875" style="90" customWidth="1"/>
    <col min="6920" max="6920" width="14.42578125" style="90" customWidth="1"/>
    <col min="6921" max="6921" width="11.5703125" style="90" customWidth="1"/>
    <col min="6922" max="6922" width="10.5703125" style="90" customWidth="1"/>
    <col min="6923" max="6923" width="11.42578125" style="90" customWidth="1"/>
    <col min="6924" max="6924" width="10.5703125" style="90" customWidth="1"/>
    <col min="6925" max="6926" width="10.28515625" style="90" customWidth="1"/>
    <col min="6927" max="6927" width="9.85546875" style="90" customWidth="1"/>
    <col min="6928" max="7172" width="9.140625" style="90"/>
    <col min="7173" max="7173" width="17" style="90" customWidth="1"/>
    <col min="7174" max="7174" width="12.5703125" style="90" customWidth="1"/>
    <col min="7175" max="7175" width="29.85546875" style="90" customWidth="1"/>
    <col min="7176" max="7176" width="14.42578125" style="90" customWidth="1"/>
    <col min="7177" max="7177" width="11.5703125" style="90" customWidth="1"/>
    <col min="7178" max="7178" width="10.5703125" style="90" customWidth="1"/>
    <col min="7179" max="7179" width="11.42578125" style="90" customWidth="1"/>
    <col min="7180" max="7180" width="10.5703125" style="90" customWidth="1"/>
    <col min="7181" max="7182" width="10.28515625" style="90" customWidth="1"/>
    <col min="7183" max="7183" width="9.85546875" style="90" customWidth="1"/>
    <col min="7184" max="7428" width="9.140625" style="90"/>
    <col min="7429" max="7429" width="17" style="90" customWidth="1"/>
    <col min="7430" max="7430" width="12.5703125" style="90" customWidth="1"/>
    <col min="7431" max="7431" width="29.85546875" style="90" customWidth="1"/>
    <col min="7432" max="7432" width="14.42578125" style="90" customWidth="1"/>
    <col min="7433" max="7433" width="11.5703125" style="90" customWidth="1"/>
    <col min="7434" max="7434" width="10.5703125" style="90" customWidth="1"/>
    <col min="7435" max="7435" width="11.42578125" style="90" customWidth="1"/>
    <col min="7436" max="7436" width="10.5703125" style="90" customWidth="1"/>
    <col min="7437" max="7438" width="10.28515625" style="90" customWidth="1"/>
    <col min="7439" max="7439" width="9.85546875" style="90" customWidth="1"/>
    <col min="7440" max="7684" width="9.140625" style="90"/>
    <col min="7685" max="7685" width="17" style="90" customWidth="1"/>
    <col min="7686" max="7686" width="12.5703125" style="90" customWidth="1"/>
    <col min="7687" max="7687" width="29.85546875" style="90" customWidth="1"/>
    <col min="7688" max="7688" width="14.42578125" style="90" customWidth="1"/>
    <col min="7689" max="7689" width="11.5703125" style="90" customWidth="1"/>
    <col min="7690" max="7690" width="10.5703125" style="90" customWidth="1"/>
    <col min="7691" max="7691" width="11.42578125" style="90" customWidth="1"/>
    <col min="7692" max="7692" width="10.5703125" style="90" customWidth="1"/>
    <col min="7693" max="7694" width="10.28515625" style="90" customWidth="1"/>
    <col min="7695" max="7695" width="9.85546875" style="90" customWidth="1"/>
    <col min="7696" max="7940" width="9.140625" style="90"/>
    <col min="7941" max="7941" width="17" style="90" customWidth="1"/>
    <col min="7942" max="7942" width="12.5703125" style="90" customWidth="1"/>
    <col min="7943" max="7943" width="29.85546875" style="90" customWidth="1"/>
    <col min="7944" max="7944" width="14.42578125" style="90" customWidth="1"/>
    <col min="7945" max="7945" width="11.5703125" style="90" customWidth="1"/>
    <col min="7946" max="7946" width="10.5703125" style="90" customWidth="1"/>
    <col min="7947" max="7947" width="11.42578125" style="90" customWidth="1"/>
    <col min="7948" max="7948" width="10.5703125" style="90" customWidth="1"/>
    <col min="7949" max="7950" width="10.28515625" style="90" customWidth="1"/>
    <col min="7951" max="7951" width="9.85546875" style="90" customWidth="1"/>
    <col min="7952" max="8196" width="9.140625" style="90"/>
    <col min="8197" max="8197" width="17" style="90" customWidth="1"/>
    <col min="8198" max="8198" width="12.5703125" style="90" customWidth="1"/>
    <col min="8199" max="8199" width="29.85546875" style="90" customWidth="1"/>
    <col min="8200" max="8200" width="14.42578125" style="90" customWidth="1"/>
    <col min="8201" max="8201" width="11.5703125" style="90" customWidth="1"/>
    <col min="8202" max="8202" width="10.5703125" style="90" customWidth="1"/>
    <col min="8203" max="8203" width="11.42578125" style="90" customWidth="1"/>
    <col min="8204" max="8204" width="10.5703125" style="90" customWidth="1"/>
    <col min="8205" max="8206" width="10.28515625" style="90" customWidth="1"/>
    <col min="8207" max="8207" width="9.85546875" style="90" customWidth="1"/>
    <col min="8208" max="8452" width="9.140625" style="90"/>
    <col min="8453" max="8453" width="17" style="90" customWidth="1"/>
    <col min="8454" max="8454" width="12.5703125" style="90" customWidth="1"/>
    <col min="8455" max="8455" width="29.85546875" style="90" customWidth="1"/>
    <col min="8456" max="8456" width="14.42578125" style="90" customWidth="1"/>
    <col min="8457" max="8457" width="11.5703125" style="90" customWidth="1"/>
    <col min="8458" max="8458" width="10.5703125" style="90" customWidth="1"/>
    <col min="8459" max="8459" width="11.42578125" style="90" customWidth="1"/>
    <col min="8460" max="8460" width="10.5703125" style="90" customWidth="1"/>
    <col min="8461" max="8462" width="10.28515625" style="90" customWidth="1"/>
    <col min="8463" max="8463" width="9.85546875" style="90" customWidth="1"/>
    <col min="8464" max="8708" width="9.140625" style="90"/>
    <col min="8709" max="8709" width="17" style="90" customWidth="1"/>
    <col min="8710" max="8710" width="12.5703125" style="90" customWidth="1"/>
    <col min="8711" max="8711" width="29.85546875" style="90" customWidth="1"/>
    <col min="8712" max="8712" width="14.42578125" style="90" customWidth="1"/>
    <col min="8713" max="8713" width="11.5703125" style="90" customWidth="1"/>
    <col min="8714" max="8714" width="10.5703125" style="90" customWidth="1"/>
    <col min="8715" max="8715" width="11.42578125" style="90" customWidth="1"/>
    <col min="8716" max="8716" width="10.5703125" style="90" customWidth="1"/>
    <col min="8717" max="8718" width="10.28515625" style="90" customWidth="1"/>
    <col min="8719" max="8719" width="9.85546875" style="90" customWidth="1"/>
    <col min="8720" max="8964" width="9.140625" style="90"/>
    <col min="8965" max="8965" width="17" style="90" customWidth="1"/>
    <col min="8966" max="8966" width="12.5703125" style="90" customWidth="1"/>
    <col min="8967" max="8967" width="29.85546875" style="90" customWidth="1"/>
    <col min="8968" max="8968" width="14.42578125" style="90" customWidth="1"/>
    <col min="8969" max="8969" width="11.5703125" style="90" customWidth="1"/>
    <col min="8970" max="8970" width="10.5703125" style="90" customWidth="1"/>
    <col min="8971" max="8971" width="11.42578125" style="90" customWidth="1"/>
    <col min="8972" max="8972" width="10.5703125" style="90" customWidth="1"/>
    <col min="8973" max="8974" width="10.28515625" style="90" customWidth="1"/>
    <col min="8975" max="8975" width="9.85546875" style="90" customWidth="1"/>
    <col min="8976" max="9220" width="9.140625" style="90"/>
    <col min="9221" max="9221" width="17" style="90" customWidth="1"/>
    <col min="9222" max="9222" width="12.5703125" style="90" customWidth="1"/>
    <col min="9223" max="9223" width="29.85546875" style="90" customWidth="1"/>
    <col min="9224" max="9224" width="14.42578125" style="90" customWidth="1"/>
    <col min="9225" max="9225" width="11.5703125" style="90" customWidth="1"/>
    <col min="9226" max="9226" width="10.5703125" style="90" customWidth="1"/>
    <col min="9227" max="9227" width="11.42578125" style="90" customWidth="1"/>
    <col min="9228" max="9228" width="10.5703125" style="90" customWidth="1"/>
    <col min="9229" max="9230" width="10.28515625" style="90" customWidth="1"/>
    <col min="9231" max="9231" width="9.85546875" style="90" customWidth="1"/>
    <col min="9232" max="9476" width="9.140625" style="90"/>
    <col min="9477" max="9477" width="17" style="90" customWidth="1"/>
    <col min="9478" max="9478" width="12.5703125" style="90" customWidth="1"/>
    <col min="9479" max="9479" width="29.85546875" style="90" customWidth="1"/>
    <col min="9480" max="9480" width="14.42578125" style="90" customWidth="1"/>
    <col min="9481" max="9481" width="11.5703125" style="90" customWidth="1"/>
    <col min="9482" max="9482" width="10.5703125" style="90" customWidth="1"/>
    <col min="9483" max="9483" width="11.42578125" style="90" customWidth="1"/>
    <col min="9484" max="9484" width="10.5703125" style="90" customWidth="1"/>
    <col min="9485" max="9486" width="10.28515625" style="90" customWidth="1"/>
    <col min="9487" max="9487" width="9.85546875" style="90" customWidth="1"/>
    <col min="9488" max="9732" width="9.140625" style="90"/>
    <col min="9733" max="9733" width="17" style="90" customWidth="1"/>
    <col min="9734" max="9734" width="12.5703125" style="90" customWidth="1"/>
    <col min="9735" max="9735" width="29.85546875" style="90" customWidth="1"/>
    <col min="9736" max="9736" width="14.42578125" style="90" customWidth="1"/>
    <col min="9737" max="9737" width="11.5703125" style="90" customWidth="1"/>
    <col min="9738" max="9738" width="10.5703125" style="90" customWidth="1"/>
    <col min="9739" max="9739" width="11.42578125" style="90" customWidth="1"/>
    <col min="9740" max="9740" width="10.5703125" style="90" customWidth="1"/>
    <col min="9741" max="9742" width="10.28515625" style="90" customWidth="1"/>
    <col min="9743" max="9743" width="9.85546875" style="90" customWidth="1"/>
    <col min="9744" max="9988" width="9.140625" style="90"/>
    <col min="9989" max="9989" width="17" style="90" customWidth="1"/>
    <col min="9990" max="9990" width="12.5703125" style="90" customWidth="1"/>
    <col min="9991" max="9991" width="29.85546875" style="90" customWidth="1"/>
    <col min="9992" max="9992" width="14.42578125" style="90" customWidth="1"/>
    <col min="9993" max="9993" width="11.5703125" style="90" customWidth="1"/>
    <col min="9994" max="9994" width="10.5703125" style="90" customWidth="1"/>
    <col min="9995" max="9995" width="11.42578125" style="90" customWidth="1"/>
    <col min="9996" max="9996" width="10.5703125" style="90" customWidth="1"/>
    <col min="9997" max="9998" width="10.28515625" style="90" customWidth="1"/>
    <col min="9999" max="9999" width="9.85546875" style="90" customWidth="1"/>
    <col min="10000" max="10244" width="9.140625" style="90"/>
    <col min="10245" max="10245" width="17" style="90" customWidth="1"/>
    <col min="10246" max="10246" width="12.5703125" style="90" customWidth="1"/>
    <col min="10247" max="10247" width="29.85546875" style="90" customWidth="1"/>
    <col min="10248" max="10248" width="14.42578125" style="90" customWidth="1"/>
    <col min="10249" max="10249" width="11.5703125" style="90" customWidth="1"/>
    <col min="10250" max="10250" width="10.5703125" style="90" customWidth="1"/>
    <col min="10251" max="10251" width="11.42578125" style="90" customWidth="1"/>
    <col min="10252" max="10252" width="10.5703125" style="90" customWidth="1"/>
    <col min="10253" max="10254" width="10.28515625" style="90" customWidth="1"/>
    <col min="10255" max="10255" width="9.85546875" style="90" customWidth="1"/>
    <col min="10256" max="10500" width="9.140625" style="90"/>
    <col min="10501" max="10501" width="17" style="90" customWidth="1"/>
    <col min="10502" max="10502" width="12.5703125" style="90" customWidth="1"/>
    <col min="10503" max="10503" width="29.85546875" style="90" customWidth="1"/>
    <col min="10504" max="10504" width="14.42578125" style="90" customWidth="1"/>
    <col min="10505" max="10505" width="11.5703125" style="90" customWidth="1"/>
    <col min="10506" max="10506" width="10.5703125" style="90" customWidth="1"/>
    <col min="10507" max="10507" width="11.42578125" style="90" customWidth="1"/>
    <col min="10508" max="10508" width="10.5703125" style="90" customWidth="1"/>
    <col min="10509" max="10510" width="10.28515625" style="90" customWidth="1"/>
    <col min="10511" max="10511" width="9.85546875" style="90" customWidth="1"/>
    <col min="10512" max="10756" width="9.140625" style="90"/>
    <col min="10757" max="10757" width="17" style="90" customWidth="1"/>
    <col min="10758" max="10758" width="12.5703125" style="90" customWidth="1"/>
    <col min="10759" max="10759" width="29.85546875" style="90" customWidth="1"/>
    <col min="10760" max="10760" width="14.42578125" style="90" customWidth="1"/>
    <col min="10761" max="10761" width="11.5703125" style="90" customWidth="1"/>
    <col min="10762" max="10762" width="10.5703125" style="90" customWidth="1"/>
    <col min="10763" max="10763" width="11.42578125" style="90" customWidth="1"/>
    <col min="10764" max="10764" width="10.5703125" style="90" customWidth="1"/>
    <col min="10765" max="10766" width="10.28515625" style="90" customWidth="1"/>
    <col min="10767" max="10767" width="9.85546875" style="90" customWidth="1"/>
    <col min="10768" max="11012" width="9.140625" style="90"/>
    <col min="11013" max="11013" width="17" style="90" customWidth="1"/>
    <col min="11014" max="11014" width="12.5703125" style="90" customWidth="1"/>
    <col min="11015" max="11015" width="29.85546875" style="90" customWidth="1"/>
    <col min="11016" max="11016" width="14.42578125" style="90" customWidth="1"/>
    <col min="11017" max="11017" width="11.5703125" style="90" customWidth="1"/>
    <col min="11018" max="11018" width="10.5703125" style="90" customWidth="1"/>
    <col min="11019" max="11019" width="11.42578125" style="90" customWidth="1"/>
    <col min="11020" max="11020" width="10.5703125" style="90" customWidth="1"/>
    <col min="11021" max="11022" width="10.28515625" style="90" customWidth="1"/>
    <col min="11023" max="11023" width="9.85546875" style="90" customWidth="1"/>
    <col min="11024" max="11268" width="9.140625" style="90"/>
    <col min="11269" max="11269" width="17" style="90" customWidth="1"/>
    <col min="11270" max="11270" width="12.5703125" style="90" customWidth="1"/>
    <col min="11271" max="11271" width="29.85546875" style="90" customWidth="1"/>
    <col min="11272" max="11272" width="14.42578125" style="90" customWidth="1"/>
    <col min="11273" max="11273" width="11.5703125" style="90" customWidth="1"/>
    <col min="11274" max="11274" width="10.5703125" style="90" customWidth="1"/>
    <col min="11275" max="11275" width="11.42578125" style="90" customWidth="1"/>
    <col min="11276" max="11276" width="10.5703125" style="90" customWidth="1"/>
    <col min="11277" max="11278" width="10.28515625" style="90" customWidth="1"/>
    <col min="11279" max="11279" width="9.85546875" style="90" customWidth="1"/>
    <col min="11280" max="11524" width="9.140625" style="90"/>
    <col min="11525" max="11525" width="17" style="90" customWidth="1"/>
    <col min="11526" max="11526" width="12.5703125" style="90" customWidth="1"/>
    <col min="11527" max="11527" width="29.85546875" style="90" customWidth="1"/>
    <col min="11528" max="11528" width="14.42578125" style="90" customWidth="1"/>
    <col min="11529" max="11529" width="11.5703125" style="90" customWidth="1"/>
    <col min="11530" max="11530" width="10.5703125" style="90" customWidth="1"/>
    <col min="11531" max="11531" width="11.42578125" style="90" customWidth="1"/>
    <col min="11532" max="11532" width="10.5703125" style="90" customWidth="1"/>
    <col min="11533" max="11534" width="10.28515625" style="90" customWidth="1"/>
    <col min="11535" max="11535" width="9.85546875" style="90" customWidth="1"/>
    <col min="11536" max="11780" width="9.140625" style="90"/>
    <col min="11781" max="11781" width="17" style="90" customWidth="1"/>
    <col min="11782" max="11782" width="12.5703125" style="90" customWidth="1"/>
    <col min="11783" max="11783" width="29.85546875" style="90" customWidth="1"/>
    <col min="11784" max="11784" width="14.42578125" style="90" customWidth="1"/>
    <col min="11785" max="11785" width="11.5703125" style="90" customWidth="1"/>
    <col min="11786" max="11786" width="10.5703125" style="90" customWidth="1"/>
    <col min="11787" max="11787" width="11.42578125" style="90" customWidth="1"/>
    <col min="11788" max="11788" width="10.5703125" style="90" customWidth="1"/>
    <col min="11789" max="11790" width="10.28515625" style="90" customWidth="1"/>
    <col min="11791" max="11791" width="9.85546875" style="90" customWidth="1"/>
    <col min="11792" max="12036" width="9.140625" style="90"/>
    <col min="12037" max="12037" width="17" style="90" customWidth="1"/>
    <col min="12038" max="12038" width="12.5703125" style="90" customWidth="1"/>
    <col min="12039" max="12039" width="29.85546875" style="90" customWidth="1"/>
    <col min="12040" max="12040" width="14.42578125" style="90" customWidth="1"/>
    <col min="12041" max="12041" width="11.5703125" style="90" customWidth="1"/>
    <col min="12042" max="12042" width="10.5703125" style="90" customWidth="1"/>
    <col min="12043" max="12043" width="11.42578125" style="90" customWidth="1"/>
    <col min="12044" max="12044" width="10.5703125" style="90" customWidth="1"/>
    <col min="12045" max="12046" width="10.28515625" style="90" customWidth="1"/>
    <col min="12047" max="12047" width="9.85546875" style="90" customWidth="1"/>
    <col min="12048" max="12292" width="9.140625" style="90"/>
    <col min="12293" max="12293" width="17" style="90" customWidth="1"/>
    <col min="12294" max="12294" width="12.5703125" style="90" customWidth="1"/>
    <col min="12295" max="12295" width="29.85546875" style="90" customWidth="1"/>
    <col min="12296" max="12296" width="14.42578125" style="90" customWidth="1"/>
    <col min="12297" max="12297" width="11.5703125" style="90" customWidth="1"/>
    <col min="12298" max="12298" width="10.5703125" style="90" customWidth="1"/>
    <col min="12299" max="12299" width="11.42578125" style="90" customWidth="1"/>
    <col min="12300" max="12300" width="10.5703125" style="90" customWidth="1"/>
    <col min="12301" max="12302" width="10.28515625" style="90" customWidth="1"/>
    <col min="12303" max="12303" width="9.85546875" style="90" customWidth="1"/>
    <col min="12304" max="12548" width="9.140625" style="90"/>
    <col min="12549" max="12549" width="17" style="90" customWidth="1"/>
    <col min="12550" max="12550" width="12.5703125" style="90" customWidth="1"/>
    <col min="12551" max="12551" width="29.85546875" style="90" customWidth="1"/>
    <col min="12552" max="12552" width="14.42578125" style="90" customWidth="1"/>
    <col min="12553" max="12553" width="11.5703125" style="90" customWidth="1"/>
    <col min="12554" max="12554" width="10.5703125" style="90" customWidth="1"/>
    <col min="12555" max="12555" width="11.42578125" style="90" customWidth="1"/>
    <col min="12556" max="12556" width="10.5703125" style="90" customWidth="1"/>
    <col min="12557" max="12558" width="10.28515625" style="90" customWidth="1"/>
    <col min="12559" max="12559" width="9.85546875" style="90" customWidth="1"/>
    <col min="12560" max="12804" width="9.140625" style="90"/>
    <col min="12805" max="12805" width="17" style="90" customWidth="1"/>
    <col min="12806" max="12806" width="12.5703125" style="90" customWidth="1"/>
    <col min="12807" max="12807" width="29.85546875" style="90" customWidth="1"/>
    <col min="12808" max="12808" width="14.42578125" style="90" customWidth="1"/>
    <col min="12809" max="12809" width="11.5703125" style="90" customWidth="1"/>
    <col min="12810" max="12810" width="10.5703125" style="90" customWidth="1"/>
    <col min="12811" max="12811" width="11.42578125" style="90" customWidth="1"/>
    <col min="12812" max="12812" width="10.5703125" style="90" customWidth="1"/>
    <col min="12813" max="12814" width="10.28515625" style="90" customWidth="1"/>
    <col min="12815" max="12815" width="9.85546875" style="90" customWidth="1"/>
    <col min="12816" max="13060" width="9.140625" style="90"/>
    <col min="13061" max="13061" width="17" style="90" customWidth="1"/>
    <col min="13062" max="13062" width="12.5703125" style="90" customWidth="1"/>
    <col min="13063" max="13063" width="29.85546875" style="90" customWidth="1"/>
    <col min="13064" max="13064" width="14.42578125" style="90" customWidth="1"/>
    <col min="13065" max="13065" width="11.5703125" style="90" customWidth="1"/>
    <col min="13066" max="13066" width="10.5703125" style="90" customWidth="1"/>
    <col min="13067" max="13067" width="11.42578125" style="90" customWidth="1"/>
    <col min="13068" max="13068" width="10.5703125" style="90" customWidth="1"/>
    <col min="13069" max="13070" width="10.28515625" style="90" customWidth="1"/>
    <col min="13071" max="13071" width="9.85546875" style="90" customWidth="1"/>
    <col min="13072" max="13316" width="9.140625" style="90"/>
    <col min="13317" max="13317" width="17" style="90" customWidth="1"/>
    <col min="13318" max="13318" width="12.5703125" style="90" customWidth="1"/>
    <col min="13319" max="13319" width="29.85546875" style="90" customWidth="1"/>
    <col min="13320" max="13320" width="14.42578125" style="90" customWidth="1"/>
    <col min="13321" max="13321" width="11.5703125" style="90" customWidth="1"/>
    <col min="13322" max="13322" width="10.5703125" style="90" customWidth="1"/>
    <col min="13323" max="13323" width="11.42578125" style="90" customWidth="1"/>
    <col min="13324" max="13324" width="10.5703125" style="90" customWidth="1"/>
    <col min="13325" max="13326" width="10.28515625" style="90" customWidth="1"/>
    <col min="13327" max="13327" width="9.85546875" style="90" customWidth="1"/>
    <col min="13328" max="13572" width="9.140625" style="90"/>
    <col min="13573" max="13573" width="17" style="90" customWidth="1"/>
    <col min="13574" max="13574" width="12.5703125" style="90" customWidth="1"/>
    <col min="13575" max="13575" width="29.85546875" style="90" customWidth="1"/>
    <col min="13576" max="13576" width="14.42578125" style="90" customWidth="1"/>
    <col min="13577" max="13577" width="11.5703125" style="90" customWidth="1"/>
    <col min="13578" max="13578" width="10.5703125" style="90" customWidth="1"/>
    <col min="13579" max="13579" width="11.42578125" style="90" customWidth="1"/>
    <col min="13580" max="13580" width="10.5703125" style="90" customWidth="1"/>
    <col min="13581" max="13582" width="10.28515625" style="90" customWidth="1"/>
    <col min="13583" max="13583" width="9.85546875" style="90" customWidth="1"/>
    <col min="13584" max="13828" width="9.140625" style="90"/>
    <col min="13829" max="13829" width="17" style="90" customWidth="1"/>
    <col min="13830" max="13830" width="12.5703125" style="90" customWidth="1"/>
    <col min="13831" max="13831" width="29.85546875" style="90" customWidth="1"/>
    <col min="13832" max="13832" width="14.42578125" style="90" customWidth="1"/>
    <col min="13833" max="13833" width="11.5703125" style="90" customWidth="1"/>
    <col min="13834" max="13834" width="10.5703125" style="90" customWidth="1"/>
    <col min="13835" max="13835" width="11.42578125" style="90" customWidth="1"/>
    <col min="13836" max="13836" width="10.5703125" style="90" customWidth="1"/>
    <col min="13837" max="13838" width="10.28515625" style="90" customWidth="1"/>
    <col min="13839" max="13839" width="9.85546875" style="90" customWidth="1"/>
    <col min="13840" max="14084" width="9.140625" style="90"/>
    <col min="14085" max="14085" width="17" style="90" customWidth="1"/>
    <col min="14086" max="14086" width="12.5703125" style="90" customWidth="1"/>
    <col min="14087" max="14087" width="29.85546875" style="90" customWidth="1"/>
    <col min="14088" max="14088" width="14.42578125" style="90" customWidth="1"/>
    <col min="14089" max="14089" width="11.5703125" style="90" customWidth="1"/>
    <col min="14090" max="14090" width="10.5703125" style="90" customWidth="1"/>
    <col min="14091" max="14091" width="11.42578125" style="90" customWidth="1"/>
    <col min="14092" max="14092" width="10.5703125" style="90" customWidth="1"/>
    <col min="14093" max="14094" width="10.28515625" style="90" customWidth="1"/>
    <col min="14095" max="14095" width="9.85546875" style="90" customWidth="1"/>
    <col min="14096" max="14340" width="9.140625" style="90"/>
    <col min="14341" max="14341" width="17" style="90" customWidth="1"/>
    <col min="14342" max="14342" width="12.5703125" style="90" customWidth="1"/>
    <col min="14343" max="14343" width="29.85546875" style="90" customWidth="1"/>
    <col min="14344" max="14344" width="14.42578125" style="90" customWidth="1"/>
    <col min="14345" max="14345" width="11.5703125" style="90" customWidth="1"/>
    <col min="14346" max="14346" width="10.5703125" style="90" customWidth="1"/>
    <col min="14347" max="14347" width="11.42578125" style="90" customWidth="1"/>
    <col min="14348" max="14348" width="10.5703125" style="90" customWidth="1"/>
    <col min="14349" max="14350" width="10.28515625" style="90" customWidth="1"/>
    <col min="14351" max="14351" width="9.85546875" style="90" customWidth="1"/>
    <col min="14352" max="14596" width="9.140625" style="90"/>
    <col min="14597" max="14597" width="17" style="90" customWidth="1"/>
    <col min="14598" max="14598" width="12.5703125" style="90" customWidth="1"/>
    <col min="14599" max="14599" width="29.85546875" style="90" customWidth="1"/>
    <col min="14600" max="14600" width="14.42578125" style="90" customWidth="1"/>
    <col min="14601" max="14601" width="11.5703125" style="90" customWidth="1"/>
    <col min="14602" max="14602" width="10.5703125" style="90" customWidth="1"/>
    <col min="14603" max="14603" width="11.42578125" style="90" customWidth="1"/>
    <col min="14604" max="14604" width="10.5703125" style="90" customWidth="1"/>
    <col min="14605" max="14606" width="10.28515625" style="90" customWidth="1"/>
    <col min="14607" max="14607" width="9.85546875" style="90" customWidth="1"/>
    <col min="14608" max="14852" width="9.140625" style="90"/>
    <col min="14853" max="14853" width="17" style="90" customWidth="1"/>
    <col min="14854" max="14854" width="12.5703125" style="90" customWidth="1"/>
    <col min="14855" max="14855" width="29.85546875" style="90" customWidth="1"/>
    <col min="14856" max="14856" width="14.42578125" style="90" customWidth="1"/>
    <col min="14857" max="14857" width="11.5703125" style="90" customWidth="1"/>
    <col min="14858" max="14858" width="10.5703125" style="90" customWidth="1"/>
    <col min="14859" max="14859" width="11.42578125" style="90" customWidth="1"/>
    <col min="14860" max="14860" width="10.5703125" style="90" customWidth="1"/>
    <col min="14861" max="14862" width="10.28515625" style="90" customWidth="1"/>
    <col min="14863" max="14863" width="9.85546875" style="90" customWidth="1"/>
    <col min="14864" max="15108" width="9.140625" style="90"/>
    <col min="15109" max="15109" width="17" style="90" customWidth="1"/>
    <col min="15110" max="15110" width="12.5703125" style="90" customWidth="1"/>
    <col min="15111" max="15111" width="29.85546875" style="90" customWidth="1"/>
    <col min="15112" max="15112" width="14.42578125" style="90" customWidth="1"/>
    <col min="15113" max="15113" width="11.5703125" style="90" customWidth="1"/>
    <col min="15114" max="15114" width="10.5703125" style="90" customWidth="1"/>
    <col min="15115" max="15115" width="11.42578125" style="90" customWidth="1"/>
    <col min="15116" max="15116" width="10.5703125" style="90" customWidth="1"/>
    <col min="15117" max="15118" width="10.28515625" style="90" customWidth="1"/>
    <col min="15119" max="15119" width="9.85546875" style="90" customWidth="1"/>
    <col min="15120" max="15364" width="9.140625" style="90"/>
    <col min="15365" max="15365" width="17" style="90" customWidth="1"/>
    <col min="15366" max="15366" width="12.5703125" style="90" customWidth="1"/>
    <col min="15367" max="15367" width="29.85546875" style="90" customWidth="1"/>
    <col min="15368" max="15368" width="14.42578125" style="90" customWidth="1"/>
    <col min="15369" max="15369" width="11.5703125" style="90" customWidth="1"/>
    <col min="15370" max="15370" width="10.5703125" style="90" customWidth="1"/>
    <col min="15371" max="15371" width="11.42578125" style="90" customWidth="1"/>
    <col min="15372" max="15372" width="10.5703125" style="90" customWidth="1"/>
    <col min="15373" max="15374" width="10.28515625" style="90" customWidth="1"/>
    <col min="15375" max="15375" width="9.85546875" style="90" customWidth="1"/>
    <col min="15376" max="15620" width="9.140625" style="90"/>
    <col min="15621" max="15621" width="17" style="90" customWidth="1"/>
    <col min="15622" max="15622" width="12.5703125" style="90" customWidth="1"/>
    <col min="15623" max="15623" width="29.85546875" style="90" customWidth="1"/>
    <col min="15624" max="15624" width="14.42578125" style="90" customWidth="1"/>
    <col min="15625" max="15625" width="11.5703125" style="90" customWidth="1"/>
    <col min="15626" max="15626" width="10.5703125" style="90" customWidth="1"/>
    <col min="15627" max="15627" width="11.42578125" style="90" customWidth="1"/>
    <col min="15628" max="15628" width="10.5703125" style="90" customWidth="1"/>
    <col min="15629" max="15630" width="10.28515625" style="90" customWidth="1"/>
    <col min="15631" max="15631" width="9.85546875" style="90" customWidth="1"/>
    <col min="15632" max="15876" width="9.140625" style="90"/>
    <col min="15877" max="15877" width="17" style="90" customWidth="1"/>
    <col min="15878" max="15878" width="12.5703125" style="90" customWidth="1"/>
    <col min="15879" max="15879" width="29.85546875" style="90" customWidth="1"/>
    <col min="15880" max="15880" width="14.42578125" style="90" customWidth="1"/>
    <col min="15881" max="15881" width="11.5703125" style="90" customWidth="1"/>
    <col min="15882" max="15882" width="10.5703125" style="90" customWidth="1"/>
    <col min="15883" max="15883" width="11.42578125" style="90" customWidth="1"/>
    <col min="15884" max="15884" width="10.5703125" style="90" customWidth="1"/>
    <col min="15885" max="15886" width="10.28515625" style="90" customWidth="1"/>
    <col min="15887" max="15887" width="9.85546875" style="90" customWidth="1"/>
    <col min="15888" max="16132" width="9.140625" style="90"/>
    <col min="16133" max="16133" width="17" style="90" customWidth="1"/>
    <col min="16134" max="16134" width="12.5703125" style="90" customWidth="1"/>
    <col min="16135" max="16135" width="29.85546875" style="90" customWidth="1"/>
    <col min="16136" max="16136" width="14.42578125" style="90" customWidth="1"/>
    <col min="16137" max="16137" width="11.5703125" style="90" customWidth="1"/>
    <col min="16138" max="16138" width="10.5703125" style="90" customWidth="1"/>
    <col min="16139" max="16139" width="11.42578125" style="90" customWidth="1"/>
    <col min="16140" max="16140" width="10.5703125" style="90" customWidth="1"/>
    <col min="16141" max="16142" width="10.28515625" style="90" customWidth="1"/>
    <col min="16143" max="16143" width="9.85546875" style="90" customWidth="1"/>
    <col min="16144" max="16384" width="9.140625" style="90"/>
  </cols>
  <sheetData>
    <row r="7" spans="5:16" ht="13.5" thickBot="1" x14ac:dyDescent="0.25"/>
    <row r="8" spans="5:16" x14ac:dyDescent="0.2">
      <c r="E8" s="317" t="s">
        <v>138</v>
      </c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9"/>
    </row>
    <row r="9" spans="5:16" x14ac:dyDescent="0.2">
      <c r="E9" s="320"/>
      <c r="F9" s="321"/>
      <c r="G9" s="321"/>
      <c r="H9" s="321"/>
      <c r="I9" s="321"/>
      <c r="J9" s="321"/>
      <c r="K9" s="321"/>
      <c r="L9" s="321"/>
      <c r="M9" s="321"/>
      <c r="N9" s="321"/>
      <c r="O9" s="321"/>
      <c r="P9" s="322"/>
    </row>
    <row r="10" spans="5:16" x14ac:dyDescent="0.2">
      <c r="E10" s="320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2"/>
    </row>
    <row r="11" spans="5:16" x14ac:dyDescent="0.2">
      <c r="E11" s="320"/>
      <c r="F11" s="321"/>
      <c r="G11" s="321"/>
      <c r="H11" s="321"/>
      <c r="I11" s="321"/>
      <c r="J11" s="321"/>
      <c r="K11" s="321"/>
      <c r="L11" s="321"/>
      <c r="M11" s="321"/>
      <c r="N11" s="321"/>
      <c r="O11" s="321"/>
      <c r="P11" s="322"/>
    </row>
    <row r="12" spans="5:16" x14ac:dyDescent="0.2">
      <c r="E12" s="320"/>
      <c r="F12" s="321"/>
      <c r="G12" s="321"/>
      <c r="H12" s="321"/>
      <c r="I12" s="321"/>
      <c r="J12" s="321"/>
      <c r="K12" s="321"/>
      <c r="L12" s="321"/>
      <c r="M12" s="321"/>
      <c r="N12" s="321"/>
      <c r="O12" s="321"/>
      <c r="P12" s="322"/>
    </row>
    <row r="13" spans="5:16" x14ac:dyDescent="0.2">
      <c r="E13" s="320"/>
      <c r="F13" s="321"/>
      <c r="G13" s="321"/>
      <c r="H13" s="321"/>
      <c r="I13" s="321"/>
      <c r="J13" s="321"/>
      <c r="K13" s="321"/>
      <c r="L13" s="321"/>
      <c r="M13" s="321"/>
      <c r="N13" s="321"/>
      <c r="O13" s="321"/>
      <c r="P13" s="322"/>
    </row>
    <row r="14" spans="5:16" ht="13.5" thickBot="1" x14ac:dyDescent="0.25">
      <c r="E14" s="323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5"/>
    </row>
    <row r="15" spans="5:16" ht="16.5" thickBot="1" x14ac:dyDescent="0.25">
      <c r="E15" s="326" t="s">
        <v>139</v>
      </c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8"/>
    </row>
    <row r="16" spans="5:16" x14ac:dyDescent="0.2">
      <c r="E16" s="91"/>
      <c r="F16" s="329" t="str">
        <f>Orçamento!D3</f>
        <v>PESQUISA DE VAZAMENTOS NÃO VISÍVEIS E REPARO DE VAZAMENTOS DE ÁGUA, NA MACRO REGIÃO DO VILA NERY E IMPLANTAÇÃO DE MACROMEDIDORES NO MUNICÍPIO DE SÃO CARLOS - SP</v>
      </c>
      <c r="G16" s="329"/>
      <c r="H16" s="329"/>
      <c r="I16" s="329"/>
      <c r="J16" s="329"/>
      <c r="K16" s="329"/>
      <c r="L16" s="329"/>
      <c r="M16" s="329"/>
      <c r="N16" s="329"/>
      <c r="O16" s="92"/>
      <c r="P16" s="93"/>
    </row>
    <row r="17" spans="5:16" x14ac:dyDescent="0.2">
      <c r="E17" s="91"/>
      <c r="F17" s="330"/>
      <c r="G17" s="330"/>
      <c r="H17" s="330"/>
      <c r="I17" s="330"/>
      <c r="J17" s="330"/>
      <c r="K17" s="330"/>
      <c r="L17" s="330"/>
      <c r="M17" s="330"/>
      <c r="N17" s="330"/>
      <c r="O17" s="94"/>
      <c r="P17" s="93"/>
    </row>
    <row r="18" spans="5:16" x14ac:dyDescent="0.2">
      <c r="E18" s="91"/>
      <c r="F18" s="95"/>
      <c r="G18" s="310"/>
      <c r="H18" s="310"/>
      <c r="I18" s="310"/>
      <c r="J18" s="310"/>
      <c r="K18" s="310"/>
      <c r="L18" s="310"/>
      <c r="M18" s="310"/>
      <c r="N18" s="310"/>
      <c r="O18" s="96"/>
      <c r="P18" s="93"/>
    </row>
    <row r="19" spans="5:16" x14ac:dyDescent="0.2">
      <c r="E19" s="91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93"/>
    </row>
    <row r="20" spans="5:16" x14ac:dyDescent="0.2">
      <c r="E20" s="91"/>
      <c r="F20" s="96"/>
      <c r="G20" s="97" t="s">
        <v>140</v>
      </c>
      <c r="H20" s="310"/>
      <c r="I20" s="310"/>
      <c r="J20" s="310"/>
      <c r="K20" s="310"/>
      <c r="L20" s="310"/>
      <c r="M20" s="310"/>
      <c r="N20" s="310"/>
      <c r="O20" s="310"/>
      <c r="P20" s="93"/>
    </row>
    <row r="21" spans="5:16" ht="13.5" thickBot="1" x14ac:dyDescent="0.25">
      <c r="E21" s="91"/>
      <c r="F21" s="98"/>
      <c r="G21" s="98"/>
      <c r="H21" s="98"/>
      <c r="I21" s="98"/>
      <c r="J21" s="98"/>
      <c r="K21" s="98"/>
      <c r="L21" s="99" t="s">
        <v>141</v>
      </c>
      <c r="M21" s="99" t="s">
        <v>142</v>
      </c>
      <c r="N21" s="99" t="s">
        <v>143</v>
      </c>
      <c r="O21" s="98"/>
      <c r="P21" s="93"/>
    </row>
    <row r="22" spans="5:16" ht="13.5" thickBot="1" x14ac:dyDescent="0.25">
      <c r="E22" s="91"/>
      <c r="F22" s="100" t="s">
        <v>144</v>
      </c>
      <c r="G22" s="101" t="s">
        <v>145</v>
      </c>
      <c r="H22" s="102"/>
      <c r="I22" s="103">
        <v>5</v>
      </c>
      <c r="J22" s="104" t="s">
        <v>146</v>
      </c>
      <c r="K22" s="105"/>
      <c r="L22" s="106">
        <v>3.4299999999999997E-2</v>
      </c>
      <c r="M22" s="106">
        <v>4.9299999999999997E-2</v>
      </c>
      <c r="N22" s="106">
        <v>6.7100000000000007E-2</v>
      </c>
      <c r="O22" s="98"/>
      <c r="P22" s="93"/>
    </row>
    <row r="23" spans="5:16" ht="13.5" thickBot="1" x14ac:dyDescent="0.25">
      <c r="E23" s="91"/>
      <c r="F23" s="96"/>
      <c r="G23" s="316"/>
      <c r="H23" s="316"/>
      <c r="I23" s="96"/>
      <c r="J23" s="310"/>
      <c r="K23" s="310"/>
      <c r="L23" s="310"/>
      <c r="M23" s="310"/>
      <c r="N23" s="310"/>
      <c r="O23" s="310"/>
      <c r="P23" s="93"/>
    </row>
    <row r="24" spans="5:16" ht="13.5" thickBot="1" x14ac:dyDescent="0.25">
      <c r="E24" s="91"/>
      <c r="F24" s="100" t="s">
        <v>147</v>
      </c>
      <c r="G24" s="101" t="s">
        <v>148</v>
      </c>
      <c r="H24" s="102"/>
      <c r="I24" s="103">
        <v>1.03</v>
      </c>
      <c r="J24" s="104" t="s">
        <v>146</v>
      </c>
      <c r="K24" s="105"/>
      <c r="L24" s="106">
        <v>9.4000000000000004E-3</v>
      </c>
      <c r="M24" s="106">
        <v>9.9000000000000008E-3</v>
      </c>
      <c r="N24" s="106">
        <v>1.17E-2</v>
      </c>
      <c r="O24" s="98"/>
      <c r="P24" s="93"/>
    </row>
    <row r="25" spans="5:16" ht="13.5" thickBot="1" x14ac:dyDescent="0.25">
      <c r="E25" s="91"/>
      <c r="F25" s="96"/>
      <c r="G25" s="316"/>
      <c r="H25" s="316"/>
      <c r="I25" s="96"/>
      <c r="J25" s="310"/>
      <c r="K25" s="310"/>
      <c r="L25" s="310"/>
      <c r="M25" s="310"/>
      <c r="N25" s="310"/>
      <c r="O25" s="310"/>
      <c r="P25" s="93"/>
    </row>
    <row r="26" spans="5:16" ht="13.5" thickBot="1" x14ac:dyDescent="0.25">
      <c r="E26" s="91"/>
      <c r="F26" s="100" t="s">
        <v>149</v>
      </c>
      <c r="G26" s="101" t="s">
        <v>150</v>
      </c>
      <c r="H26" s="102"/>
      <c r="I26" s="103">
        <v>0.6</v>
      </c>
      <c r="J26" s="104" t="s">
        <v>146</v>
      </c>
      <c r="K26" s="105"/>
      <c r="L26" s="106">
        <v>2.8E-3</v>
      </c>
      <c r="M26" s="106">
        <v>4.8999999999999998E-3</v>
      </c>
      <c r="N26" s="106">
        <v>7.4999999999999997E-3</v>
      </c>
      <c r="O26" s="98"/>
      <c r="P26" s="93"/>
    </row>
    <row r="27" spans="5:16" ht="13.5" thickBot="1" x14ac:dyDescent="0.25">
      <c r="E27" s="91"/>
      <c r="F27" s="96"/>
      <c r="G27" s="316"/>
      <c r="H27" s="316"/>
      <c r="I27" s="96"/>
      <c r="J27" s="310"/>
      <c r="K27" s="310"/>
      <c r="L27" s="310"/>
      <c r="M27" s="310"/>
      <c r="N27" s="310"/>
      <c r="O27" s="310"/>
      <c r="P27" s="93"/>
    </row>
    <row r="28" spans="5:16" ht="13.5" thickBot="1" x14ac:dyDescent="0.25">
      <c r="E28" s="91"/>
      <c r="F28" s="100" t="s">
        <v>151</v>
      </c>
      <c r="G28" s="101" t="s">
        <v>152</v>
      </c>
      <c r="H28" s="102"/>
      <c r="I28" s="103">
        <v>1.5</v>
      </c>
      <c r="J28" s="104" t="s">
        <v>146</v>
      </c>
      <c r="K28" s="105"/>
      <c r="L28" s="106">
        <v>0.01</v>
      </c>
      <c r="M28" s="106">
        <v>1.3899999999999999E-2</v>
      </c>
      <c r="N28" s="106">
        <v>1.7399999999999999E-2</v>
      </c>
      <c r="O28" s="98"/>
      <c r="P28" s="93"/>
    </row>
    <row r="29" spans="5:16" ht="13.5" thickBot="1" x14ac:dyDescent="0.25">
      <c r="E29" s="91"/>
      <c r="F29" s="96"/>
      <c r="G29" s="316"/>
      <c r="H29" s="316"/>
      <c r="I29" s="96"/>
      <c r="J29" s="310"/>
      <c r="K29" s="310"/>
      <c r="L29" s="310"/>
      <c r="M29" s="310"/>
      <c r="N29" s="310"/>
      <c r="O29" s="310"/>
      <c r="P29" s="93"/>
    </row>
    <row r="30" spans="5:16" x14ac:dyDescent="0.2">
      <c r="E30" s="91"/>
      <c r="F30" s="96"/>
      <c r="G30" s="107" t="s">
        <v>153</v>
      </c>
      <c r="H30" s="108"/>
      <c r="I30" s="109">
        <v>2</v>
      </c>
      <c r="J30" s="110" t="s">
        <v>146</v>
      </c>
      <c r="K30" s="313"/>
      <c r="L30" s="310"/>
      <c r="M30" s="310"/>
      <c r="N30" s="310"/>
      <c r="O30" s="310"/>
      <c r="P30" s="93"/>
    </row>
    <row r="31" spans="5:16" x14ac:dyDescent="0.2">
      <c r="E31" s="91"/>
      <c r="F31" s="100" t="s">
        <v>154</v>
      </c>
      <c r="G31" s="111" t="s">
        <v>155</v>
      </c>
      <c r="H31" s="96"/>
      <c r="I31" s="112">
        <v>0.65</v>
      </c>
      <c r="J31" s="93" t="s">
        <v>146</v>
      </c>
      <c r="K31" s="313"/>
      <c r="L31" s="310"/>
      <c r="M31" s="310"/>
      <c r="N31" s="310"/>
      <c r="O31" s="310"/>
      <c r="P31" s="93"/>
    </row>
    <row r="32" spans="5:16" x14ac:dyDescent="0.2">
      <c r="E32" s="91"/>
      <c r="F32" s="96"/>
      <c r="G32" s="111" t="s">
        <v>156</v>
      </c>
      <c r="H32" s="96"/>
      <c r="I32" s="112">
        <v>3</v>
      </c>
      <c r="J32" s="93" t="s">
        <v>146</v>
      </c>
      <c r="K32" s="313"/>
      <c r="L32" s="310"/>
      <c r="M32" s="310"/>
      <c r="N32" s="310"/>
      <c r="O32" s="310"/>
      <c r="P32" s="93"/>
    </row>
    <row r="33" spans="5:16" ht="13.5" thickBot="1" x14ac:dyDescent="0.25">
      <c r="E33" s="91"/>
      <c r="F33" s="96"/>
      <c r="G33" s="111" t="s">
        <v>157</v>
      </c>
      <c r="H33" s="96"/>
      <c r="I33" s="112">
        <v>0</v>
      </c>
      <c r="J33" s="93" t="s">
        <v>146</v>
      </c>
      <c r="K33" s="313"/>
      <c r="L33" s="310"/>
      <c r="M33" s="310"/>
      <c r="N33" s="310"/>
      <c r="O33" s="310"/>
      <c r="P33" s="93"/>
    </row>
    <row r="34" spans="5:16" ht="13.5" thickBot="1" x14ac:dyDescent="0.25">
      <c r="E34" s="91"/>
      <c r="F34" s="96"/>
      <c r="G34" s="113" t="s">
        <v>158</v>
      </c>
      <c r="H34" s="114"/>
      <c r="I34" s="103">
        <f>SUM(I30:I33)</f>
        <v>5.65</v>
      </c>
      <c r="J34" s="104" t="s">
        <v>146</v>
      </c>
      <c r="K34" s="313"/>
      <c r="L34" s="310"/>
      <c r="M34" s="310"/>
      <c r="N34" s="310"/>
      <c r="O34" s="310"/>
      <c r="P34" s="93"/>
    </row>
    <row r="35" spans="5:16" ht="13.5" thickBot="1" x14ac:dyDescent="0.25">
      <c r="E35" s="91"/>
      <c r="F35" s="96"/>
      <c r="G35" s="316"/>
      <c r="H35" s="316"/>
      <c r="I35" s="96"/>
      <c r="J35" s="310"/>
      <c r="K35" s="310"/>
      <c r="L35" s="310"/>
      <c r="M35" s="310"/>
      <c r="N35" s="310"/>
      <c r="O35" s="310"/>
      <c r="P35" s="93"/>
    </row>
    <row r="36" spans="5:16" ht="13.5" thickBot="1" x14ac:dyDescent="0.25">
      <c r="E36" s="91"/>
      <c r="F36" s="100" t="s">
        <v>159</v>
      </c>
      <c r="G36" s="101" t="s">
        <v>160</v>
      </c>
      <c r="H36" s="102"/>
      <c r="I36" s="103">
        <v>9</v>
      </c>
      <c r="J36" s="104" t="s">
        <v>146</v>
      </c>
      <c r="K36" s="105"/>
      <c r="L36" s="106">
        <v>6.7400000000000002E-2</v>
      </c>
      <c r="M36" s="106">
        <v>8.0399999999999999E-2</v>
      </c>
      <c r="N36" s="106">
        <v>9.4E-2</v>
      </c>
      <c r="O36" s="98"/>
      <c r="P36" s="93"/>
    </row>
    <row r="37" spans="5:16" x14ac:dyDescent="0.2">
      <c r="E37" s="91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93"/>
    </row>
    <row r="38" spans="5:16" x14ac:dyDescent="0.2">
      <c r="E38" s="91"/>
      <c r="F38" s="310"/>
      <c r="G38" s="310"/>
      <c r="H38" s="96"/>
      <c r="I38" s="310"/>
      <c r="J38" s="310"/>
      <c r="K38" s="310"/>
      <c r="L38" s="310"/>
      <c r="M38" s="310"/>
      <c r="N38" s="310"/>
      <c r="O38" s="310"/>
      <c r="P38" s="93"/>
    </row>
    <row r="39" spans="5:16" ht="13.5" thickBot="1" x14ac:dyDescent="0.25">
      <c r="E39" s="91"/>
      <c r="F39" s="315" t="s">
        <v>161</v>
      </c>
      <c r="G39" s="315"/>
      <c r="H39" s="310"/>
      <c r="I39" s="310"/>
      <c r="J39" s="310"/>
      <c r="K39" s="310"/>
      <c r="L39" s="310"/>
      <c r="M39" s="310"/>
      <c r="N39" s="310"/>
      <c r="O39" s="310"/>
      <c r="P39" s="93"/>
    </row>
    <row r="40" spans="5:16" x14ac:dyDescent="0.2">
      <c r="E40" s="91"/>
      <c r="F40" s="115"/>
      <c r="G40" s="92"/>
      <c r="H40" s="92"/>
      <c r="I40" s="92"/>
      <c r="J40" s="92"/>
      <c r="K40" s="92"/>
      <c r="L40" s="92"/>
      <c r="M40" s="110"/>
      <c r="N40" s="313"/>
      <c r="O40" s="310"/>
      <c r="P40" s="93"/>
    </row>
    <row r="41" spans="5:16" ht="18.75" x14ac:dyDescent="0.2">
      <c r="E41" s="91"/>
      <c r="F41" s="116" t="s">
        <v>162</v>
      </c>
      <c r="G41" s="117" t="s">
        <v>163</v>
      </c>
      <c r="H41" s="118" t="s">
        <v>164</v>
      </c>
      <c r="I41" s="119">
        <v>1</v>
      </c>
      <c r="J41" s="96"/>
      <c r="K41" s="100" t="s">
        <v>165</v>
      </c>
      <c r="L41" s="119">
        <v>100</v>
      </c>
      <c r="M41" s="93"/>
      <c r="N41" s="313"/>
      <c r="O41" s="310"/>
      <c r="P41" s="93"/>
    </row>
    <row r="42" spans="5:16" x14ac:dyDescent="0.2">
      <c r="E42" s="91"/>
      <c r="F42" s="91"/>
      <c r="G42" s="119" t="s">
        <v>166</v>
      </c>
      <c r="H42" s="96"/>
      <c r="I42" s="310"/>
      <c r="J42" s="310"/>
      <c r="K42" s="310"/>
      <c r="L42" s="310"/>
      <c r="M42" s="93"/>
      <c r="N42" s="313"/>
      <c r="O42" s="310"/>
      <c r="P42" s="93"/>
    </row>
    <row r="43" spans="5:16" ht="13.5" thickBot="1" x14ac:dyDescent="0.25">
      <c r="E43" s="91"/>
      <c r="F43" s="120"/>
      <c r="G43" s="121"/>
      <c r="H43" s="121"/>
      <c r="I43" s="121"/>
      <c r="J43" s="121"/>
      <c r="K43" s="121"/>
      <c r="L43" s="121"/>
      <c r="M43" s="122"/>
      <c r="N43" s="313"/>
      <c r="O43" s="310"/>
      <c r="P43" s="93"/>
    </row>
    <row r="44" spans="5:16" x14ac:dyDescent="0.2">
      <c r="E44" s="91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93"/>
    </row>
    <row r="45" spans="5:16" x14ac:dyDescent="0.2">
      <c r="E45" s="91"/>
      <c r="F45" s="314" t="s">
        <v>167</v>
      </c>
      <c r="G45" s="314"/>
      <c r="H45" s="310"/>
      <c r="I45" s="310"/>
      <c r="J45" s="310"/>
      <c r="K45" s="310"/>
      <c r="L45" s="310"/>
      <c r="M45" s="310"/>
      <c r="N45" s="310"/>
      <c r="O45" s="310"/>
      <c r="P45" s="93"/>
    </row>
    <row r="46" spans="5:16" x14ac:dyDescent="0.2">
      <c r="E46" s="91"/>
      <c r="F46" s="98"/>
      <c r="G46" s="310"/>
      <c r="H46" s="310"/>
      <c r="I46" s="310"/>
      <c r="J46" s="98"/>
      <c r="K46" s="310"/>
      <c r="L46" s="310"/>
      <c r="M46" s="310"/>
      <c r="N46" s="310"/>
      <c r="O46" s="310"/>
      <c r="P46" s="93"/>
    </row>
    <row r="47" spans="5:16" ht="18.75" x14ac:dyDescent="0.2">
      <c r="E47" s="91"/>
      <c r="F47" s="97" t="s">
        <v>168</v>
      </c>
      <c r="G47" s="123">
        <f>(1+(I22/100)+(I26/100)+(I28/100))*(1+(I24/100))*(1+(I36/100))</f>
        <v>1.1794141170000001</v>
      </c>
      <c r="H47" s="118" t="s">
        <v>164</v>
      </c>
      <c r="I47" s="119">
        <v>1</v>
      </c>
      <c r="J47" s="96"/>
      <c r="K47" s="100" t="s">
        <v>165</v>
      </c>
      <c r="L47" s="119">
        <v>100</v>
      </c>
      <c r="M47" s="100" t="s">
        <v>169</v>
      </c>
      <c r="N47" s="124">
        <f>((G47/G48)-I47)*100</f>
        <v>25.004145945945954</v>
      </c>
      <c r="O47" s="97" t="s">
        <v>146</v>
      </c>
      <c r="P47" s="93"/>
    </row>
    <row r="48" spans="5:16" x14ac:dyDescent="0.2">
      <c r="E48" s="91"/>
      <c r="F48" s="96"/>
      <c r="G48" s="119">
        <f>(1-(I34/100))</f>
        <v>0.94350000000000001</v>
      </c>
      <c r="H48" s="96"/>
      <c r="I48" s="310"/>
      <c r="J48" s="310"/>
      <c r="K48" s="310"/>
      <c r="L48" s="310"/>
      <c r="M48" s="310"/>
      <c r="N48" s="310"/>
      <c r="O48" s="310"/>
      <c r="P48" s="93"/>
    </row>
    <row r="49" spans="5:16" x14ac:dyDescent="0.2">
      <c r="E49" s="91"/>
      <c r="F49" s="310"/>
      <c r="G49" s="310"/>
      <c r="H49" s="310"/>
      <c r="I49" s="310"/>
      <c r="J49" s="310"/>
      <c r="K49" s="310"/>
      <c r="L49" s="310"/>
      <c r="M49" s="310"/>
      <c r="N49" s="310"/>
      <c r="O49" s="310"/>
      <c r="P49" s="93"/>
    </row>
    <row r="50" spans="5:16" ht="15.75" x14ac:dyDescent="0.2">
      <c r="E50" s="91"/>
      <c r="F50" s="96"/>
      <c r="G50" s="125" t="s">
        <v>170</v>
      </c>
      <c r="H50" s="96"/>
      <c r="I50" s="126">
        <f>N47</f>
        <v>25.004145945945954</v>
      </c>
      <c r="J50" s="312" t="s">
        <v>146</v>
      </c>
      <c r="K50" s="312"/>
      <c r="L50" s="96"/>
      <c r="M50" s="310"/>
      <c r="N50" s="310"/>
      <c r="O50" s="310"/>
      <c r="P50" s="93"/>
    </row>
    <row r="51" spans="5:16" x14ac:dyDescent="0.2">
      <c r="E51" s="91"/>
      <c r="F51" s="310"/>
      <c r="G51" s="310"/>
      <c r="H51" s="310"/>
      <c r="I51" s="310"/>
      <c r="J51" s="310"/>
      <c r="K51" s="310"/>
      <c r="L51" s="310"/>
      <c r="M51" s="310"/>
      <c r="N51" s="310"/>
      <c r="O51" s="310"/>
      <c r="P51" s="93"/>
    </row>
    <row r="52" spans="5:16" x14ac:dyDescent="0.2">
      <c r="E52" s="91"/>
      <c r="F52" s="311" t="s">
        <v>171</v>
      </c>
      <c r="G52" s="311"/>
      <c r="H52" s="311"/>
      <c r="I52" s="311"/>
      <c r="J52" s="311"/>
      <c r="K52" s="311"/>
      <c r="L52" s="311"/>
      <c r="M52" s="311"/>
      <c r="N52" s="311"/>
      <c r="O52" s="96"/>
      <c r="P52" s="93"/>
    </row>
    <row r="53" spans="5:16" ht="13.5" thickBot="1" x14ac:dyDescent="0.25">
      <c r="E53" s="120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2"/>
    </row>
  </sheetData>
  <mergeCells count="42">
    <mergeCell ref="H20:O20"/>
    <mergeCell ref="E8:P14"/>
    <mergeCell ref="E15:P15"/>
    <mergeCell ref="F16:N17"/>
    <mergeCell ref="G18:N18"/>
    <mergeCell ref="F19:O19"/>
    <mergeCell ref="K33:O33"/>
    <mergeCell ref="G23:H23"/>
    <mergeCell ref="J23:O23"/>
    <mergeCell ref="G25:H25"/>
    <mergeCell ref="J25:O25"/>
    <mergeCell ref="G27:H27"/>
    <mergeCell ref="J27:O27"/>
    <mergeCell ref="G29:H29"/>
    <mergeCell ref="J29:O29"/>
    <mergeCell ref="K30:O30"/>
    <mergeCell ref="K31:O31"/>
    <mergeCell ref="K32:O32"/>
    <mergeCell ref="K34:O34"/>
    <mergeCell ref="G35:H35"/>
    <mergeCell ref="J35:O35"/>
    <mergeCell ref="F37:O37"/>
    <mergeCell ref="F38:G38"/>
    <mergeCell ref="I38:O38"/>
    <mergeCell ref="F39:G39"/>
    <mergeCell ref="H39:O39"/>
    <mergeCell ref="N40:O40"/>
    <mergeCell ref="N41:O41"/>
    <mergeCell ref="I42:L42"/>
    <mergeCell ref="N42:O42"/>
    <mergeCell ref="N43:O43"/>
    <mergeCell ref="F44:O44"/>
    <mergeCell ref="F45:G45"/>
    <mergeCell ref="H45:O45"/>
    <mergeCell ref="G46:I46"/>
    <mergeCell ref="K46:O46"/>
    <mergeCell ref="F51:O51"/>
    <mergeCell ref="F52:N52"/>
    <mergeCell ref="I48:O48"/>
    <mergeCell ref="F49:O49"/>
    <mergeCell ref="J50:K50"/>
    <mergeCell ref="M50:O50"/>
  </mergeCells>
  <printOptions horizontalCentered="1" verticalCentered="1"/>
  <pageMargins left="1.2204724409448819" right="0.23622047244094491" top="0.74803149606299213" bottom="0.74803149606299213" header="0.31496062992125984" footer="0.31496062992125984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Orçamento</vt:lpstr>
      <vt:lpstr>Cronograma</vt:lpstr>
      <vt:lpstr>BDI</vt:lpstr>
      <vt:lpstr>BDI!Area_de_impressao</vt:lpstr>
      <vt:lpstr>Cronograma!Area_de_impressao</vt:lpstr>
      <vt:lpstr>Orçamento!Area_de_impressao</vt:lpstr>
      <vt:lpstr>Orçamento!Titulos_de_impressao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Simeoni</dc:creator>
  <cp:lastModifiedBy>licitacao003</cp:lastModifiedBy>
  <cp:revision>0</cp:revision>
  <cp:lastPrinted>2025-01-13T19:40:57Z</cp:lastPrinted>
  <dcterms:created xsi:type="dcterms:W3CDTF">2015-03-11T16:03:51Z</dcterms:created>
  <dcterms:modified xsi:type="dcterms:W3CDTF">2025-01-31T13:46:24Z</dcterms:modified>
</cp:coreProperties>
</file>